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GABRIEL\Desktop\A publicar en página Web\"/>
    </mc:Choice>
  </mc:AlternateContent>
  <xr:revisionPtr revIDLastSave="0" documentId="8_{7D632473-1D7E-403D-8CF4-D0AE0FAC6ACF}" xr6:coauthVersionLast="45" xr6:coauthVersionMax="45" xr10:uidLastSave="{00000000-0000-0000-0000-000000000000}"/>
  <bookViews>
    <workbookView xWindow="-110" yWindow="-110" windowWidth="19420" windowHeight="10420" firstSheet="4" activeTab="4" xr2:uid="{00000000-000D-0000-FFFF-FFFF00000000}"/>
  </bookViews>
  <sheets>
    <sheet name="infoencu" sheetId="2" state="hidden" r:id="rId1"/>
    <sheet name="Hoja1" sheetId="3" state="hidden" r:id="rId2"/>
    <sheet name="Gestores" sheetId="8" state="hidden" r:id="rId3"/>
    <sheet name="Linea de tiempo" sheetId="4" state="hidden" r:id="rId4"/>
    <sheet name="Dashboard" sheetId="5" r:id="rId5"/>
  </sheets>
  <calcPr calcId="191029"/>
  <pivotCaches>
    <pivotCache cacheId="0" r:id="rId6"/>
    <pivotCache cacheId="1" r:id="rId7"/>
    <pivotCache cacheId="2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1" i="3" l="1"/>
  <c r="D47" i="3" l="1"/>
  <c r="F8" i="8" l="1"/>
  <c r="F7" i="8"/>
  <c r="F6" i="8"/>
  <c r="F5" i="8"/>
  <c r="F4" i="8"/>
  <c r="F3" i="8"/>
  <c r="F2" i="8"/>
  <c r="J2" i="2" l="1"/>
  <c r="J3" i="2" s="1"/>
  <c r="J4" i="2" s="1"/>
  <c r="J5" i="2" s="1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E2" i="2"/>
  <c r="E3" i="2" s="1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39" i="3" l="1"/>
  <c r="E40" i="3"/>
  <c r="E48" i="3"/>
  <c r="E38" i="3"/>
  <c r="E37" i="3"/>
  <c r="E35" i="3"/>
  <c r="E36" i="3"/>
  <c r="E8" i="3"/>
  <c r="C109" i="5"/>
  <c r="D109" i="5" s="1"/>
  <c r="E109" i="5" s="1"/>
  <c r="E7" i="3"/>
  <c r="E6" i="3"/>
  <c r="E5" i="3"/>
  <c r="E28" i="3"/>
  <c r="E20" i="3"/>
  <c r="E12" i="3"/>
  <c r="E4" i="3"/>
  <c r="E3" i="3"/>
  <c r="E2" i="3"/>
  <c r="E9" i="3"/>
  <c r="E31" i="3"/>
  <c r="E23" i="3"/>
  <c r="E15" i="3"/>
  <c r="E30" i="3"/>
  <c r="E22" i="3"/>
  <c r="E14" i="3"/>
  <c r="E29" i="3"/>
  <c r="E21" i="3"/>
  <c r="E13" i="3"/>
  <c r="E27" i="3"/>
  <c r="E19" i="3"/>
  <c r="E11" i="3"/>
  <c r="E34" i="3"/>
  <c r="E26" i="3"/>
  <c r="E18" i="3"/>
  <c r="E10" i="3"/>
  <c r="E33" i="3"/>
  <c r="E25" i="3"/>
  <c r="E17" i="3"/>
  <c r="E32" i="3"/>
  <c r="E24" i="3"/>
  <c r="E16" i="3"/>
  <c r="F40" i="3" l="1"/>
  <c r="D52" i="3" s="1"/>
  <c r="D53" i="3" s="1"/>
  <c r="E52" i="3" l="1"/>
  <c r="F49" i="3" s="1"/>
  <c r="E51" i="3"/>
  <c r="E50" i="3"/>
  <c r="F47" i="3" l="1"/>
  <c r="F48" i="3"/>
</calcChain>
</file>

<file path=xl/sharedStrings.xml><?xml version="1.0" encoding="utf-8"?>
<sst xmlns="http://schemas.openxmlformats.org/spreadsheetml/2006/main" count="491" uniqueCount="110">
  <si>
    <t>FECHA</t>
  </si>
  <si>
    <t>Encuentro Ciudadano</t>
  </si>
  <si>
    <t>Zona o Sector</t>
  </si>
  <si>
    <t>UPZ</t>
  </si>
  <si>
    <t># Participantes</t>
  </si>
  <si>
    <t>% de avance</t>
  </si>
  <si>
    <t>Encuentro ciudadano de propiedad horizontal</t>
  </si>
  <si>
    <t>Preencuentro ciudadano sector Mujeres (Informativo)</t>
  </si>
  <si>
    <t>Alfabetización Digital a mujeres lideres</t>
  </si>
  <si>
    <t>Simulacro encuentros Ciudadanos</t>
  </si>
  <si>
    <t>Pre-Encuentro  ciudadanos Biciusuarios</t>
  </si>
  <si>
    <t>Alfabetización Digital a cumunales</t>
  </si>
  <si>
    <t>Encuentro Ciudadano de Derechos Humanos</t>
  </si>
  <si>
    <t>Capacitación Mesa de Victimas</t>
  </si>
  <si>
    <t>Encuentro Ciudadano mujeres</t>
  </si>
  <si>
    <t>Pre-Encuentro Ciudadano</t>
  </si>
  <si>
    <t>Medios Comunitarios y alternativos</t>
  </si>
  <si>
    <t>Derechos Humanos</t>
  </si>
  <si>
    <t>Propiedad horizontal</t>
  </si>
  <si>
    <t>Organizaciones Culturales o Artistica</t>
  </si>
  <si>
    <t>Rectores de establecimientos Educativos</t>
  </si>
  <si>
    <t>UPZ La Flora</t>
  </si>
  <si>
    <t>Organización o Asociaciones de las Victimas</t>
  </si>
  <si>
    <t>UPZ Danubio</t>
  </si>
  <si>
    <t>Comunidades Negras, Afrocolombianas, Raizales y palenqueros</t>
  </si>
  <si>
    <t>de Indigenas</t>
  </si>
  <si>
    <t>Organizaciones Deportivas</t>
  </si>
  <si>
    <t>UPZ Yomasa</t>
  </si>
  <si>
    <t>Consejo Local de Discapacidad</t>
  </si>
  <si>
    <t>Ambientalista</t>
  </si>
  <si>
    <t>Organizaciones de paz</t>
  </si>
  <si>
    <t>Organizaciones LGBTI</t>
  </si>
  <si>
    <t>Colectivos Animalistas</t>
  </si>
  <si>
    <t>Organizaciones Juveniles</t>
  </si>
  <si>
    <t>Barras Futboleras</t>
  </si>
  <si>
    <t>Asociación de Padres de Familia / Niños, Niñas y adolecentes</t>
  </si>
  <si>
    <t>Biciusuarios</t>
  </si>
  <si>
    <t>Etiquetas de fila</t>
  </si>
  <si>
    <t>Total general</t>
  </si>
  <si>
    <t>Evento</t>
  </si>
  <si>
    <t>Cuenta de Evento</t>
  </si>
  <si>
    <t>Suma de # Participantes</t>
  </si>
  <si>
    <t>Suma de % de avance</t>
  </si>
  <si>
    <t>UPZ Alfonzo López</t>
  </si>
  <si>
    <t>EntreNubes- Bolonia</t>
  </si>
  <si>
    <t>Organizaciones en Salud</t>
  </si>
  <si>
    <t>Comerciantes</t>
  </si>
  <si>
    <t>Total</t>
  </si>
  <si>
    <t>propiedad horizontal</t>
  </si>
  <si>
    <t>Asociaciones de las Victimas</t>
  </si>
  <si>
    <t>Comunidades Negras</t>
  </si>
  <si>
    <t>Indigenas</t>
  </si>
  <si>
    <t>Asociación de Padres/ Niños, Niñas y adolecentes</t>
  </si>
  <si>
    <t>Mujeres (Informativo)</t>
  </si>
  <si>
    <t>Juventud</t>
  </si>
  <si>
    <t>Mujeres</t>
  </si>
  <si>
    <t>ASOJUNTAS</t>
  </si>
  <si>
    <t>UPZ Comuneros</t>
  </si>
  <si>
    <t>UPZ Usme Veredas</t>
  </si>
  <si>
    <t>Internacional</t>
  </si>
  <si>
    <t>Política Pública</t>
  </si>
  <si>
    <t>Institucional</t>
  </si>
  <si>
    <t>Bienes y Servicios</t>
  </si>
  <si>
    <t>Sector</t>
  </si>
  <si>
    <t>Nivel de la norma</t>
  </si>
  <si>
    <t>Fecha</t>
  </si>
  <si>
    <t>Norma en Mención</t>
  </si>
  <si>
    <t>comodin</t>
  </si>
  <si>
    <t>Línea Central</t>
  </si>
  <si>
    <t>Acumulado</t>
  </si>
  <si>
    <t>Vendedores Informales</t>
  </si>
  <si>
    <t>Adulto Mayor</t>
  </si>
  <si>
    <t>Organizaciones Campesinas</t>
  </si>
  <si>
    <t>Bogotá  Humana</t>
  </si>
  <si>
    <t>Bogotá Mejor para Todos</t>
  </si>
  <si>
    <t>Participantes</t>
  </si>
  <si>
    <t>Bogotá del Siglo XXI</t>
  </si>
  <si>
    <t>Plan de Desarrollo  en Mención</t>
  </si>
  <si>
    <t>inicial</t>
  </si>
  <si>
    <t>final</t>
  </si>
  <si>
    <t>52. FLORA</t>
  </si>
  <si>
    <t>56. DANUBIO</t>
  </si>
  <si>
    <t>57. GRAN YOMASA</t>
  </si>
  <si>
    <t xml:space="preserve">58. COMUNEROS </t>
  </si>
  <si>
    <t xml:space="preserve">59. ALFONSO LOPEZ </t>
  </si>
  <si>
    <t>60. PARQUE ENTE NUBES</t>
  </si>
  <si>
    <t>61. CIUDAD USME</t>
  </si>
  <si>
    <t>Llamadas Efectivas</t>
  </si>
  <si>
    <t>Volver a Llamar</t>
  </si>
  <si>
    <t>Fuera de Servicio</t>
  </si>
  <si>
    <t>Telefono Errado</t>
  </si>
  <si>
    <t>Llamadas realizadas</t>
  </si>
  <si>
    <t>Sin telefono Base</t>
  </si>
  <si>
    <t>Encuestas Apoyadas</t>
  </si>
  <si>
    <t>Correos remitidos</t>
  </si>
  <si>
    <t>Suma de Llamadas Efectivas</t>
  </si>
  <si>
    <t>Reabordaje al ciudadano</t>
  </si>
  <si>
    <t>Suma de Volver a Llamar</t>
  </si>
  <si>
    <t>Fueras de servicios</t>
  </si>
  <si>
    <t>Suma de Fuera de Servicio</t>
  </si>
  <si>
    <t>Telefonos Errados</t>
  </si>
  <si>
    <t>Suma de Telefono Errado</t>
  </si>
  <si>
    <t>Suma de Llamadas realizadas</t>
  </si>
  <si>
    <t>Llamadas Realizadas a Nivel General</t>
  </si>
  <si>
    <t>UPZ Veredas</t>
  </si>
  <si>
    <t>%</t>
  </si>
  <si>
    <t>Diferencial</t>
  </si>
  <si>
    <t xml:space="preserve"> Biciusuarios</t>
  </si>
  <si>
    <t>(en blanco)</t>
  </si>
  <si>
    <t>Total participantes en el tiempo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</si>
</sst>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;@"/>
  </numFmts>
  <fonts count="16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 Narrow"/>
      <family val="2"/>
    </font>
    <font>
      <sz val="10"/>
      <color theme="0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7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2" fillId="0" borderId="3" xfId="0" applyFont="1" applyBorder="1" applyAlignment="1"/>
    <xf numFmtId="10" fontId="0" fillId="0" borderId="4" xfId="1" applyNumberFormat="1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0" borderId="9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 wrapText="1"/>
    </xf>
    <xf numFmtId="10" fontId="0" fillId="0" borderId="10" xfId="1" applyNumberFormat="1" applyFont="1" applyBorder="1" applyAlignment="1"/>
    <xf numFmtId="10" fontId="0" fillId="0" borderId="0" xfId="0" applyNumberFormat="1" applyFont="1" applyAlignment="1"/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/>
    <xf numFmtId="0" fontId="1" fillId="0" borderId="0" xfId="2"/>
    <xf numFmtId="0" fontId="1" fillId="2" borderId="0" xfId="2" applyFill="1"/>
    <xf numFmtId="0" fontId="5" fillId="3" borderId="1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6" fillId="2" borderId="0" xfId="2" applyFont="1" applyFill="1"/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wrapText="1"/>
    </xf>
    <xf numFmtId="0" fontId="1" fillId="2" borderId="1" xfId="2" applyFill="1" applyBorder="1"/>
    <xf numFmtId="0" fontId="10" fillId="2" borderId="1" xfId="2" applyFont="1" applyFill="1" applyBorder="1" applyAlignment="1">
      <alignment wrapText="1"/>
    </xf>
    <xf numFmtId="164" fontId="0" fillId="0" borderId="1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12" fillId="0" borderId="0" xfId="0" applyFont="1" applyAlignment="1"/>
    <xf numFmtId="0" fontId="0" fillId="0" borderId="1" xfId="0" applyBorder="1" applyAlignment="1">
      <alignment wrapText="1"/>
    </xf>
    <xf numFmtId="0" fontId="13" fillId="5" borderId="0" xfId="0" applyFont="1" applyFill="1" applyAlignment="1">
      <alignment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0" fontId="0" fillId="2" borderId="1" xfId="0" applyNumberFormat="1" applyFont="1" applyFill="1" applyBorder="1" applyAlignment="1">
      <alignment horizontal="center"/>
    </xf>
    <xf numFmtId="0" fontId="14" fillId="0" borderId="0" xfId="2" applyFont="1"/>
    <xf numFmtId="0" fontId="14" fillId="2" borderId="0" xfId="2" applyFont="1" applyFill="1"/>
    <xf numFmtId="0" fontId="14" fillId="2" borderId="0" xfId="2" applyFont="1" applyFill="1" applyAlignment="1">
      <alignment horizontal="center" vertical="center"/>
    </xf>
    <xf numFmtId="10" fontId="0" fillId="0" borderId="0" xfId="1" applyNumberFormat="1" applyFont="1" applyBorder="1" applyAlignment="1"/>
    <xf numFmtId="0" fontId="15" fillId="0" borderId="0" xfId="0" applyFont="1" applyBorder="1" applyAlignment="1"/>
    <xf numFmtId="0" fontId="3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10" fontId="0" fillId="2" borderId="1" xfId="1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/>
    <xf numFmtId="0" fontId="7" fillId="0" borderId="0" xfId="0" applyFont="1" applyFill="1" applyBorder="1" applyAlignment="1"/>
    <xf numFmtId="0" fontId="0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14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3">
    <cellStyle name="Normal" xfId="0" builtinId="0"/>
    <cellStyle name="Normal 2" xfId="2" xr:uid="{ADC4B8CB-E3E0-460D-B087-00DC3CDF79E1}"/>
    <cellStyle name="Porcentaje" xfId="1" builtinId="5"/>
  </cellStyles>
  <dxfs count="32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4" formatCode="0.00%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op.xlsx]Hoja1!TablaDinámica3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rgbClr val="000000">
                  <a:lumMod val="75000"/>
                  <a:lumOff val="25000"/>
                </a:srgbClr>
              </a:fgClr>
              <a:bgClr>
                <a:srgbClr val="000000">
                  <a:lumMod val="65000"/>
                  <a:lumOff val="35000"/>
                </a:srgb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0.10641958633587389"/>
              <c:y val="0.13138862823494213"/>
            </c:manualLayout>
          </c:layout>
          <c:spPr>
            <a:pattFill prst="pct75">
              <a:fgClr>
                <a:srgbClr val="000000">
                  <a:lumMod val="75000"/>
                  <a:lumOff val="25000"/>
                </a:srgbClr>
              </a:fgClr>
              <a:bgClr>
                <a:srgbClr val="000000">
                  <a:lumMod val="65000"/>
                  <a:lumOff val="35000"/>
                </a:srgb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-0.17082799617060121"/>
              <c:y val="-0.20304298750220989"/>
            </c:manualLayout>
          </c:layout>
          <c:spPr>
            <a:pattFill prst="pct75">
              <a:fgClr>
                <a:srgbClr val="000000">
                  <a:lumMod val="75000"/>
                  <a:lumOff val="25000"/>
                </a:srgbClr>
              </a:fgClr>
              <a:bgClr>
                <a:srgbClr val="000000">
                  <a:lumMod val="65000"/>
                  <a:lumOff val="35000"/>
                </a:srgb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Hoja1!$I$2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999-4319-81DE-F8FB84E345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9999-4319-81DE-F8FB84E345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AB2-48F6-8745-8EE51260E43E}"/>
              </c:ext>
            </c:extLst>
          </c:dPt>
          <c:dLbls>
            <c:dLbl>
              <c:idx val="0"/>
              <c:layout>
                <c:manualLayout>
                  <c:x val="-0.17082799617060121"/>
                  <c:y val="-0.203042987502209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9-4319-81DE-F8FB84E3452E}"/>
                </c:ext>
              </c:extLst>
            </c:dLbl>
            <c:dLbl>
              <c:idx val="1"/>
              <c:layout>
                <c:manualLayout>
                  <c:x val="0.10641958633587389"/>
                  <c:y val="0.1313886282349421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9-4319-81DE-F8FB84E3452E}"/>
                </c:ext>
              </c:extLst>
            </c:dLbl>
            <c:spPr>
              <a:pattFill prst="pct75">
                <a:fgClr>
                  <a:srgbClr val="000000">
                    <a:lumMod val="75000"/>
                    <a:lumOff val="25000"/>
                  </a:srgbClr>
                </a:fgClr>
                <a:bgClr>
                  <a:srgbClr val="000000">
                    <a:lumMod val="65000"/>
                    <a:lumOff val="35000"/>
                  </a:srgb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Hoja1!$H$3:$H$6</c:f>
              <c:strCache>
                <c:ptCount val="3"/>
                <c:pt idx="0">
                  <c:v>Encuentro Ciudadano</c:v>
                </c:pt>
                <c:pt idx="1">
                  <c:v>Pre-Encuentro Ciudadano</c:v>
                </c:pt>
                <c:pt idx="2">
                  <c:v>(en blanco)</c:v>
                </c:pt>
              </c:strCache>
            </c:strRef>
          </c:cat>
          <c:val>
            <c:numRef>
              <c:f>Hoja1!$I$3:$I$6</c:f>
              <c:numCache>
                <c:formatCode>General</c:formatCode>
                <c:ptCount val="3"/>
                <c:pt idx="0">
                  <c:v>31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9-4319-81DE-F8FB84E345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Acumulado x</a:t>
            </a:r>
            <a:r>
              <a:rPr lang="es-CO" baseline="0"/>
              <a:t> tiempo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3577875375360166"/>
          <c:y val="0.17517575602899008"/>
          <c:w val="0.86014238845144353"/>
          <c:h val="0.49567512394284047"/>
        </c:manualLayout>
      </c:layout>
      <c:lineChart>
        <c:grouping val="standard"/>
        <c:varyColors val="0"/>
        <c:ser>
          <c:idx val="0"/>
          <c:order val="0"/>
          <c:tx>
            <c:strRef>
              <c:f>infoencu!$I$1</c:f>
              <c:strCache>
                <c:ptCount val="1"/>
                <c:pt idx="0">
                  <c:v># Participantes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infoencu!$H$2:$H$37</c:f>
              <c:numCache>
                <c:formatCode>m/d/yyyy</c:formatCode>
                <c:ptCount val="36"/>
                <c:pt idx="0">
                  <c:v>44007</c:v>
                </c:pt>
                <c:pt idx="1">
                  <c:v>44013</c:v>
                </c:pt>
                <c:pt idx="2">
                  <c:v>44019</c:v>
                </c:pt>
                <c:pt idx="3">
                  <c:v>44021</c:v>
                </c:pt>
                <c:pt idx="4">
                  <c:v>44022</c:v>
                </c:pt>
                <c:pt idx="5">
                  <c:v>44022</c:v>
                </c:pt>
                <c:pt idx="6">
                  <c:v>44023</c:v>
                </c:pt>
                <c:pt idx="7">
                  <c:v>44024</c:v>
                </c:pt>
                <c:pt idx="8">
                  <c:v>44024</c:v>
                </c:pt>
                <c:pt idx="9">
                  <c:v>44023</c:v>
                </c:pt>
                <c:pt idx="10">
                  <c:v>44028</c:v>
                </c:pt>
                <c:pt idx="11">
                  <c:v>44029</c:v>
                </c:pt>
                <c:pt idx="12">
                  <c:v>44029</c:v>
                </c:pt>
                <c:pt idx="13">
                  <c:v>44030</c:v>
                </c:pt>
                <c:pt idx="14">
                  <c:v>44030</c:v>
                </c:pt>
                <c:pt idx="15">
                  <c:v>44031</c:v>
                </c:pt>
                <c:pt idx="16">
                  <c:v>44031</c:v>
                </c:pt>
                <c:pt idx="17">
                  <c:v>44031</c:v>
                </c:pt>
                <c:pt idx="18">
                  <c:v>44031</c:v>
                </c:pt>
                <c:pt idx="19">
                  <c:v>44032</c:v>
                </c:pt>
                <c:pt idx="20">
                  <c:v>44032</c:v>
                </c:pt>
                <c:pt idx="21">
                  <c:v>44034</c:v>
                </c:pt>
                <c:pt idx="22">
                  <c:v>44034</c:v>
                </c:pt>
                <c:pt idx="23">
                  <c:v>44035</c:v>
                </c:pt>
                <c:pt idx="24">
                  <c:v>44035</c:v>
                </c:pt>
                <c:pt idx="25">
                  <c:v>44035</c:v>
                </c:pt>
                <c:pt idx="26">
                  <c:v>44035</c:v>
                </c:pt>
                <c:pt idx="27">
                  <c:v>44036</c:v>
                </c:pt>
                <c:pt idx="28">
                  <c:v>44036</c:v>
                </c:pt>
                <c:pt idx="29">
                  <c:v>44036</c:v>
                </c:pt>
                <c:pt idx="30">
                  <c:v>44036</c:v>
                </c:pt>
                <c:pt idx="31">
                  <c:v>44037</c:v>
                </c:pt>
                <c:pt idx="32">
                  <c:v>44037</c:v>
                </c:pt>
                <c:pt idx="33">
                  <c:v>44037</c:v>
                </c:pt>
                <c:pt idx="34">
                  <c:v>44038</c:v>
                </c:pt>
                <c:pt idx="35">
                  <c:v>44038</c:v>
                </c:pt>
              </c:numCache>
            </c:numRef>
          </c:cat>
          <c:val>
            <c:numRef>
              <c:f>infoencu!$I$2:$I$37</c:f>
              <c:numCache>
                <c:formatCode>General</c:formatCode>
                <c:ptCount val="36"/>
                <c:pt idx="0">
                  <c:v>76</c:v>
                </c:pt>
                <c:pt idx="1">
                  <c:v>89</c:v>
                </c:pt>
                <c:pt idx="2">
                  <c:v>12</c:v>
                </c:pt>
                <c:pt idx="3">
                  <c:v>30</c:v>
                </c:pt>
                <c:pt idx="4">
                  <c:v>296</c:v>
                </c:pt>
                <c:pt idx="5">
                  <c:v>11</c:v>
                </c:pt>
                <c:pt idx="6">
                  <c:v>12</c:v>
                </c:pt>
                <c:pt idx="7">
                  <c:v>32</c:v>
                </c:pt>
                <c:pt idx="8">
                  <c:v>40</c:v>
                </c:pt>
                <c:pt idx="9">
                  <c:v>10</c:v>
                </c:pt>
                <c:pt idx="10">
                  <c:v>98</c:v>
                </c:pt>
                <c:pt idx="11">
                  <c:v>170</c:v>
                </c:pt>
                <c:pt idx="12">
                  <c:v>9</c:v>
                </c:pt>
                <c:pt idx="13">
                  <c:v>44</c:v>
                </c:pt>
                <c:pt idx="14">
                  <c:v>47</c:v>
                </c:pt>
                <c:pt idx="15">
                  <c:v>39</c:v>
                </c:pt>
                <c:pt idx="16">
                  <c:v>129</c:v>
                </c:pt>
                <c:pt idx="17">
                  <c:v>129</c:v>
                </c:pt>
                <c:pt idx="18">
                  <c:v>258</c:v>
                </c:pt>
                <c:pt idx="19">
                  <c:v>123</c:v>
                </c:pt>
                <c:pt idx="20">
                  <c:v>181</c:v>
                </c:pt>
                <c:pt idx="21">
                  <c:v>198</c:v>
                </c:pt>
                <c:pt idx="22">
                  <c:v>159</c:v>
                </c:pt>
                <c:pt idx="23">
                  <c:v>51</c:v>
                </c:pt>
                <c:pt idx="24">
                  <c:v>104</c:v>
                </c:pt>
                <c:pt idx="25">
                  <c:v>255</c:v>
                </c:pt>
                <c:pt idx="26">
                  <c:v>264</c:v>
                </c:pt>
                <c:pt idx="27">
                  <c:v>177</c:v>
                </c:pt>
                <c:pt idx="28">
                  <c:v>18</c:v>
                </c:pt>
                <c:pt idx="29">
                  <c:v>178</c:v>
                </c:pt>
                <c:pt idx="30">
                  <c:v>32</c:v>
                </c:pt>
                <c:pt idx="31">
                  <c:v>71</c:v>
                </c:pt>
                <c:pt idx="32">
                  <c:v>61</c:v>
                </c:pt>
                <c:pt idx="33">
                  <c:v>80</c:v>
                </c:pt>
                <c:pt idx="34">
                  <c:v>148</c:v>
                </c:pt>
                <c:pt idx="35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1-4F73-AC43-1C4DF98E6DD4}"/>
            </c:ext>
          </c:extLst>
        </c:ser>
        <c:ser>
          <c:idx val="1"/>
          <c:order val="1"/>
          <c:tx>
            <c:strRef>
              <c:f>infoencu!$J$1</c:f>
              <c:strCache>
                <c:ptCount val="1"/>
                <c:pt idx="0">
                  <c:v>Acumulado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dLbl>
              <c:idx val="6"/>
              <c:layout>
                <c:manualLayout>
                  <c:x val="-6.5395894824199427E-2"/>
                  <c:y val="-9.6534830604268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1-4F73-AC43-1C4DF98E6DD4}"/>
                </c:ext>
              </c:extLst>
            </c:dLbl>
            <c:dLbl>
              <c:idx val="7"/>
              <c:layout>
                <c:manualLayout>
                  <c:x val="-2.8948734934104828E-2"/>
                  <c:y val="-7.828454183296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1-4F73-AC43-1C4DF98E6DD4}"/>
                </c:ext>
              </c:extLst>
            </c:dLbl>
            <c:dLbl>
              <c:idx val="8"/>
              <c:layout>
                <c:manualLayout>
                  <c:x val="-3.3236636097645378E-2"/>
                  <c:y val="-0.11478511937557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1-4F73-AC43-1C4DF98E6DD4}"/>
                </c:ext>
              </c:extLst>
            </c:dLbl>
            <c:dLbl>
              <c:idx val="9"/>
              <c:layout>
                <c:manualLayout>
                  <c:x val="-1.8228982025253453E-2"/>
                  <c:y val="-7.8284541832967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1-4F73-AC43-1C4DF98E6DD4}"/>
                </c:ext>
              </c:extLst>
            </c:dLbl>
            <c:dLbl>
              <c:idx val="17"/>
              <c:layout>
                <c:manualLayout>
                  <c:x val="-7.7546692542630857E-2"/>
                  <c:y val="-0.14033552365539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51-4F73-AC43-1C4DF98E6D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infoencu!$H$2:$H$37</c:f>
              <c:numCache>
                <c:formatCode>m/d/yyyy</c:formatCode>
                <c:ptCount val="36"/>
                <c:pt idx="0">
                  <c:v>44007</c:v>
                </c:pt>
                <c:pt idx="1">
                  <c:v>44013</c:v>
                </c:pt>
                <c:pt idx="2">
                  <c:v>44019</c:v>
                </c:pt>
                <c:pt idx="3">
                  <c:v>44021</c:v>
                </c:pt>
                <c:pt idx="4">
                  <c:v>44022</c:v>
                </c:pt>
                <c:pt idx="5">
                  <c:v>44022</c:v>
                </c:pt>
                <c:pt idx="6">
                  <c:v>44023</c:v>
                </c:pt>
                <c:pt idx="7">
                  <c:v>44024</c:v>
                </c:pt>
                <c:pt idx="8">
                  <c:v>44024</c:v>
                </c:pt>
                <c:pt idx="9">
                  <c:v>44023</c:v>
                </c:pt>
                <c:pt idx="10">
                  <c:v>44028</c:v>
                </c:pt>
                <c:pt idx="11">
                  <c:v>44029</c:v>
                </c:pt>
                <c:pt idx="12">
                  <c:v>44029</c:v>
                </c:pt>
                <c:pt idx="13">
                  <c:v>44030</c:v>
                </c:pt>
                <c:pt idx="14">
                  <c:v>44030</c:v>
                </c:pt>
                <c:pt idx="15">
                  <c:v>44031</c:v>
                </c:pt>
                <c:pt idx="16">
                  <c:v>44031</c:v>
                </c:pt>
                <c:pt idx="17">
                  <c:v>44031</c:v>
                </c:pt>
                <c:pt idx="18">
                  <c:v>44031</c:v>
                </c:pt>
                <c:pt idx="19">
                  <c:v>44032</c:v>
                </c:pt>
                <c:pt idx="20">
                  <c:v>44032</c:v>
                </c:pt>
                <c:pt idx="21">
                  <c:v>44034</c:v>
                </c:pt>
                <c:pt idx="22">
                  <c:v>44034</c:v>
                </c:pt>
                <c:pt idx="23">
                  <c:v>44035</c:v>
                </c:pt>
                <c:pt idx="24">
                  <c:v>44035</c:v>
                </c:pt>
                <c:pt idx="25">
                  <c:v>44035</c:v>
                </c:pt>
                <c:pt idx="26">
                  <c:v>44035</c:v>
                </c:pt>
                <c:pt idx="27">
                  <c:v>44036</c:v>
                </c:pt>
                <c:pt idx="28">
                  <c:v>44036</c:v>
                </c:pt>
                <c:pt idx="29">
                  <c:v>44036</c:v>
                </c:pt>
                <c:pt idx="30">
                  <c:v>44036</c:v>
                </c:pt>
                <c:pt idx="31">
                  <c:v>44037</c:v>
                </c:pt>
                <c:pt idx="32">
                  <c:v>44037</c:v>
                </c:pt>
                <c:pt idx="33">
                  <c:v>44037</c:v>
                </c:pt>
                <c:pt idx="34">
                  <c:v>44038</c:v>
                </c:pt>
                <c:pt idx="35">
                  <c:v>44038</c:v>
                </c:pt>
              </c:numCache>
            </c:numRef>
          </c:cat>
          <c:val>
            <c:numRef>
              <c:f>infoencu!$J$2:$J$37</c:f>
              <c:numCache>
                <c:formatCode>General</c:formatCode>
                <c:ptCount val="36"/>
                <c:pt idx="0">
                  <c:v>76</c:v>
                </c:pt>
                <c:pt idx="1">
                  <c:v>165</c:v>
                </c:pt>
                <c:pt idx="2">
                  <c:v>177</c:v>
                </c:pt>
                <c:pt idx="3">
                  <c:v>207</c:v>
                </c:pt>
                <c:pt idx="4">
                  <c:v>503</c:v>
                </c:pt>
                <c:pt idx="5">
                  <c:v>514</c:v>
                </c:pt>
                <c:pt idx="6">
                  <c:v>526</c:v>
                </c:pt>
                <c:pt idx="7">
                  <c:v>558</c:v>
                </c:pt>
                <c:pt idx="8">
                  <c:v>598</c:v>
                </c:pt>
                <c:pt idx="9">
                  <c:v>608</c:v>
                </c:pt>
                <c:pt idx="10">
                  <c:v>706</c:v>
                </c:pt>
                <c:pt idx="11">
                  <c:v>876</c:v>
                </c:pt>
                <c:pt idx="12">
                  <c:v>885</c:v>
                </c:pt>
                <c:pt idx="13">
                  <c:v>929</c:v>
                </c:pt>
                <c:pt idx="14">
                  <c:v>976</c:v>
                </c:pt>
                <c:pt idx="15">
                  <c:v>1015</c:v>
                </c:pt>
                <c:pt idx="16">
                  <c:v>1144</c:v>
                </c:pt>
                <c:pt idx="17">
                  <c:v>1273</c:v>
                </c:pt>
                <c:pt idx="18">
                  <c:v>1531</c:v>
                </c:pt>
                <c:pt idx="19">
                  <c:v>1654</c:v>
                </c:pt>
                <c:pt idx="20">
                  <c:v>1835</c:v>
                </c:pt>
                <c:pt idx="21">
                  <c:v>2033</c:v>
                </c:pt>
                <c:pt idx="22">
                  <c:v>2192</c:v>
                </c:pt>
                <c:pt idx="23">
                  <c:v>2243</c:v>
                </c:pt>
                <c:pt idx="24">
                  <c:v>2347</c:v>
                </c:pt>
                <c:pt idx="25">
                  <c:v>2602</c:v>
                </c:pt>
                <c:pt idx="26">
                  <c:v>2866</c:v>
                </c:pt>
                <c:pt idx="27">
                  <c:v>3043</c:v>
                </c:pt>
                <c:pt idx="28">
                  <c:v>3061</c:v>
                </c:pt>
                <c:pt idx="29">
                  <c:v>3239</c:v>
                </c:pt>
                <c:pt idx="30">
                  <c:v>3271</c:v>
                </c:pt>
                <c:pt idx="31">
                  <c:v>3342</c:v>
                </c:pt>
                <c:pt idx="32">
                  <c:v>3403</c:v>
                </c:pt>
                <c:pt idx="33">
                  <c:v>3483</c:v>
                </c:pt>
                <c:pt idx="34">
                  <c:v>3631</c:v>
                </c:pt>
                <c:pt idx="35">
                  <c:v>3710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1-4F73-AC43-1C4DF98E6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333183"/>
        <c:axId val="2123069519"/>
      </c:lineChart>
      <c:dateAx>
        <c:axId val="14933318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23069519"/>
        <c:crosses val="autoZero"/>
        <c:auto val="1"/>
        <c:lblOffset val="100"/>
        <c:baseTimeUnit val="days"/>
      </c:dateAx>
      <c:valAx>
        <c:axId val="2123069519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933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op.xlsx]Hoja1!TablaDinámica4</c:name>
    <c:fmtId val="2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131827792359288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22442038495188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7901140477616598E-2"/>
              <c:y val="-0.1929283318751823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6989466844425741E-2"/>
              <c:y val="-0.1281135170603674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4717385252723469E-2"/>
              <c:y val="-0.1512616652085156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6989466844425741E-2"/>
              <c:y val="-0.1281135170603674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4717385252723469E-2"/>
              <c:y val="-0.1512616652085156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7901140477616598E-2"/>
              <c:y val="-0.1929283318751823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131827792359288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22442038495188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6989466844425741E-2"/>
              <c:y val="-0.1281135170603674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4717385252723469E-2"/>
              <c:y val="-0.1512616652085156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7901140477616598E-2"/>
              <c:y val="-0.1929283318751823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131827792359288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22442038495188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298602888616622"/>
          <c:y val="4.0391680759421428E-2"/>
          <c:w val="0.8482689086122045"/>
          <c:h val="0.425984774909624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Hoja1!$I$55</c:f>
              <c:strCache>
                <c:ptCount val="1"/>
                <c:pt idx="0">
                  <c:v>Suma de # Participantes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Hoja1!$H$56:$H$95</c:f>
              <c:strCache>
                <c:ptCount val="39"/>
                <c:pt idx="0">
                  <c:v>Alfabetización Digital a cumunales</c:v>
                </c:pt>
                <c:pt idx="1">
                  <c:v>Alfabetización Digital a mujeres lideres</c:v>
                </c:pt>
                <c:pt idx="2">
                  <c:v>Ambientalista</c:v>
                </c:pt>
                <c:pt idx="3">
                  <c:v>Asociación de Padres de Familia / Niños, Niñas y adolecentes</c:v>
                </c:pt>
                <c:pt idx="4">
                  <c:v>Barras Futboleras</c:v>
                </c:pt>
                <c:pt idx="5">
                  <c:v>Biciusuarios</c:v>
                </c:pt>
                <c:pt idx="6">
                  <c:v>Capacitación Mesa de Victimas</c:v>
                </c:pt>
                <c:pt idx="7">
                  <c:v>Colectivos Animalistas</c:v>
                </c:pt>
                <c:pt idx="8">
                  <c:v>Comunidades Negras, Afrocolombianas, Raizales y palenqueros</c:v>
                </c:pt>
                <c:pt idx="9">
                  <c:v>Consejo Local de Discapacidad</c:v>
                </c:pt>
                <c:pt idx="10">
                  <c:v>de Indigenas</c:v>
                </c:pt>
                <c:pt idx="11">
                  <c:v>Derechos Humanos</c:v>
                </c:pt>
                <c:pt idx="12">
                  <c:v>Encuentro ciudadano de propiedad horizontal</c:v>
                </c:pt>
                <c:pt idx="13">
                  <c:v>Medios Comunitarios y alternativos</c:v>
                </c:pt>
                <c:pt idx="14">
                  <c:v>Organización o Asociaciones de las Victimas</c:v>
                </c:pt>
                <c:pt idx="15">
                  <c:v>Organizaciones Culturales o Artistica</c:v>
                </c:pt>
                <c:pt idx="16">
                  <c:v>Organizaciones de paz</c:v>
                </c:pt>
                <c:pt idx="17">
                  <c:v>Organizaciones Deportivas</c:v>
                </c:pt>
                <c:pt idx="18">
                  <c:v>Organizaciones Juveniles</c:v>
                </c:pt>
                <c:pt idx="19">
                  <c:v>Organizaciones LGBTI</c:v>
                </c:pt>
                <c:pt idx="20">
                  <c:v>Preencuentro ciudadano sector Mujeres (Informativo)</c:v>
                </c:pt>
                <c:pt idx="21">
                  <c:v>Propiedad horizontal</c:v>
                </c:pt>
                <c:pt idx="22">
                  <c:v>Rectores de establecimientos Educativos</c:v>
                </c:pt>
                <c:pt idx="23">
                  <c:v>Simulacro encuentros Ciudadanos</c:v>
                </c:pt>
                <c:pt idx="24">
                  <c:v>UPZ Danubio</c:v>
                </c:pt>
                <c:pt idx="25">
                  <c:v>UPZ La Flora</c:v>
                </c:pt>
                <c:pt idx="26">
                  <c:v>UPZ Yomasa</c:v>
                </c:pt>
                <c:pt idx="27">
                  <c:v>Encuentro Ciudadano mujeres</c:v>
                </c:pt>
                <c:pt idx="28">
                  <c:v>Comerciantes</c:v>
                </c:pt>
                <c:pt idx="29">
                  <c:v>UPZ Alfonzo López</c:v>
                </c:pt>
                <c:pt idx="30">
                  <c:v>EntreNubes- Bolonia</c:v>
                </c:pt>
                <c:pt idx="31">
                  <c:v>Organizaciones en Salud</c:v>
                </c:pt>
                <c:pt idx="32">
                  <c:v>UPZ Comuneros</c:v>
                </c:pt>
                <c:pt idx="33">
                  <c:v>UPZ Veredas</c:v>
                </c:pt>
                <c:pt idx="34">
                  <c:v>ASOJUNTAS</c:v>
                </c:pt>
                <c:pt idx="35">
                  <c:v> Biciusuarios</c:v>
                </c:pt>
                <c:pt idx="36">
                  <c:v>Adulto Mayor</c:v>
                </c:pt>
                <c:pt idx="37">
                  <c:v>Vendedores Informales</c:v>
                </c:pt>
                <c:pt idx="38">
                  <c:v>Organizaciones Campesinas</c:v>
                </c:pt>
              </c:strCache>
            </c:strRef>
          </c:cat>
          <c:val>
            <c:numRef>
              <c:f>Hoja1!$I$56:$I$95</c:f>
              <c:numCache>
                <c:formatCode>General</c:formatCode>
                <c:ptCount val="39"/>
                <c:pt idx="0">
                  <c:v>12</c:v>
                </c:pt>
                <c:pt idx="1">
                  <c:v>12</c:v>
                </c:pt>
                <c:pt idx="2">
                  <c:v>198</c:v>
                </c:pt>
                <c:pt idx="3">
                  <c:v>296</c:v>
                </c:pt>
                <c:pt idx="4">
                  <c:v>264</c:v>
                </c:pt>
                <c:pt idx="5">
                  <c:v>11</c:v>
                </c:pt>
                <c:pt idx="6">
                  <c:v>10</c:v>
                </c:pt>
                <c:pt idx="7">
                  <c:v>104</c:v>
                </c:pt>
                <c:pt idx="8">
                  <c:v>129</c:v>
                </c:pt>
                <c:pt idx="9">
                  <c:v>181</c:v>
                </c:pt>
                <c:pt idx="10">
                  <c:v>129</c:v>
                </c:pt>
                <c:pt idx="11">
                  <c:v>40</c:v>
                </c:pt>
                <c:pt idx="12">
                  <c:v>76</c:v>
                </c:pt>
                <c:pt idx="13">
                  <c:v>32</c:v>
                </c:pt>
                <c:pt idx="14">
                  <c:v>47</c:v>
                </c:pt>
                <c:pt idx="15">
                  <c:v>170</c:v>
                </c:pt>
                <c:pt idx="16">
                  <c:v>159</c:v>
                </c:pt>
                <c:pt idx="17">
                  <c:v>258</c:v>
                </c:pt>
                <c:pt idx="18">
                  <c:v>255</c:v>
                </c:pt>
                <c:pt idx="19">
                  <c:v>51</c:v>
                </c:pt>
                <c:pt idx="20">
                  <c:v>89</c:v>
                </c:pt>
                <c:pt idx="21">
                  <c:v>98</c:v>
                </c:pt>
                <c:pt idx="22">
                  <c:v>9</c:v>
                </c:pt>
                <c:pt idx="23">
                  <c:v>30</c:v>
                </c:pt>
                <c:pt idx="24">
                  <c:v>39</c:v>
                </c:pt>
                <c:pt idx="25">
                  <c:v>44</c:v>
                </c:pt>
                <c:pt idx="26">
                  <c:v>123</c:v>
                </c:pt>
                <c:pt idx="27">
                  <c:v>177</c:v>
                </c:pt>
                <c:pt idx="28">
                  <c:v>18</c:v>
                </c:pt>
                <c:pt idx="29">
                  <c:v>71</c:v>
                </c:pt>
                <c:pt idx="30">
                  <c:v>61</c:v>
                </c:pt>
                <c:pt idx="31">
                  <c:v>80</c:v>
                </c:pt>
                <c:pt idx="32">
                  <c:v>148</c:v>
                </c:pt>
                <c:pt idx="33">
                  <c:v>79</c:v>
                </c:pt>
                <c:pt idx="34">
                  <c:v>178</c:v>
                </c:pt>
                <c:pt idx="35">
                  <c:v>32</c:v>
                </c:pt>
                <c:pt idx="36">
                  <c:v>124</c:v>
                </c:pt>
                <c:pt idx="37">
                  <c:v>34</c:v>
                </c:pt>
                <c:pt idx="38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A-459A-A96A-210933A9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417961919"/>
        <c:axId val="416689167"/>
      </c:barChart>
      <c:lineChart>
        <c:grouping val="standard"/>
        <c:varyColors val="0"/>
        <c:ser>
          <c:idx val="1"/>
          <c:order val="1"/>
          <c:tx>
            <c:strRef>
              <c:f>Hoja1!$J$55</c:f>
              <c:strCache>
                <c:ptCount val="1"/>
                <c:pt idx="0">
                  <c:v>Suma de % de avance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DCA-459A-A96A-210933A95392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A-459A-A96A-210933A95392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EDCA-459A-A96A-210933A95392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EDCA-459A-A96A-210933A95392}"/>
              </c:ext>
            </c:extLst>
          </c:dPt>
          <c:dPt>
            <c:idx val="22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CA-459A-A96A-210933A95392}"/>
              </c:ext>
            </c:extLst>
          </c:dPt>
          <c:dLbls>
            <c:dLbl>
              <c:idx val="0"/>
              <c:layout>
                <c:manualLayout>
                  <c:x val="-2.6989466844425741E-2"/>
                  <c:y val="-0.1281135170603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A-459A-A96A-210933A95392}"/>
                </c:ext>
              </c:extLst>
            </c:dLbl>
            <c:dLbl>
              <c:idx val="1"/>
              <c:layout>
                <c:manualLayout>
                  <c:x val="-2.4717385252723469E-2"/>
                  <c:y val="-0.15126166520851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A-459A-A96A-210933A95392}"/>
                </c:ext>
              </c:extLst>
            </c:dLbl>
            <c:dLbl>
              <c:idx val="5"/>
              <c:layout>
                <c:manualLayout>
                  <c:x val="-1.7901140477616598E-2"/>
                  <c:y val="-0.19292833187518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A-459A-A96A-210933A95392}"/>
                </c:ext>
              </c:extLst>
            </c:dLbl>
            <c:dLbl>
              <c:idx val="6"/>
              <c:layout>
                <c:manualLayout>
                  <c:x val="-1.9315555994466854E-2"/>
                  <c:y val="-0.1131827792359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A-459A-A96A-210933A95392}"/>
                </c:ext>
              </c:extLst>
            </c:dLbl>
            <c:dLbl>
              <c:idx val="22"/>
              <c:layout>
                <c:manualLayout>
                  <c:x val="-1.9315555994466854E-2"/>
                  <c:y val="-0.1224420384951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A-459A-A96A-210933A95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Hoja1!$H$56:$H$95</c:f>
              <c:strCache>
                <c:ptCount val="39"/>
                <c:pt idx="0">
                  <c:v>Alfabetización Digital a cumunales</c:v>
                </c:pt>
                <c:pt idx="1">
                  <c:v>Alfabetización Digital a mujeres lideres</c:v>
                </c:pt>
                <c:pt idx="2">
                  <c:v>Ambientalista</c:v>
                </c:pt>
                <c:pt idx="3">
                  <c:v>Asociación de Padres de Familia / Niños, Niñas y adolecentes</c:v>
                </c:pt>
                <c:pt idx="4">
                  <c:v>Barras Futboleras</c:v>
                </c:pt>
                <c:pt idx="5">
                  <c:v>Biciusuarios</c:v>
                </c:pt>
                <c:pt idx="6">
                  <c:v>Capacitación Mesa de Victimas</c:v>
                </c:pt>
                <c:pt idx="7">
                  <c:v>Colectivos Animalistas</c:v>
                </c:pt>
                <c:pt idx="8">
                  <c:v>Comunidades Negras, Afrocolombianas, Raizales y palenqueros</c:v>
                </c:pt>
                <c:pt idx="9">
                  <c:v>Consejo Local de Discapacidad</c:v>
                </c:pt>
                <c:pt idx="10">
                  <c:v>de Indigenas</c:v>
                </c:pt>
                <c:pt idx="11">
                  <c:v>Derechos Humanos</c:v>
                </c:pt>
                <c:pt idx="12">
                  <c:v>Encuentro ciudadano de propiedad horizontal</c:v>
                </c:pt>
                <c:pt idx="13">
                  <c:v>Medios Comunitarios y alternativos</c:v>
                </c:pt>
                <c:pt idx="14">
                  <c:v>Organización o Asociaciones de las Victimas</c:v>
                </c:pt>
                <c:pt idx="15">
                  <c:v>Organizaciones Culturales o Artistica</c:v>
                </c:pt>
                <c:pt idx="16">
                  <c:v>Organizaciones de paz</c:v>
                </c:pt>
                <c:pt idx="17">
                  <c:v>Organizaciones Deportivas</c:v>
                </c:pt>
                <c:pt idx="18">
                  <c:v>Organizaciones Juveniles</c:v>
                </c:pt>
                <c:pt idx="19">
                  <c:v>Organizaciones LGBTI</c:v>
                </c:pt>
                <c:pt idx="20">
                  <c:v>Preencuentro ciudadano sector Mujeres (Informativo)</c:v>
                </c:pt>
                <c:pt idx="21">
                  <c:v>Propiedad horizontal</c:v>
                </c:pt>
                <c:pt idx="22">
                  <c:v>Rectores de establecimientos Educativos</c:v>
                </c:pt>
                <c:pt idx="23">
                  <c:v>Simulacro encuentros Ciudadanos</c:v>
                </c:pt>
                <c:pt idx="24">
                  <c:v>UPZ Danubio</c:v>
                </c:pt>
                <c:pt idx="25">
                  <c:v>UPZ La Flora</c:v>
                </c:pt>
                <c:pt idx="26">
                  <c:v>UPZ Yomasa</c:v>
                </c:pt>
                <c:pt idx="27">
                  <c:v>Encuentro Ciudadano mujeres</c:v>
                </c:pt>
                <c:pt idx="28">
                  <c:v>Comerciantes</c:v>
                </c:pt>
                <c:pt idx="29">
                  <c:v>UPZ Alfonzo López</c:v>
                </c:pt>
                <c:pt idx="30">
                  <c:v>EntreNubes- Bolonia</c:v>
                </c:pt>
                <c:pt idx="31">
                  <c:v>Organizaciones en Salud</c:v>
                </c:pt>
                <c:pt idx="32">
                  <c:v>UPZ Comuneros</c:v>
                </c:pt>
                <c:pt idx="33">
                  <c:v>UPZ Veredas</c:v>
                </c:pt>
                <c:pt idx="34">
                  <c:v>ASOJUNTAS</c:v>
                </c:pt>
                <c:pt idx="35">
                  <c:v> Biciusuarios</c:v>
                </c:pt>
                <c:pt idx="36">
                  <c:v>Adulto Mayor</c:v>
                </c:pt>
                <c:pt idx="37">
                  <c:v>Vendedores Informales</c:v>
                </c:pt>
                <c:pt idx="38">
                  <c:v>Organizaciones Campesinas</c:v>
                </c:pt>
              </c:strCache>
            </c:strRef>
          </c:cat>
          <c:val>
            <c:numRef>
              <c:f>Hoja1!$J$56:$J$95</c:f>
              <c:numCache>
                <c:formatCode>0.00%</c:formatCode>
                <c:ptCount val="39"/>
                <c:pt idx="0">
                  <c:v>3.0511060259344014E-3</c:v>
                </c:pt>
                <c:pt idx="1">
                  <c:v>3.0511060259344014E-3</c:v>
                </c:pt>
                <c:pt idx="2">
                  <c:v>5.0343249427917618E-2</c:v>
                </c:pt>
                <c:pt idx="3">
                  <c:v>7.5260615306381895E-2</c:v>
                </c:pt>
                <c:pt idx="4">
                  <c:v>6.7124332570556833E-2</c:v>
                </c:pt>
                <c:pt idx="5">
                  <c:v>2.7968471904398677E-3</c:v>
                </c:pt>
                <c:pt idx="6">
                  <c:v>2.5425883549453345E-3</c:v>
                </c:pt>
                <c:pt idx="7">
                  <c:v>2.6442918891431477E-2</c:v>
                </c:pt>
                <c:pt idx="8">
                  <c:v>3.2799389778794812E-2</c:v>
                </c:pt>
                <c:pt idx="9">
                  <c:v>4.6020849224510552E-2</c:v>
                </c:pt>
                <c:pt idx="10">
                  <c:v>3.2799389778794812E-2</c:v>
                </c:pt>
                <c:pt idx="11">
                  <c:v>1.0170353419781338E-2</c:v>
                </c:pt>
                <c:pt idx="12">
                  <c:v>1.932367149758454E-2</c:v>
                </c:pt>
                <c:pt idx="13">
                  <c:v>8.1362827358250692E-3</c:v>
                </c:pt>
                <c:pt idx="14">
                  <c:v>1.1950165268243072E-2</c:v>
                </c:pt>
                <c:pt idx="15">
                  <c:v>4.3224002034070681E-2</c:v>
                </c:pt>
                <c:pt idx="16">
                  <c:v>4.0427154843630818E-2</c:v>
                </c:pt>
                <c:pt idx="17">
                  <c:v>6.5598779557589623E-2</c:v>
                </c:pt>
                <c:pt idx="18">
                  <c:v>6.4836003051106025E-2</c:v>
                </c:pt>
                <c:pt idx="19">
                  <c:v>1.2967200610221205E-2</c:v>
                </c:pt>
                <c:pt idx="20">
                  <c:v>2.2629036359013477E-2</c:v>
                </c:pt>
                <c:pt idx="21">
                  <c:v>2.4917365878464277E-2</c:v>
                </c:pt>
                <c:pt idx="22">
                  <c:v>2.2883295194508009E-3</c:v>
                </c:pt>
                <c:pt idx="23">
                  <c:v>7.6277650648360028E-3</c:v>
                </c:pt>
                <c:pt idx="24">
                  <c:v>9.9160945842868033E-3</c:v>
                </c:pt>
                <c:pt idx="25">
                  <c:v>1.1187388761759471E-2</c:v>
                </c:pt>
                <c:pt idx="26">
                  <c:v>3.1273836765827616E-2</c:v>
                </c:pt>
                <c:pt idx="27">
                  <c:v>4.5003813882532419E-2</c:v>
                </c:pt>
                <c:pt idx="28">
                  <c:v>4.5766590389016018E-3</c:v>
                </c:pt>
                <c:pt idx="29">
                  <c:v>1.8052377320111872E-2</c:v>
                </c:pt>
                <c:pt idx="30">
                  <c:v>1.5509788965166539E-2</c:v>
                </c:pt>
                <c:pt idx="31">
                  <c:v>2.0340706839562676E-2</c:v>
                </c:pt>
                <c:pt idx="32">
                  <c:v>3.7630307653190948E-2</c:v>
                </c:pt>
                <c:pt idx="33">
                  <c:v>2.0086448004068141E-2</c:v>
                </c:pt>
                <c:pt idx="34">
                  <c:v>4.5258072718026954E-2</c:v>
                </c:pt>
                <c:pt idx="35">
                  <c:v>8.1362827358250692E-3</c:v>
                </c:pt>
                <c:pt idx="36">
                  <c:v>3.1528095601322144E-2</c:v>
                </c:pt>
                <c:pt idx="37">
                  <c:v>8.6448004068141373E-3</c:v>
                </c:pt>
                <c:pt idx="38">
                  <c:v>1.6526824307144673E-2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CA-459A-A96A-210933A95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20303"/>
        <c:axId val="416688335"/>
      </c:lineChart>
      <c:catAx>
        <c:axId val="417961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6689167"/>
        <c:crosses val="autoZero"/>
        <c:auto val="1"/>
        <c:lblAlgn val="ctr"/>
        <c:lblOffset val="100"/>
        <c:noMultiLvlLbl val="0"/>
      </c:catAx>
      <c:valAx>
        <c:axId val="4166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7961919"/>
        <c:crosses val="autoZero"/>
        <c:crossBetween val="between"/>
      </c:valAx>
      <c:valAx>
        <c:axId val="416688335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5320303"/>
        <c:crosses val="max"/>
        <c:crossBetween val="between"/>
      </c:valAx>
      <c:catAx>
        <c:axId val="315320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6688335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Hoja1!$D$49</c:f>
              <c:strCache>
                <c:ptCount val="1"/>
                <c:pt idx="0">
                  <c:v>Participantes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Hoja1!$C$50:$C$52</c:f>
              <c:strCache>
                <c:ptCount val="3"/>
                <c:pt idx="0">
                  <c:v>Bogotá  Humana</c:v>
                </c:pt>
                <c:pt idx="1">
                  <c:v>Bogotá Mejor para Todos</c:v>
                </c:pt>
                <c:pt idx="2">
                  <c:v>Bogotá del Siglo XXI</c:v>
                </c:pt>
              </c:strCache>
            </c:strRef>
          </c:cat>
          <c:val>
            <c:numRef>
              <c:f>Hoja1!$D$50:$D$52</c:f>
              <c:numCache>
                <c:formatCode>General</c:formatCode>
                <c:ptCount val="3"/>
                <c:pt idx="0">
                  <c:v>2700</c:v>
                </c:pt>
                <c:pt idx="1">
                  <c:v>3000</c:v>
                </c:pt>
                <c:pt idx="2">
                  <c:v>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5-4FD5-A6A0-F4C51E52486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4641487"/>
        <c:axId val="426089055"/>
      </c:lineChart>
      <c:catAx>
        <c:axId val="96464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6089055"/>
        <c:crosses val="autoZero"/>
        <c:auto val="1"/>
        <c:lblAlgn val="ctr"/>
        <c:lblOffset val="100"/>
        <c:noMultiLvlLbl val="0"/>
      </c:catAx>
      <c:valAx>
        <c:axId val="42608905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64641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Gestores!$B$1</c:f>
              <c:strCache>
                <c:ptCount val="1"/>
                <c:pt idx="0">
                  <c:v>Llamadas Efectivas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Gestores!$A$2:$A$8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Gestores!$B$2:$B$8</c:f>
              <c:numCache>
                <c:formatCode>General</c:formatCode>
                <c:ptCount val="7"/>
                <c:pt idx="0">
                  <c:v>39</c:v>
                </c:pt>
                <c:pt idx="1">
                  <c:v>23</c:v>
                </c:pt>
                <c:pt idx="2">
                  <c:v>127</c:v>
                </c:pt>
                <c:pt idx="3">
                  <c:v>77</c:v>
                </c:pt>
                <c:pt idx="4">
                  <c:v>116</c:v>
                </c:pt>
                <c:pt idx="5">
                  <c:v>7</c:v>
                </c:pt>
                <c:pt idx="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9-4638-8D51-A4F8C138E5CA}"/>
            </c:ext>
          </c:extLst>
        </c:ser>
        <c:ser>
          <c:idx val="1"/>
          <c:order val="1"/>
          <c:tx>
            <c:strRef>
              <c:f>Gestores!$C$1</c:f>
              <c:strCache>
                <c:ptCount val="1"/>
                <c:pt idx="0">
                  <c:v>Volver a Llamar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Gestores!$A$2:$A$8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Gestores!$C$2:$C$8</c:f>
              <c:numCache>
                <c:formatCode>General</c:formatCode>
                <c:ptCount val="7"/>
                <c:pt idx="0">
                  <c:v>10</c:v>
                </c:pt>
                <c:pt idx="1">
                  <c:v>14</c:v>
                </c:pt>
                <c:pt idx="2">
                  <c:v>26</c:v>
                </c:pt>
                <c:pt idx="3">
                  <c:v>23</c:v>
                </c:pt>
                <c:pt idx="4">
                  <c:v>31</c:v>
                </c:pt>
                <c:pt idx="5">
                  <c:v>13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9-4638-8D51-A4F8C138E5CA}"/>
            </c:ext>
          </c:extLst>
        </c:ser>
        <c:ser>
          <c:idx val="2"/>
          <c:order val="2"/>
          <c:tx>
            <c:strRef>
              <c:f>Gestores!$D$1</c:f>
              <c:strCache>
                <c:ptCount val="1"/>
                <c:pt idx="0">
                  <c:v>Fuera de Servicio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Gestores!$A$2:$A$8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Gestores!$D$2:$D$8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32</c:v>
                </c:pt>
                <c:pt idx="3">
                  <c:v>13</c:v>
                </c:pt>
                <c:pt idx="4">
                  <c:v>23</c:v>
                </c:pt>
                <c:pt idx="5">
                  <c:v>7</c:v>
                </c:pt>
                <c:pt idx="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9-4638-8D51-A4F8C138E5CA}"/>
            </c:ext>
          </c:extLst>
        </c:ser>
        <c:ser>
          <c:idx val="3"/>
          <c:order val="3"/>
          <c:tx>
            <c:strRef>
              <c:f>Gestores!$E$1</c:f>
              <c:strCache>
                <c:ptCount val="1"/>
                <c:pt idx="0">
                  <c:v>Telefono Errado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Gestores!$A$2:$A$8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Gestores!$E$2:$E$8</c:f>
              <c:numCache>
                <c:formatCode>General</c:formatCode>
                <c:ptCount val="7"/>
                <c:pt idx="0">
                  <c:v>9</c:v>
                </c:pt>
                <c:pt idx="1">
                  <c:v>4</c:v>
                </c:pt>
                <c:pt idx="2">
                  <c:v>11</c:v>
                </c:pt>
                <c:pt idx="3">
                  <c:v>5</c:v>
                </c:pt>
                <c:pt idx="4">
                  <c:v>9</c:v>
                </c:pt>
                <c:pt idx="5">
                  <c:v>1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29-4638-8D51-A4F8C138E5CA}"/>
            </c:ext>
          </c:extLst>
        </c:ser>
        <c:ser>
          <c:idx val="4"/>
          <c:order val="4"/>
          <c:tx>
            <c:strRef>
              <c:f>Gestores!$F$1</c:f>
              <c:strCache>
                <c:ptCount val="1"/>
                <c:pt idx="0">
                  <c:v>Llamadas realizadas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Gestores!$A$2:$A$8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Gestores!$F$2:$F$8</c:f>
              <c:numCache>
                <c:formatCode>General</c:formatCode>
                <c:ptCount val="7"/>
                <c:pt idx="0">
                  <c:v>66</c:v>
                </c:pt>
                <c:pt idx="1">
                  <c:v>48</c:v>
                </c:pt>
                <c:pt idx="2">
                  <c:v>196</c:v>
                </c:pt>
                <c:pt idx="3">
                  <c:v>118</c:v>
                </c:pt>
                <c:pt idx="4">
                  <c:v>179</c:v>
                </c:pt>
                <c:pt idx="5">
                  <c:v>28</c:v>
                </c:pt>
                <c:pt idx="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29-4638-8D51-A4F8C138E5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1398255"/>
        <c:axId val="30928207"/>
      </c:lineChart>
      <c:catAx>
        <c:axId val="311398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928207"/>
        <c:crosses val="autoZero"/>
        <c:auto val="1"/>
        <c:lblAlgn val="ctr"/>
        <c:lblOffset val="100"/>
        <c:noMultiLvlLbl val="0"/>
      </c:catAx>
      <c:valAx>
        <c:axId val="3092820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1139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op.xlsx]Gestores!TablaDinámica5</c:name>
    <c:fmtId val="6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accent1">
                <a:lumMod val="75000"/>
              </a:schemeClr>
            </a:solidFill>
            <a:round/>
          </a:ln>
          <a:effectLst/>
          <a:sp3d contourW="9525">
            <a:contourClr>
              <a:schemeClr val="accent1">
                <a:lumMod val="75000"/>
              </a:schemeClr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Gestores!$B$12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Gestores!$A$13:$A$20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Gestores!$B$13:$B$20</c:f>
              <c:numCache>
                <c:formatCode>General</c:formatCode>
                <c:ptCount val="7"/>
                <c:pt idx="0">
                  <c:v>39</c:v>
                </c:pt>
                <c:pt idx="1">
                  <c:v>23</c:v>
                </c:pt>
                <c:pt idx="2">
                  <c:v>127</c:v>
                </c:pt>
                <c:pt idx="3">
                  <c:v>77</c:v>
                </c:pt>
                <c:pt idx="4">
                  <c:v>116</c:v>
                </c:pt>
                <c:pt idx="5">
                  <c:v>7</c:v>
                </c:pt>
                <c:pt idx="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3-46CE-9C64-34DC79636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11368255"/>
        <c:axId val="30939439"/>
        <c:axId val="0"/>
      </c:bar3DChart>
      <c:catAx>
        <c:axId val="311368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939439"/>
        <c:crosses val="autoZero"/>
        <c:auto val="1"/>
        <c:lblAlgn val="ctr"/>
        <c:lblOffset val="100"/>
        <c:noMultiLvlLbl val="0"/>
      </c:catAx>
      <c:valAx>
        <c:axId val="3093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136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op.xlsx]Gestores!TablaDinámica6</c:name>
    <c:fmtId val="7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31750" cap="rnd">
            <a:solidFill>
              <a:schemeClr val="accent1"/>
            </a:solidFill>
            <a:round/>
          </a:ln>
          <a:effectLst/>
        </c:spPr>
        <c:marker>
          <c:symbol val="circle"/>
          <c:size val="17"/>
          <c:spPr>
            <a:solidFill>
              <a:schemeClr val="accent1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Gestores!$B$26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Gestores!$A$27:$A$34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Gestores!$B$27:$B$34</c:f>
              <c:numCache>
                <c:formatCode>General</c:formatCode>
                <c:ptCount val="7"/>
                <c:pt idx="0">
                  <c:v>10</c:v>
                </c:pt>
                <c:pt idx="1">
                  <c:v>14</c:v>
                </c:pt>
                <c:pt idx="2">
                  <c:v>26</c:v>
                </c:pt>
                <c:pt idx="3">
                  <c:v>23</c:v>
                </c:pt>
                <c:pt idx="4">
                  <c:v>31</c:v>
                </c:pt>
                <c:pt idx="5">
                  <c:v>13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F-48B4-BBB9-EE98D27D88A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6245583"/>
        <c:axId val="323002591"/>
      </c:lineChart>
      <c:catAx>
        <c:axId val="136624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3002591"/>
        <c:crosses val="autoZero"/>
        <c:auto val="1"/>
        <c:lblAlgn val="ctr"/>
        <c:lblOffset val="100"/>
        <c:noMultiLvlLbl val="0"/>
      </c:catAx>
      <c:valAx>
        <c:axId val="32300259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66245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op.xlsx]Gestores!TablaDinámica7</c:name>
    <c:fmtId val="4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Gestores!$B$40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Gestores!$A$41:$A$48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Gestores!$B$41:$B$48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32</c:v>
                </c:pt>
                <c:pt idx="3">
                  <c:v>13</c:v>
                </c:pt>
                <c:pt idx="4">
                  <c:v>23</c:v>
                </c:pt>
                <c:pt idx="5">
                  <c:v>7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2-4F03-A943-BDCF735089A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979435455"/>
        <c:axId val="979318383"/>
      </c:barChart>
      <c:catAx>
        <c:axId val="979435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318383"/>
        <c:crosses val="autoZero"/>
        <c:auto val="1"/>
        <c:lblAlgn val="ctr"/>
        <c:lblOffset val="100"/>
        <c:noMultiLvlLbl val="0"/>
      </c:catAx>
      <c:valAx>
        <c:axId val="979318383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435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op.xlsx]Gestores!TablaDinámica8</c:name>
    <c:fmtId val="3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Gestores!$B$54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Gestores!$A$55:$A$62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Gestores!$B$55:$B$62</c:f>
              <c:numCache>
                <c:formatCode>General</c:formatCode>
                <c:ptCount val="7"/>
                <c:pt idx="0">
                  <c:v>9</c:v>
                </c:pt>
                <c:pt idx="1">
                  <c:v>4</c:v>
                </c:pt>
                <c:pt idx="2">
                  <c:v>11</c:v>
                </c:pt>
                <c:pt idx="3">
                  <c:v>5</c:v>
                </c:pt>
                <c:pt idx="4">
                  <c:v>9</c:v>
                </c:pt>
                <c:pt idx="5">
                  <c:v>1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3-4EAE-A742-CE697BA0D69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976008687"/>
        <c:axId val="157677167"/>
      </c:barChart>
      <c:catAx>
        <c:axId val="97600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677167"/>
        <c:crosses val="autoZero"/>
        <c:auto val="1"/>
        <c:lblAlgn val="ctr"/>
        <c:lblOffset val="100"/>
        <c:noMultiLvlLbl val="0"/>
      </c:catAx>
      <c:valAx>
        <c:axId val="15767716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7600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op.xlsx]Gestores!TablaDinámica9</c:name>
    <c:fmtId val="6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none"/>
        </c:marker>
        <c:dLbl>
          <c:idx val="0"/>
          <c:spPr>
            <a:solidFill>
              <a:srgbClr val="4285F4">
                <a:alpha val="30000"/>
              </a:srgbClr>
            </a:solidFill>
            <a:ln>
              <a:solidFill>
                <a:srgbClr val="FFFFFF">
                  <a:alpha val="50000"/>
                </a:srgb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Gestores!$B$68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4285F4">
                  <a:alpha val="30000"/>
                </a:srgbClr>
              </a:solidFill>
              <a:ln>
                <a:solidFill>
                  <a:srgbClr val="FFFFFF">
                    <a:alpha val="50000"/>
                  </a:srgb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Gestores!$A$69:$A$76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Gestores!$B$69:$B$76</c:f>
              <c:numCache>
                <c:formatCode>General</c:formatCode>
                <c:ptCount val="7"/>
                <c:pt idx="0">
                  <c:v>66</c:v>
                </c:pt>
                <c:pt idx="1">
                  <c:v>48</c:v>
                </c:pt>
                <c:pt idx="2">
                  <c:v>196</c:v>
                </c:pt>
                <c:pt idx="3">
                  <c:v>118</c:v>
                </c:pt>
                <c:pt idx="4">
                  <c:v>179</c:v>
                </c:pt>
                <c:pt idx="5">
                  <c:v>28</c:v>
                </c:pt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5-4E94-B918-4974BED393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975997887"/>
        <c:axId val="157686735"/>
        <c:axId val="0"/>
      </c:bar3DChart>
      <c:catAx>
        <c:axId val="975997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7686735"/>
        <c:crosses val="autoZero"/>
        <c:auto val="1"/>
        <c:lblAlgn val="ctr"/>
        <c:lblOffset val="100"/>
        <c:noMultiLvlLbl val="0"/>
      </c:catAx>
      <c:valAx>
        <c:axId val="157686735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75997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op.xlsx]Hoja1!TablaDinámica5</c:name>
    <c:fmtId val="5"/>
  </c:pivotSource>
  <c:chart>
    <c:autoTitleDeleted val="1"/>
    <c:pivotFmts>
      <c:pivotFmt>
        <c:idx val="0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  <c:marker>
          <c:symbol val="circle"/>
          <c:size val="6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</c:pivotFmt>
      <c:pivotFmt>
        <c:idx val="3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</c:pivotFmt>
      <c:pivotFmt>
        <c:idx val="4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</c:pivotFmt>
      <c:pivotFmt>
        <c:idx val="6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  <c:dLbl>
          <c:idx val="0"/>
          <c:layout>
            <c:manualLayout>
              <c:x val="0.15720778652668416"/>
              <c:y val="6.261337124526100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Hoja1!$I$106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8A-47EE-8648-2694B508A636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8A-47EE-8648-2694B508A636}"/>
              </c:ext>
            </c:extLst>
          </c:dPt>
          <c:dLbls>
            <c:dLbl>
              <c:idx val="1"/>
              <c:layout>
                <c:manualLayout>
                  <c:x val="0.15720778652668416"/>
                  <c:y val="6.261337124526100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A-47EE-8648-2694B508A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Hoja1!$H$107:$H$109</c:f>
              <c:strCache>
                <c:ptCount val="2"/>
                <c:pt idx="0">
                  <c:v>Encuentro Ciudadano</c:v>
                </c:pt>
                <c:pt idx="1">
                  <c:v>Pre-Encuentro Ciudadano</c:v>
                </c:pt>
              </c:strCache>
            </c:strRef>
          </c:cat>
          <c:val>
            <c:numRef>
              <c:f>Hoja1!$I$107:$I$109</c:f>
              <c:numCache>
                <c:formatCode>General</c:formatCode>
                <c:ptCount val="2"/>
                <c:pt idx="0">
                  <c:v>34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8A-47EE-8648-2694B508A636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op.xlsx]Hoja1!TablaDinámica4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2225" cap="rnd">
            <a:solidFill>
              <a:schemeClr val="accent1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1318277923592888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9315555994466854E-2"/>
              <c:y val="-0.122442038495188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1.7901140477616598E-2"/>
              <c:y val="-0.1929283318751823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6989466844425741E-2"/>
              <c:y val="-0.1281135170603674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2225" cap="rnd">
            <a:solidFill>
              <a:schemeClr val="accent2"/>
            </a:solidFill>
            <a:round/>
          </a:ln>
          <a:effectLst/>
        </c:spPr>
        <c:marker>
          <c:symbol val="circle"/>
          <c:size val="6"/>
          <c:spPr>
            <a:solidFill>
              <a:schemeClr val="lt1"/>
            </a:solidFill>
            <a:ln w="15875">
              <a:solidFill>
                <a:schemeClr val="accent2"/>
              </a:solidFill>
              <a:round/>
            </a:ln>
            <a:effectLst/>
          </c:spPr>
        </c:marker>
        <c:dLbl>
          <c:idx val="0"/>
          <c:layout>
            <c:manualLayout>
              <c:x val="-2.4717385252723469E-2"/>
              <c:y val="-0.1512616652085156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Hoja1!$I$55</c:f>
              <c:strCache>
                <c:ptCount val="1"/>
                <c:pt idx="0">
                  <c:v>Suma de # Participantes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Hoja1!$H$56:$H$95</c:f>
              <c:strCache>
                <c:ptCount val="39"/>
                <c:pt idx="0">
                  <c:v>Alfabetización Digital a cumunales</c:v>
                </c:pt>
                <c:pt idx="1">
                  <c:v>Alfabetización Digital a mujeres lideres</c:v>
                </c:pt>
                <c:pt idx="2">
                  <c:v>Ambientalista</c:v>
                </c:pt>
                <c:pt idx="3">
                  <c:v>Asociación de Padres de Familia / Niños, Niñas y adolecentes</c:v>
                </c:pt>
                <c:pt idx="4">
                  <c:v>Barras Futboleras</c:v>
                </c:pt>
                <c:pt idx="5">
                  <c:v>Biciusuarios</c:v>
                </c:pt>
                <c:pt idx="6">
                  <c:v>Capacitación Mesa de Victimas</c:v>
                </c:pt>
                <c:pt idx="7">
                  <c:v>Colectivos Animalistas</c:v>
                </c:pt>
                <c:pt idx="8">
                  <c:v>Comunidades Negras, Afrocolombianas, Raizales y palenqueros</c:v>
                </c:pt>
                <c:pt idx="9">
                  <c:v>Consejo Local de Discapacidad</c:v>
                </c:pt>
                <c:pt idx="10">
                  <c:v>de Indigenas</c:v>
                </c:pt>
                <c:pt idx="11">
                  <c:v>Derechos Humanos</c:v>
                </c:pt>
                <c:pt idx="12">
                  <c:v>Encuentro ciudadano de propiedad horizontal</c:v>
                </c:pt>
                <c:pt idx="13">
                  <c:v>Medios Comunitarios y alternativos</c:v>
                </c:pt>
                <c:pt idx="14">
                  <c:v>Organización o Asociaciones de las Victimas</c:v>
                </c:pt>
                <c:pt idx="15">
                  <c:v>Organizaciones Culturales o Artistica</c:v>
                </c:pt>
                <c:pt idx="16">
                  <c:v>Organizaciones de paz</c:v>
                </c:pt>
                <c:pt idx="17">
                  <c:v>Organizaciones Deportivas</c:v>
                </c:pt>
                <c:pt idx="18">
                  <c:v>Organizaciones Juveniles</c:v>
                </c:pt>
                <c:pt idx="19">
                  <c:v>Organizaciones LGBTI</c:v>
                </c:pt>
                <c:pt idx="20">
                  <c:v>Preencuentro ciudadano sector Mujeres (Informativo)</c:v>
                </c:pt>
                <c:pt idx="21">
                  <c:v>Propiedad horizontal</c:v>
                </c:pt>
                <c:pt idx="22">
                  <c:v>Rectores de establecimientos Educativos</c:v>
                </c:pt>
                <c:pt idx="23">
                  <c:v>Simulacro encuentros Ciudadanos</c:v>
                </c:pt>
                <c:pt idx="24">
                  <c:v>UPZ Danubio</c:v>
                </c:pt>
                <c:pt idx="25">
                  <c:v>UPZ La Flora</c:v>
                </c:pt>
                <c:pt idx="26">
                  <c:v>UPZ Yomasa</c:v>
                </c:pt>
                <c:pt idx="27">
                  <c:v>Encuentro Ciudadano mujeres</c:v>
                </c:pt>
                <c:pt idx="28">
                  <c:v>Comerciantes</c:v>
                </c:pt>
                <c:pt idx="29">
                  <c:v>UPZ Alfonzo López</c:v>
                </c:pt>
                <c:pt idx="30">
                  <c:v>EntreNubes- Bolonia</c:v>
                </c:pt>
                <c:pt idx="31">
                  <c:v>Organizaciones en Salud</c:v>
                </c:pt>
                <c:pt idx="32">
                  <c:v>UPZ Comuneros</c:v>
                </c:pt>
                <c:pt idx="33">
                  <c:v>UPZ Veredas</c:v>
                </c:pt>
                <c:pt idx="34">
                  <c:v>ASOJUNTAS</c:v>
                </c:pt>
                <c:pt idx="35">
                  <c:v> Biciusuarios</c:v>
                </c:pt>
                <c:pt idx="36">
                  <c:v>Adulto Mayor</c:v>
                </c:pt>
                <c:pt idx="37">
                  <c:v>Vendedores Informales</c:v>
                </c:pt>
                <c:pt idx="38">
                  <c:v>Organizaciones Campesinas</c:v>
                </c:pt>
              </c:strCache>
            </c:strRef>
          </c:cat>
          <c:val>
            <c:numRef>
              <c:f>Hoja1!$I$56:$I$95</c:f>
              <c:numCache>
                <c:formatCode>General</c:formatCode>
                <c:ptCount val="39"/>
                <c:pt idx="0">
                  <c:v>12</c:v>
                </c:pt>
                <c:pt idx="1">
                  <c:v>12</c:v>
                </c:pt>
                <c:pt idx="2">
                  <c:v>198</c:v>
                </c:pt>
                <c:pt idx="3">
                  <c:v>296</c:v>
                </c:pt>
                <c:pt idx="4">
                  <c:v>264</c:v>
                </c:pt>
                <c:pt idx="5">
                  <c:v>11</c:v>
                </c:pt>
                <c:pt idx="6">
                  <c:v>10</c:v>
                </c:pt>
                <c:pt idx="7">
                  <c:v>104</c:v>
                </c:pt>
                <c:pt idx="8">
                  <c:v>129</c:v>
                </c:pt>
                <c:pt idx="9">
                  <c:v>181</c:v>
                </c:pt>
                <c:pt idx="10">
                  <c:v>129</c:v>
                </c:pt>
                <c:pt idx="11">
                  <c:v>40</c:v>
                </c:pt>
                <c:pt idx="12">
                  <c:v>76</c:v>
                </c:pt>
                <c:pt idx="13">
                  <c:v>32</c:v>
                </c:pt>
                <c:pt idx="14">
                  <c:v>47</c:v>
                </c:pt>
                <c:pt idx="15">
                  <c:v>170</c:v>
                </c:pt>
                <c:pt idx="16">
                  <c:v>159</c:v>
                </c:pt>
                <c:pt idx="17">
                  <c:v>258</c:v>
                </c:pt>
                <c:pt idx="18">
                  <c:v>255</c:v>
                </c:pt>
                <c:pt idx="19">
                  <c:v>51</c:v>
                </c:pt>
                <c:pt idx="20">
                  <c:v>89</c:v>
                </c:pt>
                <c:pt idx="21">
                  <c:v>98</c:v>
                </c:pt>
                <c:pt idx="22">
                  <c:v>9</c:v>
                </c:pt>
                <c:pt idx="23">
                  <c:v>30</c:v>
                </c:pt>
                <c:pt idx="24">
                  <c:v>39</c:v>
                </c:pt>
                <c:pt idx="25">
                  <c:v>44</c:v>
                </c:pt>
                <c:pt idx="26">
                  <c:v>123</c:v>
                </c:pt>
                <c:pt idx="27">
                  <c:v>177</c:v>
                </c:pt>
                <c:pt idx="28">
                  <c:v>18</c:v>
                </c:pt>
                <c:pt idx="29">
                  <c:v>71</c:v>
                </c:pt>
                <c:pt idx="30">
                  <c:v>61</c:v>
                </c:pt>
                <c:pt idx="31">
                  <c:v>80</c:v>
                </c:pt>
                <c:pt idx="32">
                  <c:v>148</c:v>
                </c:pt>
                <c:pt idx="33">
                  <c:v>79</c:v>
                </c:pt>
                <c:pt idx="34">
                  <c:v>178</c:v>
                </c:pt>
                <c:pt idx="35">
                  <c:v>32</c:v>
                </c:pt>
                <c:pt idx="36">
                  <c:v>124</c:v>
                </c:pt>
                <c:pt idx="37">
                  <c:v>34</c:v>
                </c:pt>
                <c:pt idx="38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C-4F15-B3E7-E4EEF996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417961919"/>
        <c:axId val="416689167"/>
      </c:barChart>
      <c:lineChart>
        <c:grouping val="standard"/>
        <c:varyColors val="0"/>
        <c:ser>
          <c:idx val="1"/>
          <c:order val="1"/>
          <c:tx>
            <c:strRef>
              <c:f>Hoja1!$J$55</c:f>
              <c:strCache>
                <c:ptCount val="1"/>
                <c:pt idx="0">
                  <c:v>Suma de % de avance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chemeClr val="accen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17C-4F15-B3E7-E4EEF996BC51}"/>
              </c:ext>
            </c:extLst>
          </c:dPt>
          <c:dPt>
            <c:idx val="1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7C-4F15-B3E7-E4EEF996BC51}"/>
              </c:ext>
            </c:extLst>
          </c:dPt>
          <c:dPt>
            <c:idx val="5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7C-4F15-B3E7-E4EEF996BC51}"/>
              </c:ext>
            </c:extLst>
          </c:dPt>
          <c:dPt>
            <c:idx val="6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7C-4F15-B3E7-E4EEF996BC51}"/>
              </c:ext>
            </c:extLst>
          </c:dPt>
          <c:dPt>
            <c:idx val="22"/>
            <c:marker>
              <c:symbol val="circle"/>
              <c:size val="6"/>
              <c:spPr>
                <a:solidFill>
                  <a:schemeClr val="lt1"/>
                </a:solidFill>
                <a:ln w="15875">
                  <a:solidFill>
                    <a:schemeClr val="accent2"/>
                  </a:solidFill>
                  <a:round/>
                </a:ln>
                <a:effectLst/>
              </c:spPr>
            </c:marker>
            <c:bubble3D val="0"/>
            <c:spPr>
              <a:ln w="2222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7C-4F15-B3E7-E4EEF996BC51}"/>
              </c:ext>
            </c:extLst>
          </c:dPt>
          <c:dLbls>
            <c:dLbl>
              <c:idx val="0"/>
              <c:layout>
                <c:manualLayout>
                  <c:x val="-2.6989466844425741E-2"/>
                  <c:y val="-0.1281135170603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C-4F15-B3E7-E4EEF996BC51}"/>
                </c:ext>
              </c:extLst>
            </c:dLbl>
            <c:dLbl>
              <c:idx val="1"/>
              <c:layout>
                <c:manualLayout>
                  <c:x val="-2.4717385252723469E-2"/>
                  <c:y val="-0.15126166520851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C-4F15-B3E7-E4EEF996BC51}"/>
                </c:ext>
              </c:extLst>
            </c:dLbl>
            <c:dLbl>
              <c:idx val="5"/>
              <c:layout>
                <c:manualLayout>
                  <c:x val="-1.7901140477616598E-2"/>
                  <c:y val="-0.19292833187518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C-4F15-B3E7-E4EEF996BC51}"/>
                </c:ext>
              </c:extLst>
            </c:dLbl>
            <c:dLbl>
              <c:idx val="6"/>
              <c:layout>
                <c:manualLayout>
                  <c:x val="-1.9315555994466854E-2"/>
                  <c:y val="-0.1131827792359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C-4F15-B3E7-E4EEF996BC51}"/>
                </c:ext>
              </c:extLst>
            </c:dLbl>
            <c:dLbl>
              <c:idx val="22"/>
              <c:layout>
                <c:manualLayout>
                  <c:x val="-1.9315555994466854E-2"/>
                  <c:y val="-0.1224420384951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C-4F15-B3E7-E4EEF996BC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Hoja1!$H$56:$H$95</c:f>
              <c:strCache>
                <c:ptCount val="39"/>
                <c:pt idx="0">
                  <c:v>Alfabetización Digital a cumunales</c:v>
                </c:pt>
                <c:pt idx="1">
                  <c:v>Alfabetización Digital a mujeres lideres</c:v>
                </c:pt>
                <c:pt idx="2">
                  <c:v>Ambientalista</c:v>
                </c:pt>
                <c:pt idx="3">
                  <c:v>Asociación de Padres de Familia / Niños, Niñas y adolecentes</c:v>
                </c:pt>
                <c:pt idx="4">
                  <c:v>Barras Futboleras</c:v>
                </c:pt>
                <c:pt idx="5">
                  <c:v>Biciusuarios</c:v>
                </c:pt>
                <c:pt idx="6">
                  <c:v>Capacitación Mesa de Victimas</c:v>
                </c:pt>
                <c:pt idx="7">
                  <c:v>Colectivos Animalistas</c:v>
                </c:pt>
                <c:pt idx="8">
                  <c:v>Comunidades Negras, Afrocolombianas, Raizales y palenqueros</c:v>
                </c:pt>
                <c:pt idx="9">
                  <c:v>Consejo Local de Discapacidad</c:v>
                </c:pt>
                <c:pt idx="10">
                  <c:v>de Indigenas</c:v>
                </c:pt>
                <c:pt idx="11">
                  <c:v>Derechos Humanos</c:v>
                </c:pt>
                <c:pt idx="12">
                  <c:v>Encuentro ciudadano de propiedad horizontal</c:v>
                </c:pt>
                <c:pt idx="13">
                  <c:v>Medios Comunitarios y alternativos</c:v>
                </c:pt>
                <c:pt idx="14">
                  <c:v>Organización o Asociaciones de las Victimas</c:v>
                </c:pt>
                <c:pt idx="15">
                  <c:v>Organizaciones Culturales o Artistica</c:v>
                </c:pt>
                <c:pt idx="16">
                  <c:v>Organizaciones de paz</c:v>
                </c:pt>
                <c:pt idx="17">
                  <c:v>Organizaciones Deportivas</c:v>
                </c:pt>
                <c:pt idx="18">
                  <c:v>Organizaciones Juveniles</c:v>
                </c:pt>
                <c:pt idx="19">
                  <c:v>Organizaciones LGBTI</c:v>
                </c:pt>
                <c:pt idx="20">
                  <c:v>Preencuentro ciudadano sector Mujeres (Informativo)</c:v>
                </c:pt>
                <c:pt idx="21">
                  <c:v>Propiedad horizontal</c:v>
                </c:pt>
                <c:pt idx="22">
                  <c:v>Rectores de establecimientos Educativos</c:v>
                </c:pt>
                <c:pt idx="23">
                  <c:v>Simulacro encuentros Ciudadanos</c:v>
                </c:pt>
                <c:pt idx="24">
                  <c:v>UPZ Danubio</c:v>
                </c:pt>
                <c:pt idx="25">
                  <c:v>UPZ La Flora</c:v>
                </c:pt>
                <c:pt idx="26">
                  <c:v>UPZ Yomasa</c:v>
                </c:pt>
                <c:pt idx="27">
                  <c:v>Encuentro Ciudadano mujeres</c:v>
                </c:pt>
                <c:pt idx="28">
                  <c:v>Comerciantes</c:v>
                </c:pt>
                <c:pt idx="29">
                  <c:v>UPZ Alfonzo López</c:v>
                </c:pt>
                <c:pt idx="30">
                  <c:v>EntreNubes- Bolonia</c:v>
                </c:pt>
                <c:pt idx="31">
                  <c:v>Organizaciones en Salud</c:v>
                </c:pt>
                <c:pt idx="32">
                  <c:v>UPZ Comuneros</c:v>
                </c:pt>
                <c:pt idx="33">
                  <c:v>UPZ Veredas</c:v>
                </c:pt>
                <c:pt idx="34">
                  <c:v>ASOJUNTAS</c:v>
                </c:pt>
                <c:pt idx="35">
                  <c:v> Biciusuarios</c:v>
                </c:pt>
                <c:pt idx="36">
                  <c:v>Adulto Mayor</c:v>
                </c:pt>
                <c:pt idx="37">
                  <c:v>Vendedores Informales</c:v>
                </c:pt>
                <c:pt idx="38">
                  <c:v>Organizaciones Campesinas</c:v>
                </c:pt>
              </c:strCache>
            </c:strRef>
          </c:cat>
          <c:val>
            <c:numRef>
              <c:f>Hoja1!$J$56:$J$95</c:f>
              <c:numCache>
                <c:formatCode>0.00%</c:formatCode>
                <c:ptCount val="39"/>
                <c:pt idx="0">
                  <c:v>3.0511060259344014E-3</c:v>
                </c:pt>
                <c:pt idx="1">
                  <c:v>3.0511060259344014E-3</c:v>
                </c:pt>
                <c:pt idx="2">
                  <c:v>5.0343249427917618E-2</c:v>
                </c:pt>
                <c:pt idx="3">
                  <c:v>7.5260615306381895E-2</c:v>
                </c:pt>
                <c:pt idx="4">
                  <c:v>6.7124332570556833E-2</c:v>
                </c:pt>
                <c:pt idx="5">
                  <c:v>2.7968471904398677E-3</c:v>
                </c:pt>
                <c:pt idx="6">
                  <c:v>2.5425883549453345E-3</c:v>
                </c:pt>
                <c:pt idx="7">
                  <c:v>2.6442918891431477E-2</c:v>
                </c:pt>
                <c:pt idx="8">
                  <c:v>3.2799389778794812E-2</c:v>
                </c:pt>
                <c:pt idx="9">
                  <c:v>4.6020849224510552E-2</c:v>
                </c:pt>
                <c:pt idx="10">
                  <c:v>3.2799389778794812E-2</c:v>
                </c:pt>
                <c:pt idx="11">
                  <c:v>1.0170353419781338E-2</c:v>
                </c:pt>
                <c:pt idx="12">
                  <c:v>1.932367149758454E-2</c:v>
                </c:pt>
                <c:pt idx="13">
                  <c:v>8.1362827358250692E-3</c:v>
                </c:pt>
                <c:pt idx="14">
                  <c:v>1.1950165268243072E-2</c:v>
                </c:pt>
                <c:pt idx="15">
                  <c:v>4.3224002034070681E-2</c:v>
                </c:pt>
                <c:pt idx="16">
                  <c:v>4.0427154843630818E-2</c:v>
                </c:pt>
                <c:pt idx="17">
                  <c:v>6.5598779557589623E-2</c:v>
                </c:pt>
                <c:pt idx="18">
                  <c:v>6.4836003051106025E-2</c:v>
                </c:pt>
                <c:pt idx="19">
                  <c:v>1.2967200610221205E-2</c:v>
                </c:pt>
                <c:pt idx="20">
                  <c:v>2.2629036359013477E-2</c:v>
                </c:pt>
                <c:pt idx="21">
                  <c:v>2.4917365878464277E-2</c:v>
                </c:pt>
                <c:pt idx="22">
                  <c:v>2.2883295194508009E-3</c:v>
                </c:pt>
                <c:pt idx="23">
                  <c:v>7.6277650648360028E-3</c:v>
                </c:pt>
                <c:pt idx="24">
                  <c:v>9.9160945842868033E-3</c:v>
                </c:pt>
                <c:pt idx="25">
                  <c:v>1.1187388761759471E-2</c:v>
                </c:pt>
                <c:pt idx="26">
                  <c:v>3.1273836765827616E-2</c:v>
                </c:pt>
                <c:pt idx="27">
                  <c:v>4.5003813882532419E-2</c:v>
                </c:pt>
                <c:pt idx="28">
                  <c:v>4.5766590389016018E-3</c:v>
                </c:pt>
                <c:pt idx="29">
                  <c:v>1.8052377320111872E-2</c:v>
                </c:pt>
                <c:pt idx="30">
                  <c:v>1.5509788965166539E-2</c:v>
                </c:pt>
                <c:pt idx="31">
                  <c:v>2.0340706839562676E-2</c:v>
                </c:pt>
                <c:pt idx="32">
                  <c:v>3.7630307653190948E-2</c:v>
                </c:pt>
                <c:pt idx="33">
                  <c:v>2.0086448004068141E-2</c:v>
                </c:pt>
                <c:pt idx="34">
                  <c:v>4.5258072718026954E-2</c:v>
                </c:pt>
                <c:pt idx="35">
                  <c:v>8.1362827358250692E-3</c:v>
                </c:pt>
                <c:pt idx="36">
                  <c:v>3.1528095601322144E-2</c:v>
                </c:pt>
                <c:pt idx="37">
                  <c:v>8.6448004068141373E-3</c:v>
                </c:pt>
                <c:pt idx="38">
                  <c:v>1.6526824307144673E-2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C-4F15-B3E7-E4EEF996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20303"/>
        <c:axId val="416688335"/>
      </c:lineChart>
      <c:catAx>
        <c:axId val="417961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6689167"/>
        <c:crosses val="autoZero"/>
        <c:auto val="1"/>
        <c:lblAlgn val="ctr"/>
        <c:lblOffset val="100"/>
        <c:noMultiLvlLbl val="0"/>
      </c:catAx>
      <c:valAx>
        <c:axId val="4166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7961919"/>
        <c:crosses val="autoZero"/>
        <c:crossBetween val="between"/>
      </c:valAx>
      <c:valAx>
        <c:axId val="416688335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5320303"/>
        <c:crosses val="max"/>
        <c:crossBetween val="between"/>
      </c:valAx>
      <c:catAx>
        <c:axId val="315320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6688335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Hoja1!$D$49</c:f>
              <c:strCache>
                <c:ptCount val="1"/>
                <c:pt idx="0">
                  <c:v>Participantes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Hoja1!$C$50:$C$52</c:f>
              <c:strCache>
                <c:ptCount val="3"/>
                <c:pt idx="0">
                  <c:v>Bogotá  Humana</c:v>
                </c:pt>
                <c:pt idx="1">
                  <c:v>Bogotá Mejor para Todos</c:v>
                </c:pt>
                <c:pt idx="2">
                  <c:v>Bogotá del Siglo XXI</c:v>
                </c:pt>
              </c:strCache>
            </c:strRef>
          </c:cat>
          <c:val>
            <c:numRef>
              <c:f>Hoja1!$D$50:$D$52</c:f>
              <c:numCache>
                <c:formatCode>General</c:formatCode>
                <c:ptCount val="3"/>
                <c:pt idx="0">
                  <c:v>2700</c:v>
                </c:pt>
                <c:pt idx="1">
                  <c:v>3000</c:v>
                </c:pt>
                <c:pt idx="2">
                  <c:v>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0-4AE2-A7A1-D64C03D13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641487"/>
        <c:axId val="426089055"/>
      </c:lineChart>
      <c:catAx>
        <c:axId val="96464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6089055"/>
        <c:crosses val="autoZero"/>
        <c:auto val="1"/>
        <c:lblAlgn val="ctr"/>
        <c:lblOffset val="100"/>
        <c:noMultiLvlLbl val="0"/>
      </c:catAx>
      <c:valAx>
        <c:axId val="42608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64641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op.xlsx]Hoja1!TablaDinámica5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ivotFmts>
      <c:pivotFmt>
        <c:idx val="0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</c:pivotFmt>
      <c:pivotFmt>
        <c:idx val="2"/>
        <c:spPr>
          <a:gradFill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accent1"/>
              </a:gs>
            </a:gsLst>
            <a:lin ang="5400000" scaled="0"/>
          </a:gradFill>
          <a:ln w="50800">
            <a:solidFill>
              <a:schemeClr val="lt1"/>
            </a:solidFill>
          </a:ln>
          <a:effectLst/>
          <a:sp3d contourW="508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Hoja1!$I$106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427-45DD-8444-5106B0576A7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427-45DD-8444-5106B0576A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Hoja1!$H$107:$H$109</c:f>
              <c:strCache>
                <c:ptCount val="2"/>
                <c:pt idx="0">
                  <c:v>Encuentro Ciudadano</c:v>
                </c:pt>
                <c:pt idx="1">
                  <c:v>Pre-Encuentro Ciudadano</c:v>
                </c:pt>
              </c:strCache>
            </c:strRef>
          </c:cat>
          <c:val>
            <c:numRef>
              <c:f>Hoja1!$I$107:$I$109</c:f>
              <c:numCache>
                <c:formatCode>General</c:formatCode>
                <c:ptCount val="2"/>
                <c:pt idx="0">
                  <c:v>34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6-44B6-BD00-7B52FC5A864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op.xlsx]Gestores!TablaDinámica5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Gestores!$B$12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Gestores!$A$13:$A$20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Gestores!$B$13:$B$20</c:f>
              <c:numCache>
                <c:formatCode>General</c:formatCode>
                <c:ptCount val="7"/>
                <c:pt idx="0">
                  <c:v>39</c:v>
                </c:pt>
                <c:pt idx="1">
                  <c:v>23</c:v>
                </c:pt>
                <c:pt idx="2">
                  <c:v>127</c:v>
                </c:pt>
                <c:pt idx="3">
                  <c:v>77</c:v>
                </c:pt>
                <c:pt idx="4">
                  <c:v>116</c:v>
                </c:pt>
                <c:pt idx="5">
                  <c:v>7</c:v>
                </c:pt>
                <c:pt idx="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8-4E85-826A-1FFCCDF3E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1368255"/>
        <c:axId val="30939439"/>
        <c:axId val="0"/>
      </c:bar3DChart>
      <c:catAx>
        <c:axId val="311368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939439"/>
        <c:crosses val="autoZero"/>
        <c:auto val="1"/>
        <c:lblAlgn val="ctr"/>
        <c:lblOffset val="100"/>
        <c:noMultiLvlLbl val="0"/>
      </c:catAx>
      <c:valAx>
        <c:axId val="3093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1368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op.xlsx]Gestores!TablaDinámica6</c:name>
    <c:fmtId val="5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Gestores!$B$26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Gestores!$A$27:$A$34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Gestores!$B$27:$B$34</c:f>
              <c:numCache>
                <c:formatCode>General</c:formatCode>
                <c:ptCount val="7"/>
                <c:pt idx="0">
                  <c:v>10</c:v>
                </c:pt>
                <c:pt idx="1">
                  <c:v>14</c:v>
                </c:pt>
                <c:pt idx="2">
                  <c:v>26</c:v>
                </c:pt>
                <c:pt idx="3">
                  <c:v>23</c:v>
                </c:pt>
                <c:pt idx="4">
                  <c:v>31</c:v>
                </c:pt>
                <c:pt idx="5">
                  <c:v>13</c:v>
                </c:pt>
                <c:pt idx="6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B1-46D8-B9FF-94AAD89D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45583"/>
        <c:axId val="323002591"/>
      </c:lineChart>
      <c:catAx>
        <c:axId val="136624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3002591"/>
        <c:crosses val="autoZero"/>
        <c:auto val="1"/>
        <c:lblAlgn val="ctr"/>
        <c:lblOffset val="100"/>
        <c:noMultiLvlLbl val="0"/>
      </c:catAx>
      <c:valAx>
        <c:axId val="32300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6245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[e. Estadisticas Encuentros op.xlsx]Gestores!TablaDinámica7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Gestores!$B$40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Gestores!$A$41:$A$48</c:f>
              <c:strCache>
                <c:ptCount val="7"/>
                <c:pt idx="0">
                  <c:v>52. FLORA</c:v>
                </c:pt>
                <c:pt idx="1">
                  <c:v>56. DANUBIO</c:v>
                </c:pt>
                <c:pt idx="2">
                  <c:v>57. GRAN YOMASA</c:v>
                </c:pt>
                <c:pt idx="3">
                  <c:v>58. COMUNEROS </c:v>
                </c:pt>
                <c:pt idx="4">
                  <c:v>59. ALFONSO LOPEZ </c:v>
                </c:pt>
                <c:pt idx="5">
                  <c:v>60. PARQUE ENTE NUBES</c:v>
                </c:pt>
                <c:pt idx="6">
                  <c:v>61. CIUDAD USME</c:v>
                </c:pt>
              </c:strCache>
            </c:strRef>
          </c:cat>
          <c:val>
            <c:numRef>
              <c:f>Gestores!$B$41:$B$48</c:f>
              <c:numCache>
                <c:formatCode>General</c:formatCode>
                <c:ptCount val="7"/>
                <c:pt idx="0">
                  <c:v>8</c:v>
                </c:pt>
                <c:pt idx="1">
                  <c:v>7</c:v>
                </c:pt>
                <c:pt idx="2">
                  <c:v>32</c:v>
                </c:pt>
                <c:pt idx="3">
                  <c:v>13</c:v>
                </c:pt>
                <c:pt idx="4">
                  <c:v>23</c:v>
                </c:pt>
                <c:pt idx="5">
                  <c:v>7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E-43A8-A8BF-F385BDEAE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79435455"/>
        <c:axId val="979318383"/>
      </c:barChart>
      <c:catAx>
        <c:axId val="97943545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318383"/>
        <c:crosses val="autoZero"/>
        <c:auto val="1"/>
        <c:lblAlgn val="ctr"/>
        <c:lblOffset val="100"/>
        <c:noMultiLvlLbl val="0"/>
      </c:catAx>
      <c:valAx>
        <c:axId val="9793183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9435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Línea</a:t>
            </a:r>
            <a:r>
              <a:rPr lang="es-ES" baseline="0"/>
              <a:t> de tiempo Asociados a Encuentros Ciudadanos Localidad de Usme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'Linea de tiempo'!$E$25</c:f>
              <c:strCache>
                <c:ptCount val="1"/>
                <c:pt idx="0">
                  <c:v>comodin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91A15C8-0376-4B4F-8994-C7275E280586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352-46AC-BB21-03F6385941F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0508544-6ABE-462B-8959-16F16F48177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352-46AC-BB21-03F6385941F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F4FC0C3-D7B8-44F5-98CF-9AD205955AC4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352-46AC-BB21-03F6385941F5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C84A88F-A174-47A6-B69F-1623C6B2373E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909062341417363E-2"/>
                      <c:h val="0.200070450402576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352-46AC-BB21-03F6385941F5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3DF2E9E-AB4A-4385-838F-0CAC7B1B82AE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40381196194713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352-46AC-BB21-03F6385941F5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4D5937B-EA75-4420-86D3-8E55428E359D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211484553436936E-2"/>
                      <c:h val="0.1826400230097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352-46AC-BB21-03F6385941F5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471DC9D-72FD-40EA-B4F9-9C947FC3F67C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968124175209147E-2"/>
                      <c:h val="0.1490400187766952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352-46AC-BB21-03F6385941F5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0962AD-4E26-47F2-8F3B-E36BD35D1F27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799318847042099E-2"/>
                      <c:h val="0.2354400296617359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352-46AC-BB21-03F6385941F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49DDF94-FB9E-4B13-8F7A-B96D28ED0D8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352-46AC-BB21-03F6385941F5}"/>
                </c:ext>
              </c:extLst>
            </c:dLbl>
            <c:dLbl>
              <c:idx val="9"/>
              <c:layout>
                <c:manualLayout>
                  <c:x val="-1.0233087164469561E-3"/>
                  <c:y val="1.92000024188980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738FC88-78FF-476D-86AB-951E1163CB36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913588266661679E-2"/>
                      <c:h val="0.216240027242838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352-46AC-BB21-03F6385941F5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1CD074-B592-4DE8-9F5F-1C93E639F081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072729209469035E-2"/>
                      <c:h val="0.158640019986144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B352-46AC-BB21-03F6385941F5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BB3882A-AFD7-4D2C-B29D-2854E6B8350A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757777347683722E-2"/>
                      <c:h val="0.144240018171970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352-46AC-BB21-03F6385941F5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90CCC6-F53B-447E-89EB-456898402FBD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41460198689487E-2"/>
                      <c:h val="0.154381625748866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B352-46AC-BB21-03F6385941F5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7E8F86-11FF-4891-BE66-02A6C4E8A9FF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44453126901078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B352-46AC-BB21-03F6385941F5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0DD4202-8687-462A-8DCB-6DBF8EC1BD49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25359969390015E-2"/>
                      <c:h val="0.166904761904761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B352-46AC-BB21-03F6385941F5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79B815-E1E9-4ED8-B09B-C0EEE07BC888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16146619028277E-2"/>
                      <c:h val="0.2018400254286645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352-46AC-BB21-03F6385941F5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8468577-6210-4266-B1BC-92991CD45A52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623650582133737E-2"/>
                      <c:h val="0.1346400169625218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352-46AC-BB21-03F6385941F5}"/>
                </c:ext>
              </c:extLst>
            </c:dLbl>
            <c:dLbl>
              <c:idx val="1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92B2A5F-86D9-40AE-8529-C7769020CB01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475270979399899E-2"/>
                      <c:h val="0.16824002119559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352-46AC-BB21-03F6385941F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6788022-1A52-4A0B-8952-44395741D13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B352-46AC-BB21-03F6385941F5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5DAF110-6505-44D1-8544-3E61147A3DFC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878909381742658E-2"/>
                      <c:h val="0.163440020590868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B352-46AC-BB21-03F6385941F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1C483968-E813-4682-ACB3-527D86B9501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B352-46AC-BB21-03F6385941F5}"/>
                </c:ext>
              </c:extLst>
            </c:dLbl>
            <c:dLbl>
              <c:idx val="21"/>
              <c:layout>
                <c:manualLayout>
                  <c:x val="0"/>
                  <c:y val="1.92000024188980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24F68A5-65CB-4834-8C09-082FBCD73482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226834345334621E-2"/>
                      <c:h val="0.163440020590868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B352-46AC-BB21-03F6385941F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687CD9-87D3-4361-A95E-F0811FD0288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B352-46AC-BB21-03F6385941F5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C1F8BE3-5B8C-4B46-B758-61D9DB569533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234224890381068E-2"/>
                      <c:h val="0.163440020590868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B352-46AC-BB21-03F6385941F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F47C84E-739E-4E55-928C-4308AA3A948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B352-46AC-BB21-03F6385941F5}"/>
                </c:ext>
              </c:extLst>
            </c:dLbl>
            <c:dLbl>
              <c:idx val="25"/>
              <c:layout>
                <c:manualLayout>
                  <c:x val="-7.1631207273839511E-3"/>
                  <c:y val="-1.8897640167280752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44F401A-02B2-4582-B74F-441F1C344BB4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869813375885777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B352-46AC-BB21-03F6385941F5}"/>
                </c:ext>
              </c:extLst>
            </c:dLbl>
            <c:dLbl>
              <c:idx val="26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B6EEA6E-2CDF-4503-9E4F-B68DC0EF4FD9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149558099843013E-2"/>
                      <c:h val="0.11064001393889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B352-46AC-BB21-03F6385941F5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32F261-B61F-4437-9823-029464D40DA1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084667757443923E-2"/>
                      <c:h val="0.158640019986144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B352-46AC-BB21-03F6385941F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B0C0DE9-0D52-443C-9B14-9AD3CDAF314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B352-46AC-BB21-03F6385941F5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8BFD285-B785-4E81-8D33-A0F55EAF9D7F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499188201943451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B352-46AC-BB21-03F6385941F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1EFA8E1-7359-49A7-A5A2-B959EACB6E3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B352-46AC-BB21-03F6385941F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8AD3F81-7535-4ADA-9F54-7A1A0C20A5AD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B352-46AC-BB21-03F6385941F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B0F92F8-099D-4BBF-860E-971CD1C77B34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B352-46AC-BB21-03F6385941F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BFD9059-4C44-4804-956C-84FFBA88E6AD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B352-46AC-BB21-03F6385941F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6BA67ED9-E44D-4068-AB09-D00A8E4B84EE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B352-46AC-BB21-03F6385941F5}"/>
                </c:ext>
              </c:extLst>
            </c:dLbl>
            <c:dLbl>
              <c:idx val="35"/>
              <c:layout>
                <c:manualLayout>
                  <c:x val="-2.5582717911173912E-3"/>
                  <c:y val="4.0800005140158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DA5CA3-1962-4A40-8E50-1F3055C7ABE0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859580288721316E-2"/>
                      <c:h val="0.1346400169625218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B352-46AC-BB21-03F6385941F5}"/>
                </c:ext>
              </c:extLst>
            </c:dLbl>
            <c:dLbl>
              <c:idx val="36"/>
              <c:layout>
                <c:manualLayout>
                  <c:x val="5.1165838699795225E-3"/>
                  <c:y val="1.8897640176080651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10E2222-3EC5-4248-875D-052B19BADE25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364412481401151E-2"/>
                      <c:h val="0.153840019381419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B352-46AC-BB21-03F6385941F5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C5D802E-5730-4168-B6DF-CC30B5FC1653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104899611333743E-2"/>
                      <c:h val="0.100238095238095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B352-46AC-BB21-03F6385941F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E79CF7A-D0CC-4550-B561-BCEEEF76800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B352-46AC-BB21-03F6385941F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AF58E15C-DD84-4BF4-BB2C-EDFC9ED8C2B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B352-46AC-BB21-03F6385941F5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27C1F92-2F7A-49FF-9452-A0C91DF92E16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416920071691805E-2"/>
                      <c:h val="0.133571428571428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B352-46AC-BB21-03F6385941F5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31A28F6-D2D8-484A-94DF-A1234AEEDBB6}" type="CELLRANGE">
                      <a:rPr lang="en-US"/>
                      <a:pPr>
                        <a:defRPr sz="7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994884910485926E-2"/>
                      <c:h val="0.143095238095238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B352-46AC-BB21-03F638594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100"/>
            <c:spPr>
              <a:noFill/>
              <a:ln w="22225" cap="flat" cmpd="sng" algn="ctr">
                <a:solidFill>
                  <a:schemeClr val="tx1"/>
                </a:solidFill>
                <a:round/>
                <a:headEnd type="oval"/>
              </a:ln>
              <a:effectLst/>
            </c:spPr>
          </c:errBars>
          <c:cat>
            <c:strRef>
              <c:f>'Linea de tiempo'!$D$26:$D$67</c:f>
              <c:strCache>
                <c:ptCount val="42"/>
                <c:pt idx="3">
                  <c:v>propiedad horizontal</c:v>
                </c:pt>
                <c:pt idx="4">
                  <c:v>Mujeres (Informativo)</c:v>
                </c:pt>
                <c:pt idx="5">
                  <c:v>Alfabetización Digital a mujeres lideres</c:v>
                </c:pt>
                <c:pt idx="6">
                  <c:v>Simulacro encuentros Ciudadanos</c:v>
                </c:pt>
                <c:pt idx="7">
                  <c:v>Asociación de Padres/ Niños, Niñas y adolecentes</c:v>
                </c:pt>
                <c:pt idx="8">
                  <c:v>Biciusuarios</c:v>
                </c:pt>
                <c:pt idx="9">
                  <c:v>Alfabetización Digital a cumunales</c:v>
                </c:pt>
                <c:pt idx="10">
                  <c:v>Medios Comunitarios y alternativos</c:v>
                </c:pt>
                <c:pt idx="11">
                  <c:v>Derechos Humanos</c:v>
                </c:pt>
                <c:pt idx="12">
                  <c:v>Capacitación Mesa de Victimas</c:v>
                </c:pt>
                <c:pt idx="13">
                  <c:v>propiedad horizontal</c:v>
                </c:pt>
                <c:pt idx="14">
                  <c:v>Organizaciones Culturales o Artistica</c:v>
                </c:pt>
                <c:pt idx="15">
                  <c:v>Rectores de establecimientos Educativos</c:v>
                </c:pt>
                <c:pt idx="16">
                  <c:v>UPZ La Flora</c:v>
                </c:pt>
                <c:pt idx="17">
                  <c:v>Asociaciones de las Victimas</c:v>
                </c:pt>
                <c:pt idx="18">
                  <c:v>UPZ Danubio</c:v>
                </c:pt>
                <c:pt idx="19">
                  <c:v>Comunidades Negras</c:v>
                </c:pt>
                <c:pt idx="20">
                  <c:v>Indigenas</c:v>
                </c:pt>
                <c:pt idx="21">
                  <c:v>Organizaciones Deportivas</c:v>
                </c:pt>
                <c:pt idx="22">
                  <c:v>UPZ Yomasa</c:v>
                </c:pt>
                <c:pt idx="23">
                  <c:v>Consejo Local de Discapacidad</c:v>
                </c:pt>
                <c:pt idx="24">
                  <c:v>Ambientalista</c:v>
                </c:pt>
                <c:pt idx="25">
                  <c:v>Organizaciones de paz</c:v>
                </c:pt>
                <c:pt idx="26">
                  <c:v>Organizaciones LGBTI</c:v>
                </c:pt>
                <c:pt idx="27">
                  <c:v>Colectivos Animalistas</c:v>
                </c:pt>
                <c:pt idx="28">
                  <c:v>Juventud</c:v>
                </c:pt>
                <c:pt idx="29">
                  <c:v>Barras Futboleras</c:v>
                </c:pt>
                <c:pt idx="30">
                  <c:v>Mujeres</c:v>
                </c:pt>
                <c:pt idx="31">
                  <c:v>ASOJUNTAS</c:v>
                </c:pt>
                <c:pt idx="32">
                  <c:v>Biciusuarios</c:v>
                </c:pt>
                <c:pt idx="33">
                  <c:v>Comerciantes</c:v>
                </c:pt>
                <c:pt idx="34">
                  <c:v>UPZ Alfonzo López</c:v>
                </c:pt>
                <c:pt idx="35">
                  <c:v>EntreNubes- Bolonia</c:v>
                </c:pt>
                <c:pt idx="36">
                  <c:v>Organizaciones en Salud</c:v>
                </c:pt>
                <c:pt idx="37">
                  <c:v>UPZ Comuneros</c:v>
                </c:pt>
                <c:pt idx="38">
                  <c:v>UPZ Usme Veredas</c:v>
                </c:pt>
                <c:pt idx="39">
                  <c:v>Adulto Mayor</c:v>
                </c:pt>
                <c:pt idx="40">
                  <c:v>Vendedores Informales</c:v>
                </c:pt>
                <c:pt idx="41">
                  <c:v>Organizaciones Campesinas</c:v>
                </c:pt>
              </c:strCache>
            </c:strRef>
          </c:cat>
          <c:val>
            <c:numRef>
              <c:f>'Linea de tiempo'!$E$26:$E$67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40</c:v>
                </c:pt>
                <c:pt idx="5">
                  <c:v>-40</c:v>
                </c:pt>
                <c:pt idx="6">
                  <c:v>-100</c:v>
                </c:pt>
                <c:pt idx="7">
                  <c:v>100</c:v>
                </c:pt>
                <c:pt idx="8">
                  <c:v>40</c:v>
                </c:pt>
                <c:pt idx="9">
                  <c:v>-40</c:v>
                </c:pt>
                <c:pt idx="10">
                  <c:v>-100</c:v>
                </c:pt>
                <c:pt idx="11">
                  <c:v>100</c:v>
                </c:pt>
                <c:pt idx="12">
                  <c:v>40</c:v>
                </c:pt>
                <c:pt idx="13">
                  <c:v>-40</c:v>
                </c:pt>
                <c:pt idx="14">
                  <c:v>-100</c:v>
                </c:pt>
                <c:pt idx="15">
                  <c:v>100</c:v>
                </c:pt>
                <c:pt idx="16">
                  <c:v>40</c:v>
                </c:pt>
                <c:pt idx="17">
                  <c:v>-40</c:v>
                </c:pt>
                <c:pt idx="18">
                  <c:v>-100</c:v>
                </c:pt>
                <c:pt idx="19">
                  <c:v>100</c:v>
                </c:pt>
                <c:pt idx="20">
                  <c:v>40</c:v>
                </c:pt>
                <c:pt idx="21">
                  <c:v>-40</c:v>
                </c:pt>
                <c:pt idx="22">
                  <c:v>-100</c:v>
                </c:pt>
                <c:pt idx="23">
                  <c:v>100</c:v>
                </c:pt>
                <c:pt idx="24">
                  <c:v>40</c:v>
                </c:pt>
                <c:pt idx="25">
                  <c:v>-40</c:v>
                </c:pt>
                <c:pt idx="26">
                  <c:v>-100</c:v>
                </c:pt>
                <c:pt idx="27">
                  <c:v>100</c:v>
                </c:pt>
                <c:pt idx="28">
                  <c:v>40</c:v>
                </c:pt>
                <c:pt idx="29">
                  <c:v>-40</c:v>
                </c:pt>
                <c:pt idx="30">
                  <c:v>-100</c:v>
                </c:pt>
                <c:pt idx="31">
                  <c:v>100</c:v>
                </c:pt>
                <c:pt idx="32">
                  <c:v>40</c:v>
                </c:pt>
                <c:pt idx="33">
                  <c:v>-40</c:v>
                </c:pt>
                <c:pt idx="34">
                  <c:v>-100</c:v>
                </c:pt>
                <c:pt idx="35">
                  <c:v>100</c:v>
                </c:pt>
                <c:pt idx="36">
                  <c:v>40</c:v>
                </c:pt>
                <c:pt idx="37">
                  <c:v>-40</c:v>
                </c:pt>
                <c:pt idx="38">
                  <c:v>-100</c:v>
                </c:pt>
                <c:pt idx="39">
                  <c:v>100</c:v>
                </c:pt>
                <c:pt idx="40">
                  <c:v>40</c:v>
                </c:pt>
                <c:pt idx="41">
                  <c:v>-40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'Linea de tiempo'!$D$26:$D$67</c15:f>
                <c15:dlblRangeCache>
                  <c:ptCount val="42"/>
                  <c:pt idx="3">
                    <c:v>propiedad horizontal</c:v>
                  </c:pt>
                  <c:pt idx="4">
                    <c:v>Mujeres (Informativo)</c:v>
                  </c:pt>
                  <c:pt idx="5">
                    <c:v>Alfabetización Digital a mujeres lideres</c:v>
                  </c:pt>
                  <c:pt idx="6">
                    <c:v>Simulacro encuentros Ciudadanos</c:v>
                  </c:pt>
                  <c:pt idx="7">
                    <c:v>Asociación de Padres/ Niños, Niñas y adolecentes</c:v>
                  </c:pt>
                  <c:pt idx="8">
                    <c:v>Biciusuarios</c:v>
                  </c:pt>
                  <c:pt idx="9">
                    <c:v>Alfabetización Digital a cumunales</c:v>
                  </c:pt>
                  <c:pt idx="10">
                    <c:v>Medios Comunitarios y alternativos</c:v>
                  </c:pt>
                  <c:pt idx="11">
                    <c:v>Derechos Humanos</c:v>
                  </c:pt>
                  <c:pt idx="12">
                    <c:v>Capacitación Mesa de Victimas</c:v>
                  </c:pt>
                  <c:pt idx="13">
                    <c:v>propiedad horizontal</c:v>
                  </c:pt>
                  <c:pt idx="14">
                    <c:v>Organizaciones Culturales o Artistica</c:v>
                  </c:pt>
                  <c:pt idx="15">
                    <c:v>Rectores de establecimientos Educativos</c:v>
                  </c:pt>
                  <c:pt idx="16">
                    <c:v>UPZ La Flora</c:v>
                  </c:pt>
                  <c:pt idx="17">
                    <c:v>Asociaciones de las Victimas</c:v>
                  </c:pt>
                  <c:pt idx="18">
                    <c:v>UPZ Danubio</c:v>
                  </c:pt>
                  <c:pt idx="19">
                    <c:v>Comunidades Negras</c:v>
                  </c:pt>
                  <c:pt idx="20">
                    <c:v>Indigenas</c:v>
                  </c:pt>
                  <c:pt idx="21">
                    <c:v>Organizaciones Deportivas</c:v>
                  </c:pt>
                  <c:pt idx="22">
                    <c:v>UPZ Yomasa</c:v>
                  </c:pt>
                  <c:pt idx="23">
                    <c:v>Consejo Local de Discapacidad</c:v>
                  </c:pt>
                  <c:pt idx="24">
                    <c:v>Ambientalista</c:v>
                  </c:pt>
                  <c:pt idx="25">
                    <c:v>Organizaciones de paz</c:v>
                  </c:pt>
                  <c:pt idx="26">
                    <c:v>Organizaciones LGBTI</c:v>
                  </c:pt>
                  <c:pt idx="27">
                    <c:v>Colectivos Animalistas</c:v>
                  </c:pt>
                  <c:pt idx="28">
                    <c:v>Juventud</c:v>
                  </c:pt>
                  <c:pt idx="29">
                    <c:v>Barras Futboleras</c:v>
                  </c:pt>
                  <c:pt idx="30">
                    <c:v>Mujeres</c:v>
                  </c:pt>
                  <c:pt idx="31">
                    <c:v>ASOJUNTAS</c:v>
                  </c:pt>
                  <c:pt idx="32">
                    <c:v>Biciusuarios</c:v>
                  </c:pt>
                  <c:pt idx="33">
                    <c:v>Comerciantes</c:v>
                  </c:pt>
                  <c:pt idx="34">
                    <c:v>UPZ Alfonzo López</c:v>
                  </c:pt>
                  <c:pt idx="35">
                    <c:v>EntreNubes- Bolonia</c:v>
                  </c:pt>
                  <c:pt idx="36">
                    <c:v>Organizaciones en Salud</c:v>
                  </c:pt>
                  <c:pt idx="37">
                    <c:v>UPZ Comuneros</c:v>
                  </c:pt>
                  <c:pt idx="38">
                    <c:v>UPZ Usme Veredas</c:v>
                  </c:pt>
                  <c:pt idx="39">
                    <c:v>Adulto Mayor</c:v>
                  </c:pt>
                  <c:pt idx="40">
                    <c:v>Vendedores Informales</c:v>
                  </c:pt>
                  <c:pt idx="41">
                    <c:v>Organizaciones Campesinas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D-B352-46AC-BB21-03F638594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5612360"/>
        <c:axId val="425612688"/>
      </c:barChart>
      <c:lineChart>
        <c:grouping val="standard"/>
        <c:varyColors val="0"/>
        <c:ser>
          <c:idx val="1"/>
          <c:order val="1"/>
          <c:tx>
            <c:strRef>
              <c:f>'Linea de tiempo'!$F$25</c:f>
              <c:strCache>
                <c:ptCount val="1"/>
                <c:pt idx="0">
                  <c:v>Línea Central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5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224D1E9-4C60-4D2C-9183-8299132A3A01}" type="CELLRANGE">
                      <a:rPr lang="en-US"/>
                      <a:pPr>
                        <a:defRPr sz="650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B352-46AC-BB21-03F6385941F5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5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BAAEDA4-3700-401A-8DB2-EA155F0FF678}" type="CELLRANGE">
                      <a:rPr lang="es-CO"/>
                      <a:pPr>
                        <a:defRPr sz="650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B352-46AC-BB21-03F6385941F5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5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0E01389-FFCE-4955-9C5F-70A9B15C05FF}" type="CELLRANGE">
                      <a:rPr lang="es-CO"/>
                      <a:pPr>
                        <a:defRPr sz="650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B352-46AC-BB21-03F6385941F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A8D0DC7-8157-411F-8D22-7D34057EDCE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B352-46AC-BB21-03F6385941F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649EAAD-0902-4116-B77F-F936A8A3C764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B352-46AC-BB21-03F6385941F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59F348B-30F7-468A-8AE7-872C8C551DC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B352-46AC-BB21-03F6385941F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2AA6A28-A7F6-4377-860F-3ED9400D91F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B352-46AC-BB21-03F6385941F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24355F5-6310-4B72-9EB7-BD2944513B4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B352-46AC-BB21-03F6385941F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AEF6F6C-1C32-4242-BC69-31691152F82A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B352-46AC-BB21-03F6385941F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259E662-6028-460F-8A96-549E6D200A3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B352-46AC-BB21-03F6385941F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B844C91-1B2E-4A7D-BBD0-1FB0E1B3033D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B352-46AC-BB21-03F6385941F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AC580FD-B1DD-423D-A313-52C616B89EEA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B352-46AC-BB21-03F6385941F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52F6B6F-1A3D-4734-8160-1BECC6B2F8A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B352-46AC-BB21-03F6385941F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E013790-3475-4D7F-A7E0-46892276F01D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B352-46AC-BB21-03F6385941F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008B229-8160-41EF-BFEC-70E81C1A1D7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B352-46AC-BB21-03F6385941F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B02B813-79FB-44A4-A508-A0989DE7134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B352-46AC-BB21-03F6385941F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81292D1-026F-4DCF-83E9-2E0356BA48A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B352-46AC-BB21-03F6385941F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4FB2E50-0185-4F74-90CD-F087BE544AF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B352-46AC-BB21-03F6385941F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9AA9CA2-3BCD-4F53-BDB6-4CD23EBB47E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B352-46AC-BB21-03F6385941F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E65CE5B-DFCE-4CF8-883E-050C2D961A9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B352-46AC-BB21-03F6385941F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CA61E73-4227-4EBC-8A6D-CAFE1BE80FA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B352-46AC-BB21-03F6385941F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4CF709F-E94A-48B6-B04B-97DF53DDC9D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B352-46AC-BB21-03F6385941F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4827C1D-ACFE-4E0D-8B56-72A77A9F0E98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B352-46AC-BB21-03F6385941F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2E9858D6-D352-44D7-98FF-986C4ADB9E9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B352-46AC-BB21-03F6385941F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B4539EF-AAC1-4689-8252-ECAD8294199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B352-46AC-BB21-03F6385941F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449A341-68A8-4341-9A5D-7D347228B96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B352-46AC-BB21-03F6385941F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C0F2DE9-7B19-403F-B80C-7C830257518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B352-46AC-BB21-03F6385941F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ABA5CFA5-1BCA-4454-AE2B-BBE6AC4FECD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B352-46AC-BB21-03F6385941F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2788370-5108-4DE3-A51F-65598B74502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B352-46AC-BB21-03F6385941F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577A527-693A-4B73-8D62-411FA94E6FD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352-46AC-BB21-03F6385941F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60397A-6C3E-428C-964E-7A0F37D2529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352-46AC-BB21-03F6385941F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C146149-FBD3-4573-AF05-F12F551310C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B352-46AC-BB21-03F6385941F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7F5722D-0C7C-49F7-88E1-D30E09C13914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B352-46AC-BB21-03F6385941F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83BEB09-D2EB-4F49-9348-32D9C47F0E7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B352-46AC-BB21-03F6385941F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1FF95265-7864-4DB6-9386-3DA32257DA0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352-46AC-BB21-03F6385941F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16A1A0BE-4149-4D11-85D5-0516234E320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352-46AC-BB21-03F6385941F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9827AF9-3B23-46A1-9292-35CA7589AF4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352-46AC-BB21-03F6385941F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6F43DFD-9E2D-40EC-9601-8E9B44FC26B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B352-46AC-BB21-03F6385941F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922BBC4-84ED-4F3B-A30C-C5ABC37DDD88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B352-46AC-BB21-03F6385941F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6996D65B-4E04-4C50-AD6C-6553BF36BEE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B352-46AC-BB21-03F6385941F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5493865-22FD-4385-972C-BE199C3B7A8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7-B352-46AC-BB21-03F6385941F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A9597FD-F19C-4CD6-B368-E249FAD870DA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8-B352-46AC-BB21-03F638594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5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'Linea de tiempo'!$D$26:$D$67</c:f>
              <c:strCache>
                <c:ptCount val="42"/>
                <c:pt idx="3">
                  <c:v>propiedad horizontal</c:v>
                </c:pt>
                <c:pt idx="4">
                  <c:v>Mujeres (Informativo)</c:v>
                </c:pt>
                <c:pt idx="5">
                  <c:v>Alfabetización Digital a mujeres lideres</c:v>
                </c:pt>
                <c:pt idx="6">
                  <c:v>Simulacro encuentros Ciudadanos</c:v>
                </c:pt>
                <c:pt idx="7">
                  <c:v>Asociación de Padres/ Niños, Niñas y adolecentes</c:v>
                </c:pt>
                <c:pt idx="8">
                  <c:v>Biciusuarios</c:v>
                </c:pt>
                <c:pt idx="9">
                  <c:v>Alfabetización Digital a cumunales</c:v>
                </c:pt>
                <c:pt idx="10">
                  <c:v>Medios Comunitarios y alternativos</c:v>
                </c:pt>
                <c:pt idx="11">
                  <c:v>Derechos Humanos</c:v>
                </c:pt>
                <c:pt idx="12">
                  <c:v>Capacitación Mesa de Victimas</c:v>
                </c:pt>
                <c:pt idx="13">
                  <c:v>propiedad horizontal</c:v>
                </c:pt>
                <c:pt idx="14">
                  <c:v>Organizaciones Culturales o Artistica</c:v>
                </c:pt>
                <c:pt idx="15">
                  <c:v>Rectores de establecimientos Educativos</c:v>
                </c:pt>
                <c:pt idx="16">
                  <c:v>UPZ La Flora</c:v>
                </c:pt>
                <c:pt idx="17">
                  <c:v>Asociaciones de las Victimas</c:v>
                </c:pt>
                <c:pt idx="18">
                  <c:v>UPZ Danubio</c:v>
                </c:pt>
                <c:pt idx="19">
                  <c:v>Comunidades Negras</c:v>
                </c:pt>
                <c:pt idx="20">
                  <c:v>Indigenas</c:v>
                </c:pt>
                <c:pt idx="21">
                  <c:v>Organizaciones Deportivas</c:v>
                </c:pt>
                <c:pt idx="22">
                  <c:v>UPZ Yomasa</c:v>
                </c:pt>
                <c:pt idx="23">
                  <c:v>Consejo Local de Discapacidad</c:v>
                </c:pt>
                <c:pt idx="24">
                  <c:v>Ambientalista</c:v>
                </c:pt>
                <c:pt idx="25">
                  <c:v>Organizaciones de paz</c:v>
                </c:pt>
                <c:pt idx="26">
                  <c:v>Organizaciones LGBTI</c:v>
                </c:pt>
                <c:pt idx="27">
                  <c:v>Colectivos Animalistas</c:v>
                </c:pt>
                <c:pt idx="28">
                  <c:v>Juventud</c:v>
                </c:pt>
                <c:pt idx="29">
                  <c:v>Barras Futboleras</c:v>
                </c:pt>
                <c:pt idx="30">
                  <c:v>Mujeres</c:v>
                </c:pt>
                <c:pt idx="31">
                  <c:v>ASOJUNTAS</c:v>
                </c:pt>
                <c:pt idx="32">
                  <c:v>Biciusuarios</c:v>
                </c:pt>
                <c:pt idx="33">
                  <c:v>Comerciantes</c:v>
                </c:pt>
                <c:pt idx="34">
                  <c:v>UPZ Alfonzo López</c:v>
                </c:pt>
                <c:pt idx="35">
                  <c:v>EntreNubes- Bolonia</c:v>
                </c:pt>
                <c:pt idx="36">
                  <c:v>Organizaciones en Salud</c:v>
                </c:pt>
                <c:pt idx="37">
                  <c:v>UPZ Comuneros</c:v>
                </c:pt>
                <c:pt idx="38">
                  <c:v>UPZ Usme Veredas</c:v>
                </c:pt>
                <c:pt idx="39">
                  <c:v>Adulto Mayor</c:v>
                </c:pt>
                <c:pt idx="40">
                  <c:v>Vendedores Informales</c:v>
                </c:pt>
                <c:pt idx="41">
                  <c:v>Organizaciones Campesinas</c:v>
                </c:pt>
              </c:strCache>
            </c:strRef>
          </c:cat>
          <c:val>
            <c:numRef>
              <c:f>'Linea de tiempo'!$F$26:$F$67</c:f>
              <c:numCache>
                <c:formatCode>General</c:formatCode>
                <c:ptCount val="4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'Linea de tiempo'!$C$26:$C$67</c15:f>
                <c15:dlblRangeCache>
                  <c:ptCount val="4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25-jun.</c:v>
                  </c:pt>
                  <c:pt idx="4">
                    <c:v>1-jul.</c:v>
                  </c:pt>
                  <c:pt idx="5">
                    <c:v>7-jul.</c:v>
                  </c:pt>
                  <c:pt idx="6">
                    <c:v>9-jul.</c:v>
                  </c:pt>
                  <c:pt idx="7">
                    <c:v>10-jul.</c:v>
                  </c:pt>
                  <c:pt idx="8">
                    <c:v>10-jul.</c:v>
                  </c:pt>
                  <c:pt idx="9">
                    <c:v>11-jul.</c:v>
                  </c:pt>
                  <c:pt idx="10">
                    <c:v>12-jul.</c:v>
                  </c:pt>
                  <c:pt idx="11">
                    <c:v>12-jul.</c:v>
                  </c:pt>
                  <c:pt idx="12">
                    <c:v>11-jul.</c:v>
                  </c:pt>
                  <c:pt idx="13">
                    <c:v>16-jul.</c:v>
                  </c:pt>
                  <c:pt idx="14">
                    <c:v>17-jul.</c:v>
                  </c:pt>
                  <c:pt idx="15">
                    <c:v>17-jul.</c:v>
                  </c:pt>
                  <c:pt idx="16">
                    <c:v>18-jul.</c:v>
                  </c:pt>
                  <c:pt idx="17">
                    <c:v>18-jul.</c:v>
                  </c:pt>
                  <c:pt idx="18">
                    <c:v>19-jul.</c:v>
                  </c:pt>
                  <c:pt idx="19">
                    <c:v>19-jul.</c:v>
                  </c:pt>
                  <c:pt idx="20">
                    <c:v>19-jul.</c:v>
                  </c:pt>
                  <c:pt idx="21">
                    <c:v>19-jul.</c:v>
                  </c:pt>
                  <c:pt idx="22">
                    <c:v>20-jul.</c:v>
                  </c:pt>
                  <c:pt idx="23">
                    <c:v>20-jul.</c:v>
                  </c:pt>
                  <c:pt idx="24">
                    <c:v>22-jul.</c:v>
                  </c:pt>
                  <c:pt idx="25">
                    <c:v>22-jul.</c:v>
                  </c:pt>
                  <c:pt idx="26">
                    <c:v>23-jul.</c:v>
                  </c:pt>
                  <c:pt idx="27">
                    <c:v>23-jul.</c:v>
                  </c:pt>
                  <c:pt idx="28">
                    <c:v>23-jul.</c:v>
                  </c:pt>
                  <c:pt idx="29">
                    <c:v>23-jul.</c:v>
                  </c:pt>
                  <c:pt idx="30">
                    <c:v>24-jul.</c:v>
                  </c:pt>
                  <c:pt idx="31">
                    <c:v>24-jul.</c:v>
                  </c:pt>
                  <c:pt idx="32">
                    <c:v>24-jul.</c:v>
                  </c:pt>
                  <c:pt idx="33">
                    <c:v>24-jul.</c:v>
                  </c:pt>
                  <c:pt idx="34">
                    <c:v>25-jul.</c:v>
                  </c:pt>
                  <c:pt idx="35">
                    <c:v>25-jul.</c:v>
                  </c:pt>
                  <c:pt idx="36">
                    <c:v>25-jul.</c:v>
                  </c:pt>
                  <c:pt idx="37">
                    <c:v>26-jul.</c:v>
                  </c:pt>
                  <c:pt idx="38">
                    <c:v>26-jul.</c:v>
                  </c:pt>
                  <c:pt idx="39">
                    <c:v>27-jul.</c:v>
                  </c:pt>
                  <c:pt idx="40">
                    <c:v>27-jul.</c:v>
                  </c:pt>
                  <c:pt idx="41">
                    <c:v>29-jul.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B352-46AC-BB21-03F638594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612360"/>
        <c:axId val="425612688"/>
      </c:lineChart>
      <c:catAx>
        <c:axId val="425612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5612688"/>
        <c:crosses val="autoZero"/>
        <c:auto val="1"/>
        <c:lblAlgn val="ctr"/>
        <c:lblOffset val="100"/>
        <c:noMultiLvlLbl val="0"/>
      </c:catAx>
      <c:valAx>
        <c:axId val="425612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5612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Línea</a:t>
            </a:r>
            <a:r>
              <a:rPr lang="es-ES" baseline="0"/>
              <a:t> de tiempo Asociados a Encuentros Ciudadanos Localidad de Usme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'Linea de tiempo'!$E$25</c:f>
              <c:strCache>
                <c:ptCount val="1"/>
                <c:pt idx="0">
                  <c:v>comodin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57627A-9A1E-4922-BC94-82803C035A1F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EBA-4E01-91AA-10473E163F4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E71723-6387-445E-B80A-CC8C856418C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EBA-4E01-91AA-10473E163F4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70ADE91-3DDE-4321-9D1A-B9C5CBCC79C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EBA-4E01-91AA-10473E163F4A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F188D05-2503-4B64-9611-BF9329C00A77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909062341417363E-2"/>
                      <c:h val="0.200070450402576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EBA-4E01-91AA-10473E163F4A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5DB238C-05A4-4AF6-98F5-94089E540F7F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40381196194713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EBA-4E01-91AA-10473E163F4A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EEF1EAD-C983-4720-8B5C-6140EB766C72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211484553436936E-2"/>
                      <c:h val="0.1826400230097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EBA-4E01-91AA-10473E163F4A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9C50C23-5B1A-4A63-98B5-B8495F9E0AD0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968124175209147E-2"/>
                      <c:h val="0.1490400187766952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EBA-4E01-91AA-10473E163F4A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8774136-A1E0-4BE8-8E7F-DACC67B79C4E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799318847042099E-2"/>
                      <c:h val="0.2354400296617359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EBA-4E01-91AA-10473E163F4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CD6F06F-6E6A-4211-B55E-5A1BAD05320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EBA-4E01-91AA-10473E163F4A}"/>
                </c:ext>
              </c:extLst>
            </c:dLbl>
            <c:dLbl>
              <c:idx val="9"/>
              <c:layout>
                <c:manualLayout>
                  <c:x val="-1.0233087164469561E-3"/>
                  <c:y val="1.92000024188980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8E4436D-A563-46E9-93E0-5474A16677CD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913588266661679E-2"/>
                      <c:h val="0.216240027242838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EBA-4E01-91AA-10473E163F4A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0FD39A0-B6DB-468E-B203-1F70AAF70504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072729209469035E-2"/>
                      <c:h val="0.158640019986144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EBA-4E01-91AA-10473E163F4A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69F3537-4338-4954-9B01-63EFDFC66A81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757777347683722E-2"/>
                      <c:h val="0.144240018171970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EBA-4E01-91AA-10473E163F4A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3CCE972-7F60-4DF3-86C7-3F62A3169CEA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41460198689487E-2"/>
                      <c:h val="0.154381625748866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EBA-4E01-91AA-10473E163F4A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683876F-0FAA-47C3-9C7D-A780871B9B11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44453126901078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EBA-4E01-91AA-10473E163F4A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66FE2D7-1C11-413F-9319-E0FF3C142455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25359969390015E-2"/>
                      <c:h val="0.166904761904761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EBA-4E01-91AA-10473E163F4A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2F13243-B038-43CF-8BD3-015C46A0E3F6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16146619028277E-2"/>
                      <c:h val="0.2018400254286645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EBA-4E01-91AA-10473E163F4A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1E20882-AE4B-4DB2-A471-62DD82045BDD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623650582133737E-2"/>
                      <c:h val="0.1346400169625218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EBA-4E01-91AA-10473E163F4A}"/>
                </c:ext>
              </c:extLst>
            </c:dLbl>
            <c:dLbl>
              <c:idx val="1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7CAF406-A73A-4118-AA9B-C671999920B2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475270979399899E-2"/>
                      <c:h val="0.16824002119559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EBA-4E01-91AA-10473E163F4A}"/>
                </c:ext>
              </c:extLst>
            </c:dLbl>
            <c:dLbl>
              <c:idx val="18"/>
              <c:layout>
                <c:manualLayout>
                  <c:x val="1.9099591133398311E-3"/>
                  <c:y val="-3.9436615344724923E-2"/>
                </c:manualLayout>
              </c:layout>
              <c:tx>
                <c:rich>
                  <a:bodyPr/>
                  <a:lstStyle/>
                  <a:p>
                    <a:fld id="{5A81C99D-C174-44CC-90E2-29DBC69C2C95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EBA-4E01-91AA-10473E163F4A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24A6B09-15F2-4C95-B8C8-C2C056BFE60C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878909381742658E-2"/>
                      <c:h val="0.163440020590868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EBA-4E01-91AA-10473E163F4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D3E4592-3F95-4392-8EE6-17AC524F043E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EBA-4E01-91AA-10473E163F4A}"/>
                </c:ext>
              </c:extLst>
            </c:dLbl>
            <c:dLbl>
              <c:idx val="21"/>
              <c:layout>
                <c:manualLayout>
                  <c:x val="0"/>
                  <c:y val="1.92000024188980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403FFDA-8CFC-4D13-AF69-0967FE6D6A4F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226834345334621E-2"/>
                      <c:h val="0.163440020590868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EBA-4E01-91AA-10473E163F4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4E9B451-05B1-491D-AA98-B93C947BB414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EBA-4E01-91AA-10473E163F4A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C63D50D-A702-4C05-BCB6-62F9434AD798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234224890381068E-2"/>
                      <c:h val="0.1634400205908687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5EBA-4E01-91AA-10473E163F4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5AD138E-F937-41C2-AD07-90A026A9340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EBA-4E01-91AA-10473E163F4A}"/>
                </c:ext>
              </c:extLst>
            </c:dLbl>
            <c:dLbl>
              <c:idx val="25"/>
              <c:layout>
                <c:manualLayout>
                  <c:x val="-7.1631207273839511E-3"/>
                  <c:y val="-1.8897640167280752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093985-C987-4192-A5C1-641B7674E9A9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869813375885777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5EBA-4E01-91AA-10473E163F4A}"/>
                </c:ext>
              </c:extLst>
            </c:dLbl>
            <c:dLbl>
              <c:idx val="26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545B1ED-E247-49FD-A45F-9DCDF9A09EE3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149558099843013E-2"/>
                      <c:h val="0.11064001393889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5EBA-4E01-91AA-10473E163F4A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F241AF4-A2E6-4F96-91A8-74E49AB32219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084667757443923E-2"/>
                      <c:h val="0.158640019986144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5EBA-4E01-91AA-10473E163F4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A67EACF-F0C4-42E0-BC7A-B93397D9CA9A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EBA-4E01-91AA-10473E163F4A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9CCAC16-2FE1-4761-AAB8-86D71940F68F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499188201943451E-2"/>
                      <c:h val="0.129840016357797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5EBA-4E01-91AA-10473E163F4A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70AAB2F-54BE-4F7A-B469-ECFFF24D689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EBA-4E01-91AA-10473E163F4A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F109A81-CABE-43BC-B6B2-EFB5B62BFC9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EBA-4E01-91AA-10473E163F4A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8D4616AB-57A4-485E-8C21-80EF5D5E7D6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EBA-4E01-91AA-10473E163F4A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7AE9538-E653-4D7C-92A8-E040ACA7C26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EBA-4E01-91AA-10473E163F4A}"/>
                </c:ext>
              </c:extLst>
            </c:dLbl>
            <c:dLbl>
              <c:idx val="3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1F5D05-D4F5-4BE7-B3B5-C29B3201DCAB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366986161218295E-2"/>
                      <c:h val="0.119271307611033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EBA-4E01-91AA-10473E163F4A}"/>
                </c:ext>
              </c:extLst>
            </c:dLbl>
            <c:dLbl>
              <c:idx val="35"/>
              <c:layout>
                <c:manualLayout>
                  <c:x val="-2.5582548808854751E-3"/>
                  <c:y val="-2.821425882064338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A961FD0-6B6F-4A32-B29B-AC0AAE1544CD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859580288721316E-2"/>
                      <c:h val="0.1346400169625218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5EBA-4E01-91AA-10473E163F4A}"/>
                </c:ext>
              </c:extLst>
            </c:dLbl>
            <c:dLbl>
              <c:idx val="36"/>
              <c:layout>
                <c:manualLayout>
                  <c:x val="5.1165838699795225E-3"/>
                  <c:y val="1.8897640176080651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8AA8847-B484-429E-A180-E1417F2EF299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364412481401151E-2"/>
                      <c:h val="0.153840019381419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EBA-4E01-91AA-10473E163F4A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08230F-B30C-4227-A66D-D9925A35EF1D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032374709314E-2"/>
                      <c:h val="0.1242008845291244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EBA-4E01-91AA-10473E163F4A}"/>
                </c:ext>
              </c:extLst>
            </c:dLbl>
            <c:dLbl>
              <c:idx val="38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43229BD-2BD6-4B9B-AE86-DAE6AECEE1B7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012923806016132E-2"/>
                      <c:h val="0.129130461447215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EBA-4E01-91AA-10473E163F4A}"/>
                </c:ext>
              </c:extLst>
            </c:dLbl>
            <c:dLbl>
              <c:idx val="39"/>
              <c:layout>
                <c:manualLayout>
                  <c:x val="0"/>
                  <c:y val="-2.957746150854371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79319CD-9C18-4195-9A0D-5746169074F1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747613641439315E-2"/>
                      <c:h val="0.1242008845291244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5EBA-4E01-91AA-10473E163F4A}"/>
                </c:ext>
              </c:extLst>
            </c:dLbl>
            <c:dLbl>
              <c:idx val="40"/>
              <c:layout>
                <c:manualLayout>
                  <c:x val="7.6398364533593246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CA535F-82CB-44BE-BB17-05A1A1996EEA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446112909864822E-2"/>
                      <c:h val="0.1734966537100306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5EBA-4E01-91AA-10473E163F4A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F5D1FF-E821-4DBD-93E6-D62F10892C7B}" type="CELLRANGE">
                      <a:rPr lang="en-US"/>
                      <a:pPr>
                        <a:defRPr sz="800"/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26331222703187E-2"/>
                      <c:h val="0.1932149613823930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5EBA-4E01-91AA-10473E163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minus"/>
            <c:errValType val="percentage"/>
            <c:noEndCap val="1"/>
            <c:val val="100"/>
            <c:spPr>
              <a:noFill/>
              <a:ln w="22225" cap="flat" cmpd="sng" algn="ctr">
                <a:solidFill>
                  <a:schemeClr val="tx1"/>
                </a:solidFill>
                <a:round/>
                <a:headEnd type="oval"/>
              </a:ln>
              <a:effectLst/>
            </c:spPr>
          </c:errBars>
          <c:cat>
            <c:strRef>
              <c:f>'Linea de tiempo'!$D$26:$D$67</c:f>
              <c:strCache>
                <c:ptCount val="42"/>
                <c:pt idx="3">
                  <c:v>propiedad horizontal</c:v>
                </c:pt>
                <c:pt idx="4">
                  <c:v>Mujeres (Informativo)</c:v>
                </c:pt>
                <c:pt idx="5">
                  <c:v>Alfabetización Digital a mujeres lideres</c:v>
                </c:pt>
                <c:pt idx="6">
                  <c:v>Simulacro encuentros Ciudadanos</c:v>
                </c:pt>
                <c:pt idx="7">
                  <c:v>Asociación de Padres/ Niños, Niñas y adolecentes</c:v>
                </c:pt>
                <c:pt idx="8">
                  <c:v>Biciusuarios</c:v>
                </c:pt>
                <c:pt idx="9">
                  <c:v>Alfabetización Digital a cumunales</c:v>
                </c:pt>
                <c:pt idx="10">
                  <c:v>Medios Comunitarios y alternativos</c:v>
                </c:pt>
                <c:pt idx="11">
                  <c:v>Derechos Humanos</c:v>
                </c:pt>
                <c:pt idx="12">
                  <c:v>Capacitación Mesa de Victimas</c:v>
                </c:pt>
                <c:pt idx="13">
                  <c:v>propiedad horizontal</c:v>
                </c:pt>
                <c:pt idx="14">
                  <c:v>Organizaciones Culturales o Artistica</c:v>
                </c:pt>
                <c:pt idx="15">
                  <c:v>Rectores de establecimientos Educativos</c:v>
                </c:pt>
                <c:pt idx="16">
                  <c:v>UPZ La Flora</c:v>
                </c:pt>
                <c:pt idx="17">
                  <c:v>Asociaciones de las Victimas</c:v>
                </c:pt>
                <c:pt idx="18">
                  <c:v>UPZ Danubio</c:v>
                </c:pt>
                <c:pt idx="19">
                  <c:v>Comunidades Negras</c:v>
                </c:pt>
                <c:pt idx="20">
                  <c:v>Indigenas</c:v>
                </c:pt>
                <c:pt idx="21">
                  <c:v>Organizaciones Deportivas</c:v>
                </c:pt>
                <c:pt idx="22">
                  <c:v>UPZ Yomasa</c:v>
                </c:pt>
                <c:pt idx="23">
                  <c:v>Consejo Local de Discapacidad</c:v>
                </c:pt>
                <c:pt idx="24">
                  <c:v>Ambientalista</c:v>
                </c:pt>
                <c:pt idx="25">
                  <c:v>Organizaciones de paz</c:v>
                </c:pt>
                <c:pt idx="26">
                  <c:v>Organizaciones LGBTI</c:v>
                </c:pt>
                <c:pt idx="27">
                  <c:v>Colectivos Animalistas</c:v>
                </c:pt>
                <c:pt idx="28">
                  <c:v>Juventud</c:v>
                </c:pt>
                <c:pt idx="29">
                  <c:v>Barras Futboleras</c:v>
                </c:pt>
                <c:pt idx="30">
                  <c:v>Mujeres</c:v>
                </c:pt>
                <c:pt idx="31">
                  <c:v>ASOJUNTAS</c:v>
                </c:pt>
                <c:pt idx="32">
                  <c:v>Biciusuarios</c:v>
                </c:pt>
                <c:pt idx="33">
                  <c:v>Comerciantes</c:v>
                </c:pt>
                <c:pt idx="34">
                  <c:v>UPZ Alfonzo López</c:v>
                </c:pt>
                <c:pt idx="35">
                  <c:v>EntreNubes- Bolonia</c:v>
                </c:pt>
                <c:pt idx="36">
                  <c:v>Organizaciones en Salud</c:v>
                </c:pt>
                <c:pt idx="37">
                  <c:v>UPZ Comuneros</c:v>
                </c:pt>
                <c:pt idx="38">
                  <c:v>UPZ Usme Veredas</c:v>
                </c:pt>
                <c:pt idx="39">
                  <c:v>Adulto Mayor</c:v>
                </c:pt>
                <c:pt idx="40">
                  <c:v>Vendedores Informales</c:v>
                </c:pt>
                <c:pt idx="41">
                  <c:v>Organizaciones Campesinas</c:v>
                </c:pt>
              </c:strCache>
            </c:strRef>
          </c:cat>
          <c:val>
            <c:numRef>
              <c:f>'Linea de tiempo'!$E$26:$E$67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40</c:v>
                </c:pt>
                <c:pt idx="5">
                  <c:v>-40</c:v>
                </c:pt>
                <c:pt idx="6">
                  <c:v>-100</c:v>
                </c:pt>
                <c:pt idx="7">
                  <c:v>100</c:v>
                </c:pt>
                <c:pt idx="8">
                  <c:v>40</c:v>
                </c:pt>
                <c:pt idx="9">
                  <c:v>-40</c:v>
                </c:pt>
                <c:pt idx="10">
                  <c:v>-100</c:v>
                </c:pt>
                <c:pt idx="11">
                  <c:v>100</c:v>
                </c:pt>
                <c:pt idx="12">
                  <c:v>40</c:v>
                </c:pt>
                <c:pt idx="13">
                  <c:v>-40</c:v>
                </c:pt>
                <c:pt idx="14">
                  <c:v>-100</c:v>
                </c:pt>
                <c:pt idx="15">
                  <c:v>100</c:v>
                </c:pt>
                <c:pt idx="16">
                  <c:v>40</c:v>
                </c:pt>
                <c:pt idx="17">
                  <c:v>-40</c:v>
                </c:pt>
                <c:pt idx="18">
                  <c:v>-100</c:v>
                </c:pt>
                <c:pt idx="19">
                  <c:v>100</c:v>
                </c:pt>
                <c:pt idx="20">
                  <c:v>40</c:v>
                </c:pt>
                <c:pt idx="21">
                  <c:v>-40</c:v>
                </c:pt>
                <c:pt idx="22">
                  <c:v>-100</c:v>
                </c:pt>
                <c:pt idx="23">
                  <c:v>100</c:v>
                </c:pt>
                <c:pt idx="24">
                  <c:v>40</c:v>
                </c:pt>
                <c:pt idx="25">
                  <c:v>-40</c:v>
                </c:pt>
                <c:pt idx="26">
                  <c:v>-100</c:v>
                </c:pt>
                <c:pt idx="27">
                  <c:v>100</c:v>
                </c:pt>
                <c:pt idx="28">
                  <c:v>40</c:v>
                </c:pt>
                <c:pt idx="29">
                  <c:v>-40</c:v>
                </c:pt>
                <c:pt idx="30">
                  <c:v>-100</c:v>
                </c:pt>
                <c:pt idx="31">
                  <c:v>100</c:v>
                </c:pt>
                <c:pt idx="32">
                  <c:v>40</c:v>
                </c:pt>
                <c:pt idx="33">
                  <c:v>-40</c:v>
                </c:pt>
                <c:pt idx="34">
                  <c:v>-100</c:v>
                </c:pt>
                <c:pt idx="35">
                  <c:v>100</c:v>
                </c:pt>
                <c:pt idx="36">
                  <c:v>40</c:v>
                </c:pt>
                <c:pt idx="37">
                  <c:v>-40</c:v>
                </c:pt>
                <c:pt idx="38">
                  <c:v>-100</c:v>
                </c:pt>
                <c:pt idx="39">
                  <c:v>100</c:v>
                </c:pt>
                <c:pt idx="40">
                  <c:v>40</c:v>
                </c:pt>
                <c:pt idx="41">
                  <c:v>-40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'Linea de tiempo'!$D$26:$D$67</c15:f>
                <c15:dlblRangeCache>
                  <c:ptCount val="42"/>
                  <c:pt idx="3">
                    <c:v>propiedad horizontal</c:v>
                  </c:pt>
                  <c:pt idx="4">
                    <c:v>Mujeres (Informativo)</c:v>
                  </c:pt>
                  <c:pt idx="5">
                    <c:v>Alfabetización Digital a mujeres lideres</c:v>
                  </c:pt>
                  <c:pt idx="6">
                    <c:v>Simulacro encuentros Ciudadanos</c:v>
                  </c:pt>
                  <c:pt idx="7">
                    <c:v>Asociación de Padres/ Niños, Niñas y adolecentes</c:v>
                  </c:pt>
                  <c:pt idx="8">
                    <c:v>Biciusuarios</c:v>
                  </c:pt>
                  <c:pt idx="9">
                    <c:v>Alfabetización Digital a cumunales</c:v>
                  </c:pt>
                  <c:pt idx="10">
                    <c:v>Medios Comunitarios y alternativos</c:v>
                  </c:pt>
                  <c:pt idx="11">
                    <c:v>Derechos Humanos</c:v>
                  </c:pt>
                  <c:pt idx="12">
                    <c:v>Capacitación Mesa de Victimas</c:v>
                  </c:pt>
                  <c:pt idx="13">
                    <c:v>propiedad horizontal</c:v>
                  </c:pt>
                  <c:pt idx="14">
                    <c:v>Organizaciones Culturales o Artistica</c:v>
                  </c:pt>
                  <c:pt idx="15">
                    <c:v>Rectores de establecimientos Educativos</c:v>
                  </c:pt>
                  <c:pt idx="16">
                    <c:v>UPZ La Flora</c:v>
                  </c:pt>
                  <c:pt idx="17">
                    <c:v>Asociaciones de las Victimas</c:v>
                  </c:pt>
                  <c:pt idx="18">
                    <c:v>UPZ Danubio</c:v>
                  </c:pt>
                  <c:pt idx="19">
                    <c:v>Comunidades Negras</c:v>
                  </c:pt>
                  <c:pt idx="20">
                    <c:v>Indigenas</c:v>
                  </c:pt>
                  <c:pt idx="21">
                    <c:v>Organizaciones Deportivas</c:v>
                  </c:pt>
                  <c:pt idx="22">
                    <c:v>UPZ Yomasa</c:v>
                  </c:pt>
                  <c:pt idx="23">
                    <c:v>Consejo Local de Discapacidad</c:v>
                  </c:pt>
                  <c:pt idx="24">
                    <c:v>Ambientalista</c:v>
                  </c:pt>
                  <c:pt idx="25">
                    <c:v>Organizaciones de paz</c:v>
                  </c:pt>
                  <c:pt idx="26">
                    <c:v>Organizaciones LGBTI</c:v>
                  </c:pt>
                  <c:pt idx="27">
                    <c:v>Colectivos Animalistas</c:v>
                  </c:pt>
                  <c:pt idx="28">
                    <c:v>Juventud</c:v>
                  </c:pt>
                  <c:pt idx="29">
                    <c:v>Barras Futboleras</c:v>
                  </c:pt>
                  <c:pt idx="30">
                    <c:v>Mujeres</c:v>
                  </c:pt>
                  <c:pt idx="31">
                    <c:v>ASOJUNTAS</c:v>
                  </c:pt>
                  <c:pt idx="32">
                    <c:v>Biciusuarios</c:v>
                  </c:pt>
                  <c:pt idx="33">
                    <c:v>Comerciantes</c:v>
                  </c:pt>
                  <c:pt idx="34">
                    <c:v>UPZ Alfonzo López</c:v>
                  </c:pt>
                  <c:pt idx="35">
                    <c:v>EntreNubes- Bolonia</c:v>
                  </c:pt>
                  <c:pt idx="36">
                    <c:v>Organizaciones en Salud</c:v>
                  </c:pt>
                  <c:pt idx="37">
                    <c:v>UPZ Comuneros</c:v>
                  </c:pt>
                  <c:pt idx="38">
                    <c:v>UPZ Usme Veredas</c:v>
                  </c:pt>
                  <c:pt idx="39">
                    <c:v>Adulto Mayor</c:v>
                  </c:pt>
                  <c:pt idx="40">
                    <c:v>Vendedores Informales</c:v>
                  </c:pt>
                  <c:pt idx="41">
                    <c:v>Organizaciones Campesinas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C-5EBA-4E01-91AA-10473E16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25612360"/>
        <c:axId val="425612688"/>
      </c:barChart>
      <c:lineChart>
        <c:grouping val="standard"/>
        <c:varyColors val="0"/>
        <c:ser>
          <c:idx val="1"/>
          <c:order val="1"/>
          <c:tx>
            <c:strRef>
              <c:f>'Linea de tiempo'!$F$25</c:f>
              <c:strCache>
                <c:ptCount val="1"/>
                <c:pt idx="0">
                  <c:v>Línea Central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C2ADAB6-D41C-48D4-9887-B92C79B928FA}" type="CELLRANGE">
                      <a:rPr lang="en-US"/>
                      <a:pPr>
                        <a:defRPr sz="700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5EBA-4E01-91AA-10473E163F4A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AC0AD10-4B3E-4CB5-9F29-AE53FAB9F132}" type="CELLRANGE">
                      <a:rPr lang="es-CO"/>
                      <a:pPr>
                        <a:defRPr sz="700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EBA-4E01-91AA-10473E163F4A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9B06EB4-9872-40E4-B5AA-40746BAA972D}" type="CELLRANGE">
                      <a:rPr lang="es-CO"/>
                      <a:pPr>
                        <a:defRPr sz="700"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EBA-4E01-91AA-10473E163F4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A99873D-2F93-4C5E-B09A-2A1B19635BA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EBA-4E01-91AA-10473E163F4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8516A56-820B-4B7F-8313-75883237C50E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EBA-4E01-91AA-10473E163F4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D1FA7A0-1A1A-470E-8648-7DB38DBE3D7B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EBA-4E01-91AA-10473E163F4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FD8CE6-6420-48A4-BDBE-02D85493CA3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5EBA-4E01-91AA-10473E163F4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B8918AF-AEEE-416F-9D00-EED68C4F52E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5EBA-4E01-91AA-10473E163F4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CAE6188-3876-4AAF-B42F-67F6882911B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5EBA-4E01-91AA-10473E163F4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BCF2FAA-3370-4F5E-B7D0-B7FCCE86F0C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5EBA-4E01-91AA-10473E163F4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7EC0E27-1273-4733-836B-5F433F2BB7D8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5EBA-4E01-91AA-10473E163F4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EA099D7-E72A-4BBD-A454-F766506BE48F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5EBA-4E01-91AA-10473E163F4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57E3D59-B255-456A-8BF3-DAD149D8CEF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5EBA-4E01-91AA-10473E163F4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9149CB-C5BE-4131-8183-BCAF168A58B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5EBA-4E01-91AA-10473E163F4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6243041-D5F6-40CD-9C8F-E6F7FA1E0A8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5EBA-4E01-91AA-10473E163F4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093DFF-805E-42A5-A54A-D5C3B949240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5EBA-4E01-91AA-10473E163F4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768353D-94A4-4150-8CB8-55B68A94F5F8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5EBA-4E01-91AA-10473E163F4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EE5EDE1-4942-4EE0-A4D4-0116E3E0D48C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5EBA-4E01-91AA-10473E163F4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E3B09B-CF39-43F5-972B-C2F9FD37ADE4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5EBA-4E01-91AA-10473E163F4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9683093-93B4-4C38-9102-C34EFC2CF93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5EBA-4E01-91AA-10473E163F4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A13D7C9-47CF-4E07-B68A-091DAC3E344E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5EBA-4E01-91AA-10473E163F4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8F32F26-7FF9-49C1-9E67-448C855D224B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5EBA-4E01-91AA-10473E163F4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A144C2E5-97F9-475B-B53B-D148DAFD6DDD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5EBA-4E01-91AA-10473E163F4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64B91AB-C5FA-48DD-8782-B1D015E09871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4-5EBA-4E01-91AA-10473E163F4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D5E6B68-FFDF-4091-921D-B7B0998952F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5EBA-4E01-91AA-10473E163F4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A938BE8-594E-4ED1-9493-DE649878FDCB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5EBA-4E01-91AA-10473E163F4A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B8780A0F-C467-42A7-AF52-2548DFF4F29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5EBA-4E01-91AA-10473E163F4A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1014747-3252-435E-BFE2-FC1CE627158C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5EBA-4E01-91AA-10473E163F4A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81346E50-AB87-4794-B593-4C8969619D0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9-5EBA-4E01-91AA-10473E163F4A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BC7E711-8F3D-47F2-957F-48B5D3C35B4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A-5EBA-4E01-91AA-10473E163F4A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39720A3A-9E22-4860-A01C-5D8D791E814C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5EBA-4E01-91AA-10473E163F4A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059011-BF41-4337-A8CF-4CB33D19ADE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5EBA-4E01-91AA-10473E163F4A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EB43AB13-9A3B-4B8D-B3A8-E8FDFBE18509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5EBA-4E01-91AA-10473E163F4A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831D4264-CD63-4789-8724-D1DE9240E0B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5EBA-4E01-91AA-10473E163F4A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B6B27AA-3FF8-49E3-8D76-1D4D0E4E11CC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F-5EBA-4E01-91AA-10473E163F4A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8A1ACBE7-8CFC-4A08-834E-AAA91F1EC50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0-5EBA-4E01-91AA-10473E163F4A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C0F3C18B-CD1B-4EE0-8AB1-B43F37E0A080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5EBA-4E01-91AA-10473E163F4A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6379B5B-56D7-41A1-8DED-DD8404A9719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5EBA-4E01-91AA-10473E163F4A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96DCEA3-CEBE-44AC-8E6B-38670164F92A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5EBA-4E01-91AA-10473E163F4A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33B871-89E9-44EC-AB3B-A18E4E5D8CB3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5EBA-4E01-91AA-10473E163F4A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CF6B0142-3130-451D-BA68-2E04467AAD85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5-5EBA-4E01-91AA-10473E163F4A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6335CB8-4CF1-4D2B-9C2B-33337619BCA7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6-5EBA-4E01-91AA-10473E163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'Linea de tiempo'!$D$26:$D$67</c:f>
              <c:strCache>
                <c:ptCount val="42"/>
                <c:pt idx="3">
                  <c:v>propiedad horizontal</c:v>
                </c:pt>
                <c:pt idx="4">
                  <c:v>Mujeres (Informativo)</c:v>
                </c:pt>
                <c:pt idx="5">
                  <c:v>Alfabetización Digital a mujeres lideres</c:v>
                </c:pt>
                <c:pt idx="6">
                  <c:v>Simulacro encuentros Ciudadanos</c:v>
                </c:pt>
                <c:pt idx="7">
                  <c:v>Asociación de Padres/ Niños, Niñas y adolecentes</c:v>
                </c:pt>
                <c:pt idx="8">
                  <c:v>Biciusuarios</c:v>
                </c:pt>
                <c:pt idx="9">
                  <c:v>Alfabetización Digital a cumunales</c:v>
                </c:pt>
                <c:pt idx="10">
                  <c:v>Medios Comunitarios y alternativos</c:v>
                </c:pt>
                <c:pt idx="11">
                  <c:v>Derechos Humanos</c:v>
                </c:pt>
                <c:pt idx="12">
                  <c:v>Capacitación Mesa de Victimas</c:v>
                </c:pt>
                <c:pt idx="13">
                  <c:v>propiedad horizontal</c:v>
                </c:pt>
                <c:pt idx="14">
                  <c:v>Organizaciones Culturales o Artistica</c:v>
                </c:pt>
                <c:pt idx="15">
                  <c:v>Rectores de establecimientos Educativos</c:v>
                </c:pt>
                <c:pt idx="16">
                  <c:v>UPZ La Flora</c:v>
                </c:pt>
                <c:pt idx="17">
                  <c:v>Asociaciones de las Victimas</c:v>
                </c:pt>
                <c:pt idx="18">
                  <c:v>UPZ Danubio</c:v>
                </c:pt>
                <c:pt idx="19">
                  <c:v>Comunidades Negras</c:v>
                </c:pt>
                <c:pt idx="20">
                  <c:v>Indigenas</c:v>
                </c:pt>
                <c:pt idx="21">
                  <c:v>Organizaciones Deportivas</c:v>
                </c:pt>
                <c:pt idx="22">
                  <c:v>UPZ Yomasa</c:v>
                </c:pt>
                <c:pt idx="23">
                  <c:v>Consejo Local de Discapacidad</c:v>
                </c:pt>
                <c:pt idx="24">
                  <c:v>Ambientalista</c:v>
                </c:pt>
                <c:pt idx="25">
                  <c:v>Organizaciones de paz</c:v>
                </c:pt>
                <c:pt idx="26">
                  <c:v>Organizaciones LGBTI</c:v>
                </c:pt>
                <c:pt idx="27">
                  <c:v>Colectivos Animalistas</c:v>
                </c:pt>
                <c:pt idx="28">
                  <c:v>Juventud</c:v>
                </c:pt>
                <c:pt idx="29">
                  <c:v>Barras Futboleras</c:v>
                </c:pt>
                <c:pt idx="30">
                  <c:v>Mujeres</c:v>
                </c:pt>
                <c:pt idx="31">
                  <c:v>ASOJUNTAS</c:v>
                </c:pt>
                <c:pt idx="32">
                  <c:v>Biciusuarios</c:v>
                </c:pt>
                <c:pt idx="33">
                  <c:v>Comerciantes</c:v>
                </c:pt>
                <c:pt idx="34">
                  <c:v>UPZ Alfonzo López</c:v>
                </c:pt>
                <c:pt idx="35">
                  <c:v>EntreNubes- Bolonia</c:v>
                </c:pt>
                <c:pt idx="36">
                  <c:v>Organizaciones en Salud</c:v>
                </c:pt>
                <c:pt idx="37">
                  <c:v>UPZ Comuneros</c:v>
                </c:pt>
                <c:pt idx="38">
                  <c:v>UPZ Usme Veredas</c:v>
                </c:pt>
                <c:pt idx="39">
                  <c:v>Adulto Mayor</c:v>
                </c:pt>
                <c:pt idx="40">
                  <c:v>Vendedores Informales</c:v>
                </c:pt>
                <c:pt idx="41">
                  <c:v>Organizaciones Campesinas</c:v>
                </c:pt>
              </c:strCache>
            </c:strRef>
          </c:cat>
          <c:val>
            <c:numRef>
              <c:f>'Linea de tiempo'!$F$26:$F$67</c:f>
              <c:numCache>
                <c:formatCode>General</c:formatCode>
                <c:ptCount val="4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'Linea de tiempo'!$C$26:$C$67</c15:f>
                <c15:dlblRangeCache>
                  <c:ptCount val="4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25-jun.</c:v>
                  </c:pt>
                  <c:pt idx="4">
                    <c:v>1-jul.</c:v>
                  </c:pt>
                  <c:pt idx="5">
                    <c:v>7-jul.</c:v>
                  </c:pt>
                  <c:pt idx="6">
                    <c:v>9-jul.</c:v>
                  </c:pt>
                  <c:pt idx="7">
                    <c:v>10-jul.</c:v>
                  </c:pt>
                  <c:pt idx="8">
                    <c:v>10-jul.</c:v>
                  </c:pt>
                  <c:pt idx="9">
                    <c:v>11-jul.</c:v>
                  </c:pt>
                  <c:pt idx="10">
                    <c:v>12-jul.</c:v>
                  </c:pt>
                  <c:pt idx="11">
                    <c:v>12-jul.</c:v>
                  </c:pt>
                  <c:pt idx="12">
                    <c:v>11-jul.</c:v>
                  </c:pt>
                  <c:pt idx="13">
                    <c:v>16-jul.</c:v>
                  </c:pt>
                  <c:pt idx="14">
                    <c:v>17-jul.</c:v>
                  </c:pt>
                  <c:pt idx="15">
                    <c:v>17-jul.</c:v>
                  </c:pt>
                  <c:pt idx="16">
                    <c:v>18-jul.</c:v>
                  </c:pt>
                  <c:pt idx="17">
                    <c:v>18-jul.</c:v>
                  </c:pt>
                  <c:pt idx="18">
                    <c:v>19-jul.</c:v>
                  </c:pt>
                  <c:pt idx="19">
                    <c:v>19-jul.</c:v>
                  </c:pt>
                  <c:pt idx="20">
                    <c:v>19-jul.</c:v>
                  </c:pt>
                  <c:pt idx="21">
                    <c:v>19-jul.</c:v>
                  </c:pt>
                  <c:pt idx="22">
                    <c:v>20-jul.</c:v>
                  </c:pt>
                  <c:pt idx="23">
                    <c:v>20-jul.</c:v>
                  </c:pt>
                  <c:pt idx="24">
                    <c:v>22-jul.</c:v>
                  </c:pt>
                  <c:pt idx="25">
                    <c:v>22-jul.</c:v>
                  </c:pt>
                  <c:pt idx="26">
                    <c:v>23-jul.</c:v>
                  </c:pt>
                  <c:pt idx="27">
                    <c:v>23-jul.</c:v>
                  </c:pt>
                  <c:pt idx="28">
                    <c:v>23-jul.</c:v>
                  </c:pt>
                  <c:pt idx="29">
                    <c:v>23-jul.</c:v>
                  </c:pt>
                  <c:pt idx="30">
                    <c:v>24-jul.</c:v>
                  </c:pt>
                  <c:pt idx="31">
                    <c:v>24-jul.</c:v>
                  </c:pt>
                  <c:pt idx="32">
                    <c:v>24-jul.</c:v>
                  </c:pt>
                  <c:pt idx="33">
                    <c:v>24-jul.</c:v>
                  </c:pt>
                  <c:pt idx="34">
                    <c:v>25-jul.</c:v>
                  </c:pt>
                  <c:pt idx="35">
                    <c:v>25-jul.</c:v>
                  </c:pt>
                  <c:pt idx="36">
                    <c:v>25-jul.</c:v>
                  </c:pt>
                  <c:pt idx="37">
                    <c:v>26-jul.</c:v>
                  </c:pt>
                  <c:pt idx="38">
                    <c:v>26-jul.</c:v>
                  </c:pt>
                  <c:pt idx="39">
                    <c:v>27-jul.</c:v>
                  </c:pt>
                  <c:pt idx="40">
                    <c:v>27-jul.</c:v>
                  </c:pt>
                  <c:pt idx="41">
                    <c:v>29-jul.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9-5EBA-4E01-91AA-10473E16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612360"/>
        <c:axId val="425612688"/>
      </c:lineChart>
      <c:catAx>
        <c:axId val="425612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25612688"/>
        <c:crosses val="autoZero"/>
        <c:auto val="1"/>
        <c:lblAlgn val="ctr"/>
        <c:lblOffset val="100"/>
        <c:noMultiLvlLbl val="0"/>
      </c:catAx>
      <c:valAx>
        <c:axId val="425612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5612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paperSize="345"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0.svg"/><Relationship Id="rId21" Type="http://schemas.openxmlformats.org/officeDocument/2006/relationships/image" Target="../media/image16.svg"/><Relationship Id="rId34" Type="http://schemas.openxmlformats.org/officeDocument/2006/relationships/image" Target="../media/image25.svg"/><Relationship Id="rId42" Type="http://schemas.openxmlformats.org/officeDocument/2006/relationships/image" Target="../media/image33.jpeg"/><Relationship Id="rId47" Type="http://schemas.openxmlformats.org/officeDocument/2006/relationships/image" Target="../media/image38.svg"/><Relationship Id="rId50" Type="http://schemas.openxmlformats.org/officeDocument/2006/relationships/image" Target="../media/image41.jpeg"/><Relationship Id="rId55" Type="http://schemas.openxmlformats.org/officeDocument/2006/relationships/image" Target="../media/image46.jpeg"/><Relationship Id="rId63" Type="http://schemas.openxmlformats.org/officeDocument/2006/relationships/image" Target="../media/image54.jpeg"/><Relationship Id="rId7" Type="http://schemas.openxmlformats.org/officeDocument/2006/relationships/image" Target="../media/image6.svg"/><Relationship Id="rId2" Type="http://schemas.openxmlformats.org/officeDocument/2006/relationships/image" Target="../media/image3.png"/><Relationship Id="rId16" Type="http://schemas.openxmlformats.org/officeDocument/2006/relationships/chart" Target="../charts/chart13.xml"/><Relationship Id="rId29" Type="http://schemas.openxmlformats.org/officeDocument/2006/relationships/image" Target="../media/image21.png"/><Relationship Id="rId11" Type="http://schemas.openxmlformats.org/officeDocument/2006/relationships/image" Target="../media/image10.svg"/><Relationship Id="rId24" Type="http://schemas.openxmlformats.org/officeDocument/2006/relationships/chart" Target="../charts/chart15.xml"/><Relationship Id="rId32" Type="http://schemas.openxmlformats.org/officeDocument/2006/relationships/image" Target="../media/image23.png"/><Relationship Id="rId37" Type="http://schemas.openxmlformats.org/officeDocument/2006/relationships/image" Target="../media/image28.jpeg"/><Relationship Id="rId40" Type="http://schemas.openxmlformats.org/officeDocument/2006/relationships/image" Target="../media/image31.svg"/><Relationship Id="rId45" Type="http://schemas.openxmlformats.org/officeDocument/2006/relationships/image" Target="../media/image36.jpeg"/><Relationship Id="rId53" Type="http://schemas.openxmlformats.org/officeDocument/2006/relationships/image" Target="../media/image44.jpeg"/><Relationship Id="rId58" Type="http://schemas.openxmlformats.org/officeDocument/2006/relationships/image" Target="../media/image49.jpeg"/><Relationship Id="rId66" Type="http://schemas.openxmlformats.org/officeDocument/2006/relationships/chart" Target="../charts/chart19.xml"/><Relationship Id="rId5" Type="http://schemas.openxmlformats.org/officeDocument/2006/relationships/chart" Target="../charts/chart10.xml"/><Relationship Id="rId61" Type="http://schemas.openxmlformats.org/officeDocument/2006/relationships/image" Target="../media/image52.jpeg"/><Relationship Id="rId19" Type="http://schemas.openxmlformats.org/officeDocument/2006/relationships/chart" Target="../charts/chart14.xml"/><Relationship Id="rId14" Type="http://schemas.openxmlformats.org/officeDocument/2006/relationships/image" Target="../media/image11.png"/><Relationship Id="rId22" Type="http://schemas.openxmlformats.org/officeDocument/2006/relationships/image" Target="../media/image17.png"/><Relationship Id="rId27" Type="http://schemas.openxmlformats.org/officeDocument/2006/relationships/chart" Target="../charts/chart16.xml"/><Relationship Id="rId30" Type="http://schemas.openxmlformats.org/officeDocument/2006/relationships/image" Target="../media/image22.svg"/><Relationship Id="rId35" Type="http://schemas.openxmlformats.org/officeDocument/2006/relationships/image" Target="../media/image26.jpeg"/><Relationship Id="rId43" Type="http://schemas.openxmlformats.org/officeDocument/2006/relationships/image" Target="../media/image34.jpeg"/><Relationship Id="rId48" Type="http://schemas.openxmlformats.org/officeDocument/2006/relationships/image" Target="../media/image39.jpeg"/><Relationship Id="rId56" Type="http://schemas.openxmlformats.org/officeDocument/2006/relationships/image" Target="../media/image47.jpeg"/><Relationship Id="rId64" Type="http://schemas.openxmlformats.org/officeDocument/2006/relationships/image" Target="../media/image55.emf"/><Relationship Id="rId8" Type="http://schemas.openxmlformats.org/officeDocument/2006/relationships/image" Target="../media/image7.png"/><Relationship Id="rId51" Type="http://schemas.openxmlformats.org/officeDocument/2006/relationships/image" Target="../media/image42.jpeg"/><Relationship Id="rId3" Type="http://schemas.openxmlformats.org/officeDocument/2006/relationships/image" Target="../media/image4.svg"/><Relationship Id="rId12" Type="http://schemas.openxmlformats.org/officeDocument/2006/relationships/chart" Target="../charts/chart11.xml"/><Relationship Id="rId17" Type="http://schemas.openxmlformats.org/officeDocument/2006/relationships/image" Target="../media/image13.png"/><Relationship Id="rId25" Type="http://schemas.openxmlformats.org/officeDocument/2006/relationships/image" Target="../media/image19.png"/><Relationship Id="rId33" Type="http://schemas.openxmlformats.org/officeDocument/2006/relationships/image" Target="../media/image24.png"/><Relationship Id="rId38" Type="http://schemas.openxmlformats.org/officeDocument/2006/relationships/image" Target="../media/image29.png"/><Relationship Id="rId46" Type="http://schemas.openxmlformats.org/officeDocument/2006/relationships/image" Target="../media/image37.png"/><Relationship Id="rId59" Type="http://schemas.openxmlformats.org/officeDocument/2006/relationships/image" Target="../media/image50.jpeg"/><Relationship Id="rId20" Type="http://schemas.openxmlformats.org/officeDocument/2006/relationships/image" Target="../media/image15.png"/><Relationship Id="rId41" Type="http://schemas.openxmlformats.org/officeDocument/2006/relationships/image" Target="../media/image32.jpeg"/><Relationship Id="rId54" Type="http://schemas.openxmlformats.org/officeDocument/2006/relationships/image" Target="../media/image45.jpeg"/><Relationship Id="rId62" Type="http://schemas.openxmlformats.org/officeDocument/2006/relationships/image" Target="../media/image53.jpe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15" Type="http://schemas.openxmlformats.org/officeDocument/2006/relationships/image" Target="../media/image12.svg"/><Relationship Id="rId23" Type="http://schemas.openxmlformats.org/officeDocument/2006/relationships/image" Target="../media/image18.svg"/><Relationship Id="rId28" Type="http://schemas.openxmlformats.org/officeDocument/2006/relationships/chart" Target="../charts/chart17.xml"/><Relationship Id="rId36" Type="http://schemas.openxmlformats.org/officeDocument/2006/relationships/image" Target="../media/image27.jpeg"/><Relationship Id="rId49" Type="http://schemas.openxmlformats.org/officeDocument/2006/relationships/image" Target="../media/image40.jpeg"/><Relationship Id="rId57" Type="http://schemas.openxmlformats.org/officeDocument/2006/relationships/image" Target="../media/image48.jpeg"/><Relationship Id="rId10" Type="http://schemas.openxmlformats.org/officeDocument/2006/relationships/image" Target="../media/image9.png"/><Relationship Id="rId31" Type="http://schemas.openxmlformats.org/officeDocument/2006/relationships/chart" Target="../charts/chart18.xml"/><Relationship Id="rId44" Type="http://schemas.openxmlformats.org/officeDocument/2006/relationships/image" Target="../media/image35.jpeg"/><Relationship Id="rId52" Type="http://schemas.openxmlformats.org/officeDocument/2006/relationships/image" Target="../media/image43.jpeg"/><Relationship Id="rId60" Type="http://schemas.openxmlformats.org/officeDocument/2006/relationships/image" Target="../media/image51.jpeg"/><Relationship Id="rId65" Type="http://schemas.openxmlformats.org/officeDocument/2006/relationships/image" Target="../media/image56.emf"/><Relationship Id="rId4" Type="http://schemas.openxmlformats.org/officeDocument/2006/relationships/chart" Target="../charts/chart9.xml"/><Relationship Id="rId9" Type="http://schemas.openxmlformats.org/officeDocument/2006/relationships/image" Target="../media/image8.svg"/><Relationship Id="rId13" Type="http://schemas.openxmlformats.org/officeDocument/2006/relationships/chart" Target="../charts/chart12.xml"/><Relationship Id="rId18" Type="http://schemas.openxmlformats.org/officeDocument/2006/relationships/image" Target="../media/image14.svg"/><Relationship Id="rId39" Type="http://schemas.openxmlformats.org/officeDocument/2006/relationships/image" Target="../media/image3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539749</xdr:colOff>
      <xdr:row>0</xdr:row>
      <xdr:rowOff>0</xdr:rowOff>
    </xdr:from>
    <xdr:to>
      <xdr:col>16</xdr:col>
      <xdr:colOff>98424</xdr:colOff>
      <xdr:row>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608426-F6D1-457E-8C52-3745477D7B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22224</xdr:colOff>
      <xdr:row>17</xdr:row>
      <xdr:rowOff>107950</xdr:rowOff>
    </xdr:from>
    <xdr:to>
      <xdr:col>27</xdr:col>
      <xdr:colOff>254000</xdr:colOff>
      <xdr:row>45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7C87F41-9BB0-400A-B9B7-1B145E4F41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142875</xdr:colOff>
      <xdr:row>47</xdr:row>
      <xdr:rowOff>73025</xdr:rowOff>
    </xdr:from>
    <xdr:to>
      <xdr:col>16</xdr:col>
      <xdr:colOff>142875</xdr:colOff>
      <xdr:row>64</xdr:row>
      <xdr:rowOff>98425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8E45E7E-7FC5-43E1-BEEF-9D210C846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393700</xdr:colOff>
      <xdr:row>98</xdr:row>
      <xdr:rowOff>117475</xdr:rowOff>
    </xdr:from>
    <xdr:to>
      <xdr:col>14</xdr:col>
      <xdr:colOff>539750</xdr:colOff>
      <xdr:row>116</xdr:row>
      <xdr:rowOff>3175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A683176-3D42-4F33-91F7-8032FA27E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5</xdr:row>
      <xdr:rowOff>22225</xdr:rowOff>
    </xdr:from>
    <xdr:to>
      <xdr:col>5</xdr:col>
      <xdr:colOff>1250950</xdr:colOff>
      <xdr:row>19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FAEE9C-E7F3-40E7-8EC2-437D3C911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20</xdr:row>
      <xdr:rowOff>66675</xdr:rowOff>
    </xdr:from>
    <xdr:to>
      <xdr:col>5</xdr:col>
      <xdr:colOff>1162050</xdr:colOff>
      <xdr:row>37</xdr:row>
      <xdr:rowOff>111125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3D12189-8E42-4ECD-A5CB-504A5D4F8C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161925</xdr:colOff>
      <xdr:row>31</xdr:row>
      <xdr:rowOff>47625</xdr:rowOff>
    </xdr:from>
    <xdr:to>
      <xdr:col>5</xdr:col>
      <xdr:colOff>1190625</xdr:colOff>
      <xdr:row>48</xdr:row>
      <xdr:rowOff>92075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CD1BF7-FAFD-4AC9-9639-FB4FC6FE3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1076325</xdr:colOff>
      <xdr:row>0</xdr:row>
      <xdr:rowOff>0</xdr:rowOff>
    </xdr:from>
    <xdr:to>
      <xdr:col>13</xdr:col>
      <xdr:colOff>504825</xdr:colOff>
      <xdr:row>23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E6875E-B721-45D4-88A3-3218F1104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0.00063</cdr:x>
      <cdr:y>0.1193</cdr:y>
    </cdr:from>
    <cdr:to>
      <cdr:x>0.03694</cdr:x>
      <cdr:y>0.26667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9D652CA-3C0B-4619-88BF-350E8BCE9860}"/>
            </a:ext>
          </a:extLst>
        </cdr:cNvPr>
        <cdr:cNvSpPr txBox="1"/>
      </cdr:nvSpPr>
      <cdr:spPr>
        <a:xfrm xmlns:a="http://schemas.openxmlformats.org/drawingml/2006/main">
          <a:off x="7620" y="323850"/>
          <a:ext cx="438150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72571</xdr:colOff>
      <xdr:row>9</xdr:row>
      <xdr:rowOff>127907</xdr:rowOff>
    </xdr:from>
    <xdr:to>
      <xdr:col>15</xdr:col>
      <xdr:colOff>605971</xdr:colOff>
      <xdr:row>13</xdr:row>
      <xdr:rowOff>61232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EBC6464-45DC-49B0-BA2D-E03E65EFDA64}"/>
            </a:ext>
          </a:extLst>
        </xdr:cNvPr>
        <xdr:cNvSpPr txBox="1"/>
      </xdr:nvSpPr>
      <xdr:spPr>
        <a:xfrm>
          <a:off x="5406571" y="1597478"/>
          <a:ext cx="6629400" cy="586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>
              <a:solidFill>
                <a:schemeClr val="bg1"/>
              </a:solidFill>
              <a:latin typeface="Franklin Gothic Heavy" panose="020B0604020202020204" pitchFamily="34" charset="0"/>
            </a:rPr>
            <a:t>REPORTE</a:t>
          </a:r>
          <a:r>
            <a:rPr lang="es-ES" sz="3200" baseline="0">
              <a:solidFill>
                <a:schemeClr val="bg1"/>
              </a:solidFill>
              <a:latin typeface="Franklin Gothic Heavy" panose="020B0604020202020204" pitchFamily="34" charset="0"/>
            </a:rPr>
            <a:t> DE PARTICIPACIÓN</a:t>
          </a:r>
        </a:p>
        <a:p>
          <a:endParaRPr lang="es-ES" sz="1100"/>
        </a:p>
      </xdr:txBody>
    </xdr:sp>
    <xdr:clientData/>
  </xdr:twoCellAnchor>
  <xdr:twoCellAnchor editAs="oneCell">
    <xdr:from>
      <xdr:col>6</xdr:col>
      <xdr:colOff>671286</xdr:colOff>
      <xdr:row>0</xdr:row>
      <xdr:rowOff>0</xdr:rowOff>
    </xdr:from>
    <xdr:to>
      <xdr:col>16</xdr:col>
      <xdr:colOff>226786</xdr:colOff>
      <xdr:row>9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96AFD8-A362-4BDC-998D-5DBB4B2DA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3286" y="0"/>
          <a:ext cx="7175500" cy="1533071"/>
        </a:xfrm>
        <a:prstGeom prst="rect">
          <a:avLst/>
        </a:prstGeom>
      </xdr:spPr>
    </xdr:pic>
    <xdr:clientData/>
  </xdr:twoCellAnchor>
  <xdr:twoCellAnchor>
    <xdr:from>
      <xdr:col>4</xdr:col>
      <xdr:colOff>317500</xdr:colOff>
      <xdr:row>14</xdr:row>
      <xdr:rowOff>1</xdr:rowOff>
    </xdr:from>
    <xdr:to>
      <xdr:col>17</xdr:col>
      <xdr:colOff>428625</xdr:colOff>
      <xdr:row>14</xdr:row>
      <xdr:rowOff>15875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2BCE845-E34D-4EF1-9D8C-52C463910285}"/>
            </a:ext>
          </a:extLst>
        </xdr:cNvPr>
        <xdr:cNvCxnSpPr/>
      </xdr:nvCxnSpPr>
      <xdr:spPr>
        <a:xfrm>
          <a:off x="3365500" y="2222501"/>
          <a:ext cx="10017125" cy="15874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349251</xdr:colOff>
      <xdr:row>14</xdr:row>
      <xdr:rowOff>136978</xdr:rowOff>
    </xdr:from>
    <xdr:to>
      <xdr:col>15</xdr:col>
      <xdr:colOff>579513</xdr:colOff>
      <xdr:row>16</xdr:row>
      <xdr:rowOff>95249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4A7118F-4F68-4185-8898-B41C9DBF3102}"/>
            </a:ext>
          </a:extLst>
        </xdr:cNvPr>
        <xdr:cNvSpPr txBox="1"/>
      </xdr:nvSpPr>
      <xdr:spPr>
        <a:xfrm>
          <a:off x="4159251" y="2359478"/>
          <a:ext cx="7850262" cy="2757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Datos</a:t>
          </a:r>
          <a:r>
            <a:rPr lang="es-ES" sz="1600" b="1" baseline="0">
              <a:solidFill>
                <a:schemeClr val="bg1"/>
              </a:solidFill>
            </a:rPr>
            <a:t> asociados a  desarrollo encuentros  ciudadanos Localidad de Usme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508000</xdr:colOff>
      <xdr:row>25</xdr:row>
      <xdr:rowOff>108857</xdr:rowOff>
    </xdr:from>
    <xdr:to>
      <xdr:col>18</xdr:col>
      <xdr:colOff>526143</xdr:colOff>
      <xdr:row>46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9DE809FF-3E74-474C-888B-58DA6089CA09}"/>
            </a:ext>
          </a:extLst>
        </xdr:cNvPr>
        <xdr:cNvSpPr/>
      </xdr:nvSpPr>
      <xdr:spPr>
        <a:xfrm>
          <a:off x="508000" y="4191000"/>
          <a:ext cx="13734143" cy="332014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399142</xdr:colOff>
      <xdr:row>19</xdr:row>
      <xdr:rowOff>54428</xdr:rowOff>
    </xdr:from>
    <xdr:to>
      <xdr:col>6</xdr:col>
      <xdr:colOff>678542</xdr:colOff>
      <xdr:row>22</xdr:row>
      <xdr:rowOff>151039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B9A27058-A8D2-4680-9316-A18C157AB111}"/>
            </a:ext>
          </a:extLst>
        </xdr:cNvPr>
        <xdr:cNvSpPr txBox="1"/>
      </xdr:nvSpPr>
      <xdr:spPr>
        <a:xfrm>
          <a:off x="399142" y="3156857"/>
          <a:ext cx="4851400" cy="586468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>
              <a:solidFill>
                <a:schemeClr val="bg1"/>
              </a:solidFill>
              <a:latin typeface="Franklin Gothic Heavy" panose="020B0604020202020204" pitchFamily="34" charset="0"/>
            </a:rPr>
            <a:t>Datos de Avance  General</a:t>
          </a:r>
          <a:endParaRPr lang="es-ES" sz="2400" baseline="0">
            <a:solidFill>
              <a:schemeClr val="bg1"/>
            </a:solidFill>
            <a:latin typeface="Franklin Gothic Heavy" panose="020B0604020202020204" pitchFamily="34" charset="0"/>
          </a:endParaRP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662214</xdr:colOff>
      <xdr:row>26</xdr:row>
      <xdr:rowOff>45356</xdr:rowOff>
    </xdr:from>
    <xdr:to>
      <xdr:col>3</xdr:col>
      <xdr:colOff>665388</xdr:colOff>
      <xdr:row>28</xdr:row>
      <xdr:rowOff>13001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1E988709-9B4A-48C3-AAA5-9B9E4A4533EE}"/>
            </a:ext>
          </a:extLst>
        </xdr:cNvPr>
        <xdr:cNvSpPr txBox="1"/>
      </xdr:nvSpPr>
      <xdr:spPr>
        <a:xfrm>
          <a:off x="662214" y="4290785"/>
          <a:ext cx="2289174" cy="294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Avance x Tiempo</a:t>
          </a:r>
        </a:p>
      </xdr:txBody>
    </xdr:sp>
    <xdr:clientData/>
  </xdr:twoCellAnchor>
  <xdr:twoCellAnchor editAs="oneCell">
    <xdr:from>
      <xdr:col>0</xdr:col>
      <xdr:colOff>544286</xdr:colOff>
      <xdr:row>26</xdr:row>
      <xdr:rowOff>18142</xdr:rowOff>
    </xdr:from>
    <xdr:to>
      <xdr:col>1</xdr:col>
      <xdr:colOff>190379</xdr:colOff>
      <xdr:row>28</xdr:row>
      <xdr:rowOff>49922</xdr:rowOff>
    </xdr:to>
    <xdr:pic>
      <xdr:nvPicPr>
        <xdr:cNvPr id="12" name="Gráfico 11" descr="Tendencia alcista">
          <a:extLst>
            <a:ext uri="{FF2B5EF4-FFF2-40B4-BE49-F238E27FC236}">
              <a16:creationId xmlns:a16="http://schemas.microsoft.com/office/drawing/2014/main" id="{9D717F7E-437A-45BE-962D-0FA8C10BC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44286" y="4263571"/>
          <a:ext cx="408093" cy="355176"/>
        </a:xfrm>
        <a:prstGeom prst="rect">
          <a:avLst/>
        </a:prstGeom>
      </xdr:spPr>
    </xdr:pic>
    <xdr:clientData/>
  </xdr:twoCellAnchor>
  <xdr:twoCellAnchor>
    <xdr:from>
      <xdr:col>0</xdr:col>
      <xdr:colOff>716643</xdr:colOff>
      <xdr:row>28</xdr:row>
      <xdr:rowOff>99785</xdr:rowOff>
    </xdr:from>
    <xdr:to>
      <xdr:col>18</xdr:col>
      <xdr:colOff>299357</xdr:colOff>
      <xdr:row>44</xdr:row>
      <xdr:rowOff>136071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36B6B005-3985-4247-BCD3-B4046E6C1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526143</xdr:colOff>
      <xdr:row>47</xdr:row>
      <xdr:rowOff>27213</xdr:rowOff>
    </xdr:from>
    <xdr:to>
      <xdr:col>9</xdr:col>
      <xdr:colOff>595313</xdr:colOff>
      <xdr:row>97</xdr:row>
      <xdr:rowOff>21166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87294F41-8B82-4557-8B98-411C129CC7D2}"/>
            </a:ext>
          </a:extLst>
        </xdr:cNvPr>
        <xdr:cNvSpPr/>
      </xdr:nvSpPr>
      <xdr:spPr>
        <a:xfrm>
          <a:off x="526143" y="7488463"/>
          <a:ext cx="6927170" cy="793145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0</xdr:colOff>
      <xdr:row>47</xdr:row>
      <xdr:rowOff>63499</xdr:rowOff>
    </xdr:from>
    <xdr:to>
      <xdr:col>18</xdr:col>
      <xdr:colOff>308429</xdr:colOff>
      <xdr:row>66</xdr:row>
      <xdr:rowOff>119063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C6E5465C-511D-4B0B-AB58-67F0BC200912}"/>
            </a:ext>
          </a:extLst>
        </xdr:cNvPr>
        <xdr:cNvSpPr/>
      </xdr:nvSpPr>
      <xdr:spPr>
        <a:xfrm>
          <a:off x="7620000" y="7524749"/>
          <a:ext cx="6404429" cy="3071814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55563</xdr:colOff>
      <xdr:row>47</xdr:row>
      <xdr:rowOff>79375</xdr:rowOff>
    </xdr:from>
    <xdr:to>
      <xdr:col>18</xdr:col>
      <xdr:colOff>246063</xdr:colOff>
      <xdr:row>65</xdr:row>
      <xdr:rowOff>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1431DDF-D692-4684-B074-C15CD8B45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674308</xdr:colOff>
      <xdr:row>47</xdr:row>
      <xdr:rowOff>74587</xdr:rowOff>
    </xdr:from>
    <xdr:to>
      <xdr:col>4</xdr:col>
      <xdr:colOff>395109</xdr:colOff>
      <xdr:row>49</xdr:row>
      <xdr:rowOff>127000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717F5F82-2309-4A31-8186-DF73285DAAEF}"/>
            </a:ext>
          </a:extLst>
        </xdr:cNvPr>
        <xdr:cNvSpPr txBox="1"/>
      </xdr:nvSpPr>
      <xdr:spPr>
        <a:xfrm>
          <a:off x="674308" y="7701643"/>
          <a:ext cx="2768801" cy="3769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Acumulado x Tiempo</a:t>
          </a:r>
        </a:p>
      </xdr:txBody>
    </xdr:sp>
    <xdr:clientData/>
  </xdr:twoCellAnchor>
  <xdr:twoCellAnchor editAs="oneCell">
    <xdr:from>
      <xdr:col>0</xdr:col>
      <xdr:colOff>674308</xdr:colOff>
      <xdr:row>47</xdr:row>
      <xdr:rowOff>74587</xdr:rowOff>
    </xdr:from>
    <xdr:to>
      <xdr:col>1</xdr:col>
      <xdr:colOff>317226</xdr:colOff>
      <xdr:row>49</xdr:row>
      <xdr:rowOff>94625</xdr:rowOff>
    </xdr:to>
    <xdr:pic>
      <xdr:nvPicPr>
        <xdr:cNvPr id="21" name="Gráfico 20" descr="Presentación con organigrama">
          <a:extLst>
            <a:ext uri="{FF2B5EF4-FFF2-40B4-BE49-F238E27FC236}">
              <a16:creationId xmlns:a16="http://schemas.microsoft.com/office/drawing/2014/main" id="{BC2EAB19-5ADC-4582-AB6F-73323FA6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674308" y="7701643"/>
          <a:ext cx="408093" cy="344593"/>
        </a:xfrm>
        <a:prstGeom prst="rect">
          <a:avLst/>
        </a:prstGeom>
      </xdr:spPr>
    </xdr:pic>
    <xdr:clientData/>
  </xdr:twoCellAnchor>
  <xdr:twoCellAnchor>
    <xdr:from>
      <xdr:col>9</xdr:col>
      <xdr:colOff>746125</xdr:colOff>
      <xdr:row>67</xdr:row>
      <xdr:rowOff>111125</xdr:rowOff>
    </xdr:from>
    <xdr:to>
      <xdr:col>18</xdr:col>
      <xdr:colOff>292554</xdr:colOff>
      <xdr:row>94</xdr:row>
      <xdr:rowOff>55563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2D114A6-F474-4E9A-915A-E57BA266484A}"/>
            </a:ext>
          </a:extLst>
        </xdr:cNvPr>
        <xdr:cNvSpPr/>
      </xdr:nvSpPr>
      <xdr:spPr>
        <a:xfrm>
          <a:off x="7604125" y="10747375"/>
          <a:ext cx="6404429" cy="4230688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246063</xdr:colOff>
      <xdr:row>68</xdr:row>
      <xdr:rowOff>63500</xdr:rowOff>
    </xdr:from>
    <xdr:to>
      <xdr:col>17</xdr:col>
      <xdr:colOff>95251</xdr:colOff>
      <xdr:row>70</xdr:row>
      <xdr:rowOff>115913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1C3D5A11-9948-4705-8D2D-9759E49D51D6}"/>
            </a:ext>
          </a:extLst>
        </xdr:cNvPr>
        <xdr:cNvSpPr txBox="1"/>
      </xdr:nvSpPr>
      <xdr:spPr>
        <a:xfrm>
          <a:off x="7866063" y="10858500"/>
          <a:ext cx="5183188" cy="369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Acumulado x Encuentro</a:t>
          </a:r>
          <a:r>
            <a:rPr lang="es-ES" sz="1600" b="1" baseline="0">
              <a:solidFill>
                <a:schemeClr val="bg1"/>
              </a:solidFill>
            </a:rPr>
            <a:t> y Preencuentro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10</xdr:col>
      <xdr:colOff>349250</xdr:colOff>
      <xdr:row>68</xdr:row>
      <xdr:rowOff>119063</xdr:rowOff>
    </xdr:from>
    <xdr:to>
      <xdr:col>11</xdr:col>
      <xdr:colOff>1</xdr:colOff>
      <xdr:row>70</xdr:row>
      <xdr:rowOff>134938</xdr:rowOff>
    </xdr:to>
    <xdr:pic>
      <xdr:nvPicPr>
        <xdr:cNvPr id="28" name="Gráfico 27" descr="Gráfico circular">
          <a:extLst>
            <a:ext uri="{FF2B5EF4-FFF2-40B4-BE49-F238E27FC236}">
              <a16:creationId xmlns:a16="http://schemas.microsoft.com/office/drawing/2014/main" id="{A0EEAB84-1C35-48E6-9B03-0FE5649CF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7969250" y="10914063"/>
          <a:ext cx="412751" cy="333375"/>
        </a:xfrm>
        <a:prstGeom prst="rect">
          <a:avLst/>
        </a:prstGeom>
      </xdr:spPr>
    </xdr:pic>
    <xdr:clientData/>
  </xdr:twoCellAnchor>
  <xdr:twoCellAnchor>
    <xdr:from>
      <xdr:col>0</xdr:col>
      <xdr:colOff>444500</xdr:colOff>
      <xdr:row>24</xdr:row>
      <xdr:rowOff>0</xdr:rowOff>
    </xdr:from>
    <xdr:to>
      <xdr:col>18</xdr:col>
      <xdr:colOff>402167</xdr:colOff>
      <xdr:row>24</xdr:row>
      <xdr:rowOff>21168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5E741DD-3CCF-4FDE-AF08-1653389B4C63}"/>
            </a:ext>
          </a:extLst>
        </xdr:cNvPr>
        <xdr:cNvCxnSpPr/>
      </xdr:nvCxnSpPr>
      <xdr:spPr>
        <a:xfrm flipV="1">
          <a:off x="444500" y="4064000"/>
          <a:ext cx="13673667" cy="21168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84666</xdr:colOff>
      <xdr:row>102</xdr:row>
      <xdr:rowOff>84667</xdr:rowOff>
    </xdr:from>
    <xdr:to>
      <xdr:col>18</xdr:col>
      <xdr:colOff>486833</xdr:colOff>
      <xdr:row>103</xdr:row>
      <xdr:rowOff>21167</xdr:rowOff>
    </xdr:to>
    <xdr:cxnSp macro="">
      <xdr:nvCxnSpPr>
        <xdr:cNvPr id="32" name="Conector recto 31">
          <a:extLst>
            <a:ext uri="{FF2B5EF4-FFF2-40B4-BE49-F238E27FC236}">
              <a16:creationId xmlns:a16="http://schemas.microsoft.com/office/drawing/2014/main" id="{A13F00C8-BFC4-4A8A-BB66-59D3E88FF048}"/>
            </a:ext>
          </a:extLst>
        </xdr:cNvPr>
        <xdr:cNvCxnSpPr/>
      </xdr:nvCxnSpPr>
      <xdr:spPr>
        <a:xfrm flipV="1">
          <a:off x="846666" y="17356667"/>
          <a:ext cx="13356167" cy="105833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-1</xdr:colOff>
      <xdr:row>98</xdr:row>
      <xdr:rowOff>0</xdr:rowOff>
    </xdr:from>
    <xdr:to>
      <xdr:col>11</xdr:col>
      <xdr:colOff>465666</xdr:colOff>
      <xdr:row>101</xdr:row>
      <xdr:rowOff>148166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678EA7FB-19B6-49F9-9800-428B533D7CCE}"/>
            </a:ext>
          </a:extLst>
        </xdr:cNvPr>
        <xdr:cNvSpPr txBox="1"/>
      </xdr:nvSpPr>
      <xdr:spPr>
        <a:xfrm>
          <a:off x="761999" y="16594667"/>
          <a:ext cx="8085667" cy="656166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>
              <a:solidFill>
                <a:schemeClr val="bg1"/>
              </a:solidFill>
              <a:latin typeface="Franklin Gothic Heavy" panose="020B0604020202020204" pitchFamily="34" charset="0"/>
            </a:rPr>
            <a:t>Avances</a:t>
          </a:r>
          <a:r>
            <a:rPr lang="es-ES" sz="2400" baseline="0">
              <a:solidFill>
                <a:schemeClr val="bg1"/>
              </a:solidFill>
              <a:latin typeface="Franklin Gothic Heavy" panose="020B0604020202020204" pitchFamily="34" charset="0"/>
            </a:rPr>
            <a:t> por Espacios de Participación</a:t>
          </a: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635000</xdr:colOff>
      <xdr:row>126</xdr:row>
      <xdr:rowOff>63501</xdr:rowOff>
    </xdr:from>
    <xdr:to>
      <xdr:col>18</xdr:col>
      <xdr:colOff>423334</xdr:colOff>
      <xdr:row>153</xdr:row>
      <xdr:rowOff>148167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CBE310CD-8146-4569-8520-C26262710941}"/>
            </a:ext>
          </a:extLst>
        </xdr:cNvPr>
        <xdr:cNvSpPr/>
      </xdr:nvSpPr>
      <xdr:spPr>
        <a:xfrm>
          <a:off x="635000" y="19028834"/>
          <a:ext cx="13504334" cy="4656666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671286</xdr:colOff>
      <xdr:row>103</xdr:row>
      <xdr:rowOff>136073</xdr:rowOff>
    </xdr:from>
    <xdr:to>
      <xdr:col>13</xdr:col>
      <xdr:colOff>308427</xdr:colOff>
      <xdr:row>108</xdr:row>
      <xdr:rowOff>120953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20BD180B-547A-4124-97C2-C12B3893FC8A}"/>
            </a:ext>
          </a:extLst>
        </xdr:cNvPr>
        <xdr:cNvSpPr txBox="1"/>
      </xdr:nvSpPr>
      <xdr:spPr>
        <a:xfrm>
          <a:off x="5243286" y="16954502"/>
          <a:ext cx="4971141" cy="801308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aseline="0">
              <a:solidFill>
                <a:schemeClr val="bg1"/>
              </a:solidFill>
              <a:latin typeface="Franklin Gothic Heavy" panose="020B0604020202020204" pitchFamily="34" charset="0"/>
            </a:rPr>
            <a:t>Participantes a la fecha (ZOOM):</a:t>
          </a: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550333</xdr:colOff>
      <xdr:row>102</xdr:row>
      <xdr:rowOff>84668</xdr:rowOff>
    </xdr:from>
    <xdr:to>
      <xdr:col>19</xdr:col>
      <xdr:colOff>127000</xdr:colOff>
      <xdr:row>108</xdr:row>
      <xdr:rowOff>108857</xdr:rowOff>
    </xdr:to>
    <xdr:sp macro="" textlink="$C$109">
      <xdr:nvSpPr>
        <xdr:cNvPr id="40" name="Explosión: 8 puntos 39">
          <a:extLst>
            <a:ext uri="{FF2B5EF4-FFF2-40B4-BE49-F238E27FC236}">
              <a16:creationId xmlns:a16="http://schemas.microsoft.com/office/drawing/2014/main" id="{24124A1D-2F0E-463C-AC28-CD71058A528C}"/>
            </a:ext>
          </a:extLst>
        </xdr:cNvPr>
        <xdr:cNvSpPr/>
      </xdr:nvSpPr>
      <xdr:spPr>
        <a:xfrm>
          <a:off x="10456333" y="16739811"/>
          <a:ext cx="4148667" cy="1003903"/>
        </a:xfrm>
        <a:prstGeom prst="irregularSeal1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fld id="{A7C10B43-0FE4-43B3-877D-2F89AEFB4FAA}" type="TxLink">
            <a:rPr lang="en-US" sz="2800" b="1" i="0" u="none" strike="noStrike">
              <a:solidFill>
                <a:srgbClr val="FF0000"/>
              </a:solidFill>
              <a:latin typeface="Arial"/>
              <a:cs typeface="Arial"/>
            </a:rPr>
            <a:pPr algn="ctr"/>
            <a:t>3933</a:t>
          </a:fld>
          <a:endParaRPr lang="es-CO" sz="28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126999</xdr:colOff>
      <xdr:row>128</xdr:row>
      <xdr:rowOff>26459</xdr:rowOff>
    </xdr:from>
    <xdr:to>
      <xdr:col>10</xdr:col>
      <xdr:colOff>222250</xdr:colOff>
      <xdr:row>130</xdr:row>
      <xdr:rowOff>111125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AA59AC35-4BF3-432B-AE08-DE9E101D0FA4}"/>
            </a:ext>
          </a:extLst>
        </xdr:cNvPr>
        <xdr:cNvSpPr txBox="1"/>
      </xdr:nvSpPr>
      <xdr:spPr>
        <a:xfrm>
          <a:off x="1650999" y="18123959"/>
          <a:ext cx="6191251" cy="4021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Avance x Encuentros</a:t>
          </a:r>
          <a:r>
            <a:rPr lang="es-ES" sz="1600" b="1" baseline="0">
              <a:solidFill>
                <a:schemeClr val="bg1"/>
              </a:solidFill>
            </a:rPr>
            <a:t> y Preencuentros Ciudadanos ZOOM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587375</xdr:colOff>
      <xdr:row>126</xdr:row>
      <xdr:rowOff>152400</xdr:rowOff>
    </xdr:from>
    <xdr:to>
      <xdr:col>2</xdr:col>
      <xdr:colOff>463550</xdr:colOff>
      <xdr:row>130</xdr:row>
      <xdr:rowOff>152400</xdr:rowOff>
    </xdr:to>
    <xdr:pic>
      <xdr:nvPicPr>
        <xdr:cNvPr id="45" name="Gráfico 44" descr="Indicador">
          <a:extLst>
            <a:ext uri="{FF2B5EF4-FFF2-40B4-BE49-F238E27FC236}">
              <a16:creationId xmlns:a16="http://schemas.microsoft.com/office/drawing/2014/main" id="{68BDF6BE-38D7-4882-9D37-C55DA235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1349375" y="17932400"/>
          <a:ext cx="635000" cy="635000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130</xdr:row>
      <xdr:rowOff>148167</xdr:rowOff>
    </xdr:from>
    <xdr:to>
      <xdr:col>17</xdr:col>
      <xdr:colOff>507999</xdr:colOff>
      <xdr:row>152</xdr:row>
      <xdr:rowOff>114300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98E14CBA-2791-47A7-96A8-45FB03A9C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645582</xdr:colOff>
      <xdr:row>155</xdr:row>
      <xdr:rowOff>74084</xdr:rowOff>
    </xdr:from>
    <xdr:to>
      <xdr:col>18</xdr:col>
      <xdr:colOff>444499</xdr:colOff>
      <xdr:row>179</xdr:row>
      <xdr:rowOff>31750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2CB30CAE-5AAA-4647-A681-5C1944F14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666750</xdr:colOff>
      <xdr:row>155</xdr:row>
      <xdr:rowOff>42334</xdr:rowOff>
    </xdr:from>
    <xdr:to>
      <xdr:col>9</xdr:col>
      <xdr:colOff>386669</xdr:colOff>
      <xdr:row>179</xdr:row>
      <xdr:rowOff>0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0F52B9CA-FD35-444C-AA32-803C96CE3491}"/>
            </a:ext>
          </a:extLst>
        </xdr:cNvPr>
        <xdr:cNvSpPr/>
      </xdr:nvSpPr>
      <xdr:spPr>
        <a:xfrm>
          <a:off x="666750" y="22426084"/>
          <a:ext cx="6577919" cy="3767666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296334</xdr:colOff>
      <xdr:row>156</xdr:row>
      <xdr:rowOff>116418</xdr:rowOff>
    </xdr:from>
    <xdr:to>
      <xdr:col>8</xdr:col>
      <xdr:colOff>582084</xdr:colOff>
      <xdr:row>158</xdr:row>
      <xdr:rowOff>148168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EF36C7F1-C0D9-4329-B169-5FBCDE44A2A9}"/>
            </a:ext>
          </a:extLst>
        </xdr:cNvPr>
        <xdr:cNvSpPr txBox="1"/>
      </xdr:nvSpPr>
      <xdr:spPr>
        <a:xfrm>
          <a:off x="1058334" y="22658918"/>
          <a:ext cx="561975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Diferencial</a:t>
          </a:r>
          <a:r>
            <a:rPr lang="es-ES" sz="1600" b="1" baseline="0">
              <a:solidFill>
                <a:schemeClr val="bg1"/>
              </a:solidFill>
            </a:rPr>
            <a:t>  con relación a  Vigencias Anteriores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</xdr:col>
      <xdr:colOff>224899</xdr:colOff>
      <xdr:row>156</xdr:row>
      <xdr:rowOff>63500</xdr:rowOff>
    </xdr:from>
    <xdr:to>
      <xdr:col>1</xdr:col>
      <xdr:colOff>711203</xdr:colOff>
      <xdr:row>158</xdr:row>
      <xdr:rowOff>140758</xdr:rowOff>
    </xdr:to>
    <xdr:pic>
      <xdr:nvPicPr>
        <xdr:cNvPr id="56" name="Gráfico 55" descr="Investigación">
          <a:extLst>
            <a:ext uri="{FF2B5EF4-FFF2-40B4-BE49-F238E27FC236}">
              <a16:creationId xmlns:a16="http://schemas.microsoft.com/office/drawing/2014/main" id="{9ADEA339-61A2-44BB-8927-59A22FC4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986899" y="22606000"/>
          <a:ext cx="489479" cy="39158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11</xdr:col>
      <xdr:colOff>465667</xdr:colOff>
      <xdr:row>185</xdr:row>
      <xdr:rowOff>148166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011D9C21-A061-472A-B169-A16812F68D6E}"/>
            </a:ext>
          </a:extLst>
        </xdr:cNvPr>
        <xdr:cNvSpPr txBox="1"/>
      </xdr:nvSpPr>
      <xdr:spPr>
        <a:xfrm>
          <a:off x="762000" y="27432000"/>
          <a:ext cx="8085667" cy="638023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aseline="0">
              <a:solidFill>
                <a:schemeClr val="bg1"/>
              </a:solidFill>
              <a:latin typeface="Franklin Gothic Heavy" panose="020B0604020202020204" pitchFamily="34" charset="0"/>
            </a:rPr>
            <a:t>Otras formas de acercamiento a la Comunidad</a:t>
          </a: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9072</xdr:colOff>
      <xdr:row>186</xdr:row>
      <xdr:rowOff>108857</xdr:rowOff>
    </xdr:from>
    <xdr:to>
      <xdr:col>18</xdr:col>
      <xdr:colOff>411239</xdr:colOff>
      <xdr:row>187</xdr:row>
      <xdr:rowOff>45357</xdr:rowOff>
    </xdr:to>
    <xdr:cxnSp macro="">
      <xdr:nvCxnSpPr>
        <xdr:cNvPr id="58" name="Conector recto 57">
          <a:extLst>
            <a:ext uri="{FF2B5EF4-FFF2-40B4-BE49-F238E27FC236}">
              <a16:creationId xmlns:a16="http://schemas.microsoft.com/office/drawing/2014/main" id="{3F9B6804-B1C1-4F6A-B37D-5D43DF8598DF}"/>
            </a:ext>
          </a:extLst>
        </xdr:cNvPr>
        <xdr:cNvCxnSpPr/>
      </xdr:nvCxnSpPr>
      <xdr:spPr>
        <a:xfrm flipV="1">
          <a:off x="771072" y="28194000"/>
          <a:ext cx="13356167" cy="99786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653143</xdr:colOff>
      <xdr:row>190</xdr:row>
      <xdr:rowOff>27214</xdr:rowOff>
    </xdr:from>
    <xdr:to>
      <xdr:col>19</xdr:col>
      <xdr:colOff>145143</xdr:colOff>
      <xdr:row>216</xdr:row>
      <xdr:rowOff>63500</xdr:rowOff>
    </xdr:to>
    <xdr:sp macro="" textlink="">
      <xdr:nvSpPr>
        <xdr:cNvPr id="60" name="Rectángulo 59">
          <a:extLst>
            <a:ext uri="{FF2B5EF4-FFF2-40B4-BE49-F238E27FC236}">
              <a16:creationId xmlns:a16="http://schemas.microsoft.com/office/drawing/2014/main" id="{38C7F8EF-73C3-4664-A0B0-A7F5CAF35549}"/>
            </a:ext>
          </a:extLst>
        </xdr:cNvPr>
        <xdr:cNvSpPr/>
      </xdr:nvSpPr>
      <xdr:spPr>
        <a:xfrm>
          <a:off x="653143" y="28765500"/>
          <a:ext cx="13970000" cy="4281714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108858</xdr:colOff>
      <xdr:row>194</xdr:row>
      <xdr:rowOff>45358</xdr:rowOff>
    </xdr:from>
    <xdr:to>
      <xdr:col>18</xdr:col>
      <xdr:colOff>698500</xdr:colOff>
      <xdr:row>215</xdr:row>
      <xdr:rowOff>73026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F30AE23A-A3B7-449E-BD45-933394314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27214</xdr:colOff>
      <xdr:row>191</xdr:row>
      <xdr:rowOff>99787</xdr:rowOff>
    </xdr:from>
    <xdr:to>
      <xdr:col>6</xdr:col>
      <xdr:colOff>335643</xdr:colOff>
      <xdr:row>193</xdr:row>
      <xdr:rowOff>136071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36646673-4B71-4FA2-A208-209CC8E1440C}"/>
            </a:ext>
          </a:extLst>
        </xdr:cNvPr>
        <xdr:cNvSpPr txBox="1"/>
      </xdr:nvSpPr>
      <xdr:spPr>
        <a:xfrm>
          <a:off x="789214" y="29001358"/>
          <a:ext cx="4118429" cy="362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Acercamiento</a:t>
          </a:r>
          <a:r>
            <a:rPr lang="es-ES" sz="1600" b="1" baseline="0">
              <a:solidFill>
                <a:schemeClr val="bg1"/>
              </a:solidFill>
            </a:rPr>
            <a:t> telefónico o virtual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707572</xdr:colOff>
      <xdr:row>191</xdr:row>
      <xdr:rowOff>63500</xdr:rowOff>
    </xdr:from>
    <xdr:to>
      <xdr:col>1</xdr:col>
      <xdr:colOff>362858</xdr:colOff>
      <xdr:row>193</xdr:row>
      <xdr:rowOff>154214</xdr:rowOff>
    </xdr:to>
    <xdr:pic>
      <xdr:nvPicPr>
        <xdr:cNvPr id="64" name="Gráfico 63" descr="Informática en la nube">
          <a:extLst>
            <a:ext uri="{FF2B5EF4-FFF2-40B4-BE49-F238E27FC236}">
              <a16:creationId xmlns:a16="http://schemas.microsoft.com/office/drawing/2014/main" id="{605305FA-C370-47F9-A7A2-55CD3055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707572" y="28965071"/>
          <a:ext cx="417286" cy="417286"/>
        </a:xfrm>
        <a:prstGeom prst="rect">
          <a:avLst/>
        </a:prstGeom>
      </xdr:spPr>
    </xdr:pic>
    <xdr:clientData/>
  </xdr:twoCellAnchor>
  <xdr:twoCellAnchor>
    <xdr:from>
      <xdr:col>1</xdr:col>
      <xdr:colOff>63499</xdr:colOff>
      <xdr:row>216</xdr:row>
      <xdr:rowOff>117930</xdr:rowOff>
    </xdr:from>
    <xdr:to>
      <xdr:col>7</xdr:col>
      <xdr:colOff>108856</xdr:colOff>
      <xdr:row>238</xdr:row>
      <xdr:rowOff>90714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74AF49E4-21D0-44F2-AD26-0D0D634E0A0E}"/>
            </a:ext>
          </a:extLst>
        </xdr:cNvPr>
        <xdr:cNvSpPr/>
      </xdr:nvSpPr>
      <xdr:spPr>
        <a:xfrm>
          <a:off x="825499" y="33101644"/>
          <a:ext cx="4617357" cy="3565070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244929</xdr:colOff>
      <xdr:row>217</xdr:row>
      <xdr:rowOff>9071</xdr:rowOff>
    </xdr:from>
    <xdr:to>
      <xdr:col>13</xdr:col>
      <xdr:colOff>18143</xdr:colOff>
      <xdr:row>238</xdr:row>
      <xdr:rowOff>99784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F63D284C-9750-4171-BA1E-D4FA425AF228}"/>
            </a:ext>
          </a:extLst>
        </xdr:cNvPr>
        <xdr:cNvSpPr/>
      </xdr:nvSpPr>
      <xdr:spPr>
        <a:xfrm>
          <a:off x="5578929" y="33156071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127000</xdr:colOff>
      <xdr:row>216</xdr:row>
      <xdr:rowOff>117929</xdr:rowOff>
    </xdr:from>
    <xdr:to>
      <xdr:col>19</xdr:col>
      <xdr:colOff>181429</xdr:colOff>
      <xdr:row>238</xdr:row>
      <xdr:rowOff>117929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23CDA86E-25AE-45F9-8772-7F878FD5171D}"/>
            </a:ext>
          </a:extLst>
        </xdr:cNvPr>
        <xdr:cNvSpPr/>
      </xdr:nvSpPr>
      <xdr:spPr>
        <a:xfrm>
          <a:off x="10033000" y="33101643"/>
          <a:ext cx="4626429" cy="3592286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163286</xdr:colOff>
      <xdr:row>219</xdr:row>
      <xdr:rowOff>18143</xdr:rowOff>
    </xdr:from>
    <xdr:to>
      <xdr:col>6</xdr:col>
      <xdr:colOff>698500</xdr:colOff>
      <xdr:row>237</xdr:row>
      <xdr:rowOff>126999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9DD6408C-4153-401B-9B46-64AC7A2C1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272142</xdr:colOff>
      <xdr:row>216</xdr:row>
      <xdr:rowOff>117930</xdr:rowOff>
    </xdr:from>
    <xdr:to>
      <xdr:col>4</xdr:col>
      <xdr:colOff>754943</xdr:colOff>
      <xdr:row>219</xdr:row>
      <xdr:rowOff>7057</xdr:rowOff>
    </xdr:to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84FDA476-C089-43F1-97C5-59F1AD45A965}"/>
            </a:ext>
          </a:extLst>
        </xdr:cNvPr>
        <xdr:cNvSpPr txBox="1"/>
      </xdr:nvSpPr>
      <xdr:spPr>
        <a:xfrm>
          <a:off x="1034142" y="33101644"/>
          <a:ext cx="2768801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Llamadas Realizadas</a:t>
          </a:r>
        </a:p>
      </xdr:txBody>
    </xdr:sp>
    <xdr:clientData/>
  </xdr:twoCellAnchor>
  <xdr:twoCellAnchor editAs="oneCell">
    <xdr:from>
      <xdr:col>1</xdr:col>
      <xdr:colOff>263072</xdr:colOff>
      <xdr:row>216</xdr:row>
      <xdr:rowOff>108857</xdr:rowOff>
    </xdr:from>
    <xdr:to>
      <xdr:col>1</xdr:col>
      <xdr:colOff>674462</xdr:colOff>
      <xdr:row>219</xdr:row>
      <xdr:rowOff>30390</xdr:rowOff>
    </xdr:to>
    <xdr:pic>
      <xdr:nvPicPr>
        <xdr:cNvPr id="71" name="Gráfico 70" descr="Teléfono en altavoz">
          <a:extLst>
            <a:ext uri="{FF2B5EF4-FFF2-40B4-BE49-F238E27FC236}">
              <a16:creationId xmlns:a16="http://schemas.microsoft.com/office/drawing/2014/main" id="{47CB5EE6-A3CD-4148-A86B-EE7DD0B10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1"/>
            </a:ext>
          </a:extLst>
        </a:blip>
        <a:stretch>
          <a:fillRect/>
        </a:stretch>
      </xdr:blipFill>
      <xdr:spPr>
        <a:xfrm>
          <a:off x="1025072" y="33092571"/>
          <a:ext cx="408215" cy="408215"/>
        </a:xfrm>
        <a:prstGeom prst="rect">
          <a:avLst/>
        </a:prstGeom>
      </xdr:spPr>
    </xdr:pic>
    <xdr:clientData/>
  </xdr:twoCellAnchor>
  <xdr:twoCellAnchor editAs="oneCell">
    <xdr:from>
      <xdr:col>1</xdr:col>
      <xdr:colOff>685215</xdr:colOff>
      <xdr:row>240</xdr:row>
      <xdr:rowOff>4857</xdr:rowOff>
    </xdr:from>
    <xdr:to>
      <xdr:col>2</xdr:col>
      <xdr:colOff>350611</xdr:colOff>
      <xdr:row>242</xdr:row>
      <xdr:rowOff>105681</xdr:rowOff>
    </xdr:to>
    <xdr:pic>
      <xdr:nvPicPr>
        <xdr:cNvPr id="73" name="Gráfico 72" descr="Teléfono">
          <a:extLst>
            <a:ext uri="{FF2B5EF4-FFF2-40B4-BE49-F238E27FC236}">
              <a16:creationId xmlns:a16="http://schemas.microsoft.com/office/drawing/2014/main" id="{B12E313D-335C-4E43-AC73-1F42B022C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3"/>
            </a:ext>
          </a:extLst>
        </a:blip>
        <a:stretch>
          <a:fillRect/>
        </a:stretch>
      </xdr:blipFill>
      <xdr:spPr>
        <a:xfrm>
          <a:off x="1447215" y="36907428"/>
          <a:ext cx="430571" cy="424221"/>
        </a:xfrm>
        <a:prstGeom prst="rect">
          <a:avLst/>
        </a:prstGeom>
      </xdr:spPr>
    </xdr:pic>
    <xdr:clientData/>
  </xdr:twoCellAnchor>
  <xdr:twoCellAnchor>
    <xdr:from>
      <xdr:col>13</xdr:col>
      <xdr:colOff>172357</xdr:colOff>
      <xdr:row>220</xdr:row>
      <xdr:rowOff>81643</xdr:rowOff>
    </xdr:from>
    <xdr:to>
      <xdr:col>19</xdr:col>
      <xdr:colOff>72571</xdr:colOff>
      <xdr:row>237</xdr:row>
      <xdr:rowOff>48986</xdr:rowOff>
    </xdr:to>
    <xdr:graphicFrame macro="">
      <xdr:nvGraphicFramePr>
        <xdr:cNvPr id="74" name="Gráfico 73">
          <a:extLst>
            <a:ext uri="{FF2B5EF4-FFF2-40B4-BE49-F238E27FC236}">
              <a16:creationId xmlns:a16="http://schemas.microsoft.com/office/drawing/2014/main" id="{45A8DA89-36FA-43F7-8014-E492D35D2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390071</xdr:colOff>
      <xdr:row>217</xdr:row>
      <xdr:rowOff>63500</xdr:rowOff>
    </xdr:from>
    <xdr:to>
      <xdr:col>17</xdr:col>
      <xdr:colOff>110872</xdr:colOff>
      <xdr:row>219</xdr:row>
      <xdr:rowOff>115913</xdr:rowOff>
    </xdr:to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904914F1-4B4A-432F-8C9C-1A6F6A987846}"/>
            </a:ext>
          </a:extLst>
        </xdr:cNvPr>
        <xdr:cNvSpPr txBox="1"/>
      </xdr:nvSpPr>
      <xdr:spPr>
        <a:xfrm>
          <a:off x="10296071" y="33210500"/>
          <a:ext cx="2768801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Volver</a:t>
          </a:r>
          <a:r>
            <a:rPr lang="es-ES" sz="1600" b="1" baseline="0">
              <a:solidFill>
                <a:schemeClr val="bg1"/>
              </a:solidFill>
            </a:rPr>
            <a:t> a Llamar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272144</xdr:colOff>
      <xdr:row>217</xdr:row>
      <xdr:rowOff>18142</xdr:rowOff>
    </xdr:from>
    <xdr:to>
      <xdr:col>13</xdr:col>
      <xdr:colOff>692604</xdr:colOff>
      <xdr:row>219</xdr:row>
      <xdr:rowOff>105681</xdr:rowOff>
    </xdr:to>
    <xdr:pic>
      <xdr:nvPicPr>
        <xdr:cNvPr id="77" name="Gráfico 76" descr="Centro de llamadas">
          <a:extLst>
            <a:ext uri="{FF2B5EF4-FFF2-40B4-BE49-F238E27FC236}">
              <a16:creationId xmlns:a16="http://schemas.microsoft.com/office/drawing/2014/main" id="{9C2E0199-5485-4442-B4E0-5B2EAA80A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10178144" y="33165142"/>
          <a:ext cx="417285" cy="417285"/>
        </a:xfrm>
        <a:prstGeom prst="rect">
          <a:avLst/>
        </a:prstGeom>
      </xdr:spPr>
    </xdr:pic>
    <xdr:clientData/>
  </xdr:twoCellAnchor>
  <xdr:twoCellAnchor>
    <xdr:from>
      <xdr:col>1</xdr:col>
      <xdr:colOff>181428</xdr:colOff>
      <xdr:row>239</xdr:row>
      <xdr:rowOff>81642</xdr:rowOff>
    </xdr:from>
    <xdr:to>
      <xdr:col>6</xdr:col>
      <xdr:colOff>716642</xdr:colOff>
      <xdr:row>261</xdr:row>
      <xdr:rowOff>9070</xdr:rowOff>
    </xdr:to>
    <xdr:sp macro="" textlink="">
      <xdr:nvSpPr>
        <xdr:cNvPr id="78" name="Rectángulo 77">
          <a:extLst>
            <a:ext uri="{FF2B5EF4-FFF2-40B4-BE49-F238E27FC236}">
              <a16:creationId xmlns:a16="http://schemas.microsoft.com/office/drawing/2014/main" id="{68829F49-13E3-46AB-A96C-B58040194FF8}"/>
            </a:ext>
          </a:extLst>
        </xdr:cNvPr>
        <xdr:cNvSpPr/>
      </xdr:nvSpPr>
      <xdr:spPr>
        <a:xfrm>
          <a:off x="943428" y="36820928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290286</xdr:colOff>
      <xdr:row>243</xdr:row>
      <xdr:rowOff>72571</xdr:rowOff>
    </xdr:from>
    <xdr:to>
      <xdr:col>6</xdr:col>
      <xdr:colOff>199572</xdr:colOff>
      <xdr:row>260</xdr:row>
      <xdr:rowOff>39914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9E7A76-3783-4ED6-BEA4-CF0E462FE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0</xdr:colOff>
      <xdr:row>240</xdr:row>
      <xdr:rowOff>54428</xdr:rowOff>
    </xdr:from>
    <xdr:to>
      <xdr:col>5</xdr:col>
      <xdr:colOff>364871</xdr:colOff>
      <xdr:row>242</xdr:row>
      <xdr:rowOff>106840</xdr:rowOff>
    </xdr:to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0A8F3214-D1BD-40CB-A58B-569E5B38B6D6}"/>
            </a:ext>
          </a:extLst>
        </xdr:cNvPr>
        <xdr:cNvSpPr txBox="1"/>
      </xdr:nvSpPr>
      <xdr:spPr>
        <a:xfrm>
          <a:off x="1524000" y="36956999"/>
          <a:ext cx="2650871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Fuera de Servicio</a:t>
          </a:r>
        </a:p>
      </xdr:txBody>
    </xdr:sp>
    <xdr:clientData/>
  </xdr:twoCellAnchor>
  <xdr:twoCellAnchor>
    <xdr:from>
      <xdr:col>7</xdr:col>
      <xdr:colOff>163286</xdr:colOff>
      <xdr:row>239</xdr:row>
      <xdr:rowOff>81643</xdr:rowOff>
    </xdr:from>
    <xdr:to>
      <xdr:col>13</xdr:col>
      <xdr:colOff>127000</xdr:colOff>
      <xdr:row>261</xdr:row>
      <xdr:rowOff>9071</xdr:rowOff>
    </xdr:to>
    <xdr:sp macro="" textlink="">
      <xdr:nvSpPr>
        <xdr:cNvPr id="81" name="Rectángulo 80">
          <a:extLst>
            <a:ext uri="{FF2B5EF4-FFF2-40B4-BE49-F238E27FC236}">
              <a16:creationId xmlns:a16="http://schemas.microsoft.com/office/drawing/2014/main" id="{83A1B8B0-5FFD-44F4-87AF-B5AB2DC00023}"/>
            </a:ext>
          </a:extLst>
        </xdr:cNvPr>
        <xdr:cNvSpPr/>
      </xdr:nvSpPr>
      <xdr:spPr>
        <a:xfrm>
          <a:off x="5497286" y="36820929"/>
          <a:ext cx="45357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371929</xdr:colOff>
      <xdr:row>244</xdr:row>
      <xdr:rowOff>27215</xdr:rowOff>
    </xdr:from>
    <xdr:to>
      <xdr:col>12</xdr:col>
      <xdr:colOff>725714</xdr:colOff>
      <xdr:row>260</xdr:row>
      <xdr:rowOff>108857</xdr:rowOff>
    </xdr:to>
    <xdr:graphicFrame macro="">
      <xdr:nvGraphicFramePr>
        <xdr:cNvPr id="82" name="Gráfico 81">
          <a:extLst>
            <a:ext uri="{FF2B5EF4-FFF2-40B4-BE49-F238E27FC236}">
              <a16:creationId xmlns:a16="http://schemas.microsoft.com/office/drawing/2014/main" id="{0A6B16A8-F3FC-4647-A92B-B68383309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480786</xdr:colOff>
      <xdr:row>240</xdr:row>
      <xdr:rowOff>99787</xdr:rowOff>
    </xdr:from>
    <xdr:to>
      <xdr:col>11</xdr:col>
      <xdr:colOff>83657</xdr:colOff>
      <xdr:row>242</xdr:row>
      <xdr:rowOff>152199</xdr:rowOff>
    </xdr:to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2DA2F2FD-39A8-440A-A9D2-259215A54E2D}"/>
            </a:ext>
          </a:extLst>
        </xdr:cNvPr>
        <xdr:cNvSpPr txBox="1"/>
      </xdr:nvSpPr>
      <xdr:spPr>
        <a:xfrm>
          <a:off x="5814786" y="37002358"/>
          <a:ext cx="2650871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Teléfono Errados</a:t>
          </a:r>
        </a:p>
      </xdr:txBody>
    </xdr:sp>
    <xdr:clientData/>
  </xdr:twoCellAnchor>
  <xdr:twoCellAnchor editAs="oneCell">
    <xdr:from>
      <xdr:col>7</xdr:col>
      <xdr:colOff>580573</xdr:colOff>
      <xdr:row>240</xdr:row>
      <xdr:rowOff>99787</xdr:rowOff>
    </xdr:from>
    <xdr:to>
      <xdr:col>8</xdr:col>
      <xdr:colOff>202748</xdr:colOff>
      <xdr:row>242</xdr:row>
      <xdr:rowOff>154215</xdr:rowOff>
    </xdr:to>
    <xdr:pic>
      <xdr:nvPicPr>
        <xdr:cNvPr id="85" name="Gráfico 84" descr="Cerrar">
          <a:extLst>
            <a:ext uri="{FF2B5EF4-FFF2-40B4-BE49-F238E27FC236}">
              <a16:creationId xmlns:a16="http://schemas.microsoft.com/office/drawing/2014/main" id="{83CD1C81-F1CF-4E0F-B552-6E45C6BDA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5914573" y="37002358"/>
          <a:ext cx="381000" cy="381000"/>
        </a:xfrm>
        <a:prstGeom prst="rect">
          <a:avLst/>
        </a:prstGeom>
      </xdr:spPr>
    </xdr:pic>
    <xdr:clientData/>
  </xdr:twoCellAnchor>
  <xdr:twoCellAnchor>
    <xdr:from>
      <xdr:col>13</xdr:col>
      <xdr:colOff>190500</xdr:colOff>
      <xdr:row>239</xdr:row>
      <xdr:rowOff>63499</xdr:rowOff>
    </xdr:from>
    <xdr:to>
      <xdr:col>19</xdr:col>
      <xdr:colOff>154214</xdr:colOff>
      <xdr:row>260</xdr:row>
      <xdr:rowOff>154212</xdr:rowOff>
    </xdr:to>
    <xdr:sp macro="" textlink="">
      <xdr:nvSpPr>
        <xdr:cNvPr id="87" name="Rectángulo 86">
          <a:extLst>
            <a:ext uri="{FF2B5EF4-FFF2-40B4-BE49-F238E27FC236}">
              <a16:creationId xmlns:a16="http://schemas.microsoft.com/office/drawing/2014/main" id="{88DC8BD7-A186-4CB8-B3BC-3FAFF2BA4476}"/>
            </a:ext>
          </a:extLst>
        </xdr:cNvPr>
        <xdr:cNvSpPr/>
      </xdr:nvSpPr>
      <xdr:spPr>
        <a:xfrm>
          <a:off x="10096500" y="36802785"/>
          <a:ext cx="45357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263071</xdr:colOff>
      <xdr:row>243</xdr:row>
      <xdr:rowOff>136070</xdr:rowOff>
    </xdr:from>
    <xdr:to>
      <xdr:col>19</xdr:col>
      <xdr:colOff>72571</xdr:colOff>
      <xdr:row>260</xdr:row>
      <xdr:rowOff>103413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01DFFB24-405F-4D32-A773-4FC7B2993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13</xdr:col>
      <xdr:colOff>335643</xdr:colOff>
      <xdr:row>240</xdr:row>
      <xdr:rowOff>36286</xdr:rowOff>
    </xdr:from>
    <xdr:to>
      <xdr:col>19</xdr:col>
      <xdr:colOff>63500</xdr:colOff>
      <xdr:row>242</xdr:row>
      <xdr:rowOff>88698</xdr:rowOff>
    </xdr:to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27D6669C-F003-4237-B818-435565A777DB}"/>
            </a:ext>
          </a:extLst>
        </xdr:cNvPr>
        <xdr:cNvSpPr txBox="1"/>
      </xdr:nvSpPr>
      <xdr:spPr>
        <a:xfrm>
          <a:off x="10241643" y="36938857"/>
          <a:ext cx="4299857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Llamadas Realizadas a Nivel General</a:t>
          </a:r>
        </a:p>
      </xdr:txBody>
    </xdr:sp>
    <xdr:clientData/>
  </xdr:twoCellAnchor>
  <xdr:twoCellAnchor editAs="oneCell">
    <xdr:from>
      <xdr:col>7</xdr:col>
      <xdr:colOff>335643</xdr:colOff>
      <xdr:row>223</xdr:row>
      <xdr:rowOff>117928</xdr:rowOff>
    </xdr:from>
    <xdr:to>
      <xdr:col>12</xdr:col>
      <xdr:colOff>541110</xdr:colOff>
      <xdr:row>233</xdr:row>
      <xdr:rowOff>18142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B5F87AD-9DF2-418C-A008-1259D77EA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9643" y="34244642"/>
          <a:ext cx="4018642" cy="1533071"/>
        </a:xfrm>
        <a:prstGeom prst="rect">
          <a:avLst/>
        </a:prstGeom>
      </xdr:spPr>
    </xdr:pic>
    <xdr:clientData/>
  </xdr:twoCellAnchor>
  <xdr:twoCellAnchor editAs="oneCell">
    <xdr:from>
      <xdr:col>13</xdr:col>
      <xdr:colOff>290286</xdr:colOff>
      <xdr:row>240</xdr:row>
      <xdr:rowOff>18143</xdr:rowOff>
    </xdr:from>
    <xdr:to>
      <xdr:col>14</xdr:col>
      <xdr:colOff>69397</xdr:colOff>
      <xdr:row>242</xdr:row>
      <xdr:rowOff>86632</xdr:rowOff>
    </xdr:to>
    <xdr:pic>
      <xdr:nvPicPr>
        <xdr:cNvPr id="92" name="Gráfico 91" descr="Gráfico de decisión">
          <a:extLst>
            <a:ext uri="{FF2B5EF4-FFF2-40B4-BE49-F238E27FC236}">
              <a16:creationId xmlns:a16="http://schemas.microsoft.com/office/drawing/2014/main" id="{E25F0D18-E1DA-4609-BAA0-C4FF5B4F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4"/>
            </a:ext>
          </a:extLst>
        </a:blip>
        <a:stretch>
          <a:fillRect/>
        </a:stretch>
      </xdr:blipFill>
      <xdr:spPr>
        <a:xfrm>
          <a:off x="10196286" y="36920714"/>
          <a:ext cx="544286" cy="391886"/>
        </a:xfrm>
        <a:prstGeom prst="rect">
          <a:avLst/>
        </a:prstGeom>
      </xdr:spPr>
    </xdr:pic>
    <xdr:clientData/>
  </xdr:twoCellAnchor>
  <xdr:twoCellAnchor>
    <xdr:from>
      <xdr:col>6</xdr:col>
      <xdr:colOff>562429</xdr:colOff>
      <xdr:row>111</xdr:row>
      <xdr:rowOff>36286</xdr:rowOff>
    </xdr:from>
    <xdr:to>
      <xdr:col>13</xdr:col>
      <xdr:colOff>278190</xdr:colOff>
      <xdr:row>116</xdr:row>
      <xdr:rowOff>21165</xdr:rowOff>
    </xdr:to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88AFF586-9E2B-446E-830D-EF29D18E39A3}"/>
            </a:ext>
          </a:extLst>
        </xdr:cNvPr>
        <xdr:cNvSpPr txBox="1"/>
      </xdr:nvSpPr>
      <xdr:spPr>
        <a:xfrm>
          <a:off x="5134429" y="18161000"/>
          <a:ext cx="5049761" cy="801308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aseline="0">
              <a:solidFill>
                <a:schemeClr val="bg1"/>
              </a:solidFill>
              <a:latin typeface="Franklin Gothic Heavy" panose="020B0604020202020204" pitchFamily="34" charset="0"/>
            </a:rPr>
            <a:t>Con Facebook Live:</a:t>
          </a: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607786</xdr:colOff>
      <xdr:row>110</xdr:row>
      <xdr:rowOff>45357</xdr:rowOff>
    </xdr:from>
    <xdr:to>
      <xdr:col>19</xdr:col>
      <xdr:colOff>184453</xdr:colOff>
      <xdr:row>116</xdr:row>
      <xdr:rowOff>69546</xdr:rowOff>
    </xdr:to>
    <xdr:sp macro="" textlink="$D$109">
      <xdr:nvSpPr>
        <xdr:cNvPr id="70" name="Explosión: 8 puntos 69">
          <a:extLst>
            <a:ext uri="{FF2B5EF4-FFF2-40B4-BE49-F238E27FC236}">
              <a16:creationId xmlns:a16="http://schemas.microsoft.com/office/drawing/2014/main" id="{F973AE48-BBA8-4950-8A7F-8802B5921B5A}"/>
            </a:ext>
          </a:extLst>
        </xdr:cNvPr>
        <xdr:cNvSpPr/>
      </xdr:nvSpPr>
      <xdr:spPr>
        <a:xfrm>
          <a:off x="10513786" y="18006786"/>
          <a:ext cx="4148667" cy="1003903"/>
        </a:xfrm>
        <a:prstGeom prst="irregularSeal1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fld id="{1786E3D9-29B7-4C52-BE7A-8E958062C042}" type="TxLink">
            <a:rPr lang="en-US" sz="2800" b="1" i="0" u="none" strike="noStrike">
              <a:solidFill>
                <a:srgbClr val="FF0000"/>
              </a:solidFill>
              <a:latin typeface="Arial"/>
              <a:cs typeface="Arial"/>
            </a:rPr>
            <a:pPr algn="ctr"/>
            <a:t>4405</a:t>
          </a:fld>
          <a:endParaRPr lang="en-US" sz="2800" b="1" i="0" u="none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9072</xdr:colOff>
      <xdr:row>118</xdr:row>
      <xdr:rowOff>0</xdr:rowOff>
    </xdr:from>
    <xdr:to>
      <xdr:col>19</xdr:col>
      <xdr:colOff>347739</xdr:colOff>
      <xdr:row>124</xdr:row>
      <xdr:rowOff>24188</xdr:rowOff>
    </xdr:to>
    <xdr:sp macro="" textlink="$E$109">
      <xdr:nvSpPr>
        <xdr:cNvPr id="72" name="Explosión: 8 puntos 71">
          <a:extLst>
            <a:ext uri="{FF2B5EF4-FFF2-40B4-BE49-F238E27FC236}">
              <a16:creationId xmlns:a16="http://schemas.microsoft.com/office/drawing/2014/main" id="{839186F0-C55F-4D33-90D8-09CFFB95E415}"/>
            </a:ext>
          </a:extLst>
        </xdr:cNvPr>
        <xdr:cNvSpPr/>
      </xdr:nvSpPr>
      <xdr:spPr>
        <a:xfrm>
          <a:off x="10677072" y="19267714"/>
          <a:ext cx="4148667" cy="1003903"/>
        </a:xfrm>
        <a:prstGeom prst="irregularSeal1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fld id="{7FF9E8E9-69C1-426E-B86D-086501F160DE}" type="TxLink">
            <a:rPr lang="en-US" sz="2800" b="1" i="0" u="none" strike="noStrike">
              <a:solidFill>
                <a:srgbClr val="FF0000"/>
              </a:solidFill>
              <a:latin typeface="Arial"/>
              <a:cs typeface="Arial"/>
            </a:rPr>
            <a:pPr algn="ctr"/>
            <a:t>4511</a:t>
          </a:fld>
          <a:endParaRPr lang="es-CO" sz="28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580571</xdr:colOff>
      <xdr:row>118</xdr:row>
      <xdr:rowOff>45357</xdr:rowOff>
    </xdr:from>
    <xdr:to>
      <xdr:col>13</xdr:col>
      <xdr:colOff>296332</xdr:colOff>
      <xdr:row>123</xdr:row>
      <xdr:rowOff>30236</xdr:rowOff>
    </xdr:to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3E585A41-C279-49E7-BD3C-1221A20CDD09}"/>
            </a:ext>
          </a:extLst>
        </xdr:cNvPr>
        <xdr:cNvSpPr txBox="1"/>
      </xdr:nvSpPr>
      <xdr:spPr>
        <a:xfrm>
          <a:off x="5152571" y="19313071"/>
          <a:ext cx="5049761" cy="801308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aseline="0">
              <a:solidFill>
                <a:schemeClr val="bg1"/>
              </a:solidFill>
              <a:latin typeface="Franklin Gothic Heavy" panose="020B0604020202020204" pitchFamily="34" charset="0"/>
            </a:rPr>
            <a:t>Con Youtube Live:</a:t>
          </a: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344715</xdr:colOff>
      <xdr:row>263</xdr:row>
      <xdr:rowOff>54429</xdr:rowOff>
    </xdr:from>
    <xdr:to>
      <xdr:col>12</xdr:col>
      <xdr:colOff>48382</xdr:colOff>
      <xdr:row>267</xdr:row>
      <xdr:rowOff>39309</xdr:rowOff>
    </xdr:to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CD6E2440-C395-4BC7-A749-513027E194A4}"/>
            </a:ext>
          </a:extLst>
        </xdr:cNvPr>
        <xdr:cNvSpPr txBox="1"/>
      </xdr:nvSpPr>
      <xdr:spPr>
        <a:xfrm>
          <a:off x="1106715" y="42998572"/>
          <a:ext cx="8085667" cy="638023"/>
        </a:xfrm>
        <a:prstGeom prst="rect">
          <a:avLst/>
        </a:prstGeom>
        <a:solidFill>
          <a:schemeClr val="accent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aseline="0">
              <a:solidFill>
                <a:schemeClr val="bg1"/>
              </a:solidFill>
              <a:latin typeface="Franklin Gothic Heavy" panose="020B0604020202020204" pitchFamily="34" charset="0"/>
            </a:rPr>
            <a:t>Transmisión paralela en Facebook Live y Youtube</a:t>
          </a:r>
        </a:p>
        <a:p>
          <a:endParaRPr lang="es-ES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269</xdr:row>
      <xdr:rowOff>0</xdr:rowOff>
    </xdr:from>
    <xdr:to>
      <xdr:col>6</xdr:col>
      <xdr:colOff>734786</xdr:colOff>
      <xdr:row>290</xdr:row>
      <xdr:rowOff>90713</xdr:rowOff>
    </xdr:to>
    <xdr:sp macro="" textlink="">
      <xdr:nvSpPr>
        <xdr:cNvPr id="93" name="Rectángulo 92">
          <a:extLst>
            <a:ext uri="{FF2B5EF4-FFF2-40B4-BE49-F238E27FC236}">
              <a16:creationId xmlns:a16="http://schemas.microsoft.com/office/drawing/2014/main" id="{03038531-8503-40C1-9F43-34AD68F6ECEA}"/>
            </a:ext>
          </a:extLst>
        </xdr:cNvPr>
        <xdr:cNvSpPr/>
      </xdr:nvSpPr>
      <xdr:spPr>
        <a:xfrm>
          <a:off x="762000" y="43923857"/>
          <a:ext cx="4544786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125186</xdr:colOff>
      <xdr:row>269</xdr:row>
      <xdr:rowOff>70757</xdr:rowOff>
    </xdr:from>
    <xdr:to>
      <xdr:col>12</xdr:col>
      <xdr:colOff>660400</xdr:colOff>
      <xdr:row>290</xdr:row>
      <xdr:rowOff>161470</xdr:rowOff>
    </xdr:to>
    <xdr:sp macro="" textlink="">
      <xdr:nvSpPr>
        <xdr:cNvPr id="94" name="Rectángulo 93">
          <a:extLst>
            <a:ext uri="{FF2B5EF4-FFF2-40B4-BE49-F238E27FC236}">
              <a16:creationId xmlns:a16="http://schemas.microsoft.com/office/drawing/2014/main" id="{407E95C9-D44B-48E8-BAEC-73FD41D9761F}"/>
            </a:ext>
          </a:extLst>
        </xdr:cNvPr>
        <xdr:cNvSpPr/>
      </xdr:nvSpPr>
      <xdr:spPr>
        <a:xfrm>
          <a:off x="5459186" y="43994614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72571</xdr:colOff>
      <xdr:row>269</xdr:row>
      <xdr:rowOff>63500</xdr:rowOff>
    </xdr:from>
    <xdr:to>
      <xdr:col>18</xdr:col>
      <xdr:colOff>607785</xdr:colOff>
      <xdr:row>290</xdr:row>
      <xdr:rowOff>154213</xdr:rowOff>
    </xdr:to>
    <xdr:sp macro="" textlink="">
      <xdr:nvSpPr>
        <xdr:cNvPr id="95" name="Rectángulo 94">
          <a:extLst>
            <a:ext uri="{FF2B5EF4-FFF2-40B4-BE49-F238E27FC236}">
              <a16:creationId xmlns:a16="http://schemas.microsoft.com/office/drawing/2014/main" id="{7836B3C0-BBE1-4C8D-B938-05C1F8E89366}"/>
            </a:ext>
          </a:extLst>
        </xdr:cNvPr>
        <xdr:cNvSpPr/>
      </xdr:nvSpPr>
      <xdr:spPr>
        <a:xfrm>
          <a:off x="9978571" y="43987357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671285</xdr:colOff>
      <xdr:row>291</xdr:row>
      <xdr:rowOff>72572</xdr:rowOff>
    </xdr:from>
    <xdr:to>
      <xdr:col>6</xdr:col>
      <xdr:colOff>716643</xdr:colOff>
      <xdr:row>313</xdr:row>
      <xdr:rowOff>-1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FDE6E0D6-0007-4A05-B5DB-DF0B7AC53BDB}"/>
            </a:ext>
          </a:extLst>
        </xdr:cNvPr>
        <xdr:cNvSpPr/>
      </xdr:nvSpPr>
      <xdr:spPr>
        <a:xfrm>
          <a:off x="671285" y="47588715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99785</xdr:colOff>
      <xdr:row>291</xdr:row>
      <xdr:rowOff>108857</xdr:rowOff>
    </xdr:from>
    <xdr:to>
      <xdr:col>12</xdr:col>
      <xdr:colOff>634999</xdr:colOff>
      <xdr:row>313</xdr:row>
      <xdr:rowOff>36284</xdr:rowOff>
    </xdr:to>
    <xdr:sp macro="" textlink="">
      <xdr:nvSpPr>
        <xdr:cNvPr id="97" name="Rectángulo 96">
          <a:extLst>
            <a:ext uri="{FF2B5EF4-FFF2-40B4-BE49-F238E27FC236}">
              <a16:creationId xmlns:a16="http://schemas.microsoft.com/office/drawing/2014/main" id="{275B3D4C-990E-4928-91AF-0B8ACBE1550D}"/>
            </a:ext>
          </a:extLst>
        </xdr:cNvPr>
        <xdr:cNvSpPr/>
      </xdr:nvSpPr>
      <xdr:spPr>
        <a:xfrm>
          <a:off x="5433785" y="47625000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45357</xdr:colOff>
      <xdr:row>291</xdr:row>
      <xdr:rowOff>117929</xdr:rowOff>
    </xdr:from>
    <xdr:to>
      <xdr:col>18</xdr:col>
      <xdr:colOff>580571</xdr:colOff>
      <xdr:row>313</xdr:row>
      <xdr:rowOff>45356</xdr:rowOff>
    </xdr:to>
    <xdr:sp macro="" textlink="">
      <xdr:nvSpPr>
        <xdr:cNvPr id="98" name="Rectángulo 97">
          <a:extLst>
            <a:ext uri="{FF2B5EF4-FFF2-40B4-BE49-F238E27FC236}">
              <a16:creationId xmlns:a16="http://schemas.microsoft.com/office/drawing/2014/main" id="{39411725-A675-4753-93DF-0178446A278E}"/>
            </a:ext>
          </a:extLst>
        </xdr:cNvPr>
        <xdr:cNvSpPr/>
      </xdr:nvSpPr>
      <xdr:spPr>
        <a:xfrm>
          <a:off x="9951357" y="47634072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9073</xdr:colOff>
      <xdr:row>313</xdr:row>
      <xdr:rowOff>137886</xdr:rowOff>
    </xdr:from>
    <xdr:to>
      <xdr:col>6</xdr:col>
      <xdr:colOff>743859</xdr:colOff>
      <xdr:row>335</xdr:row>
      <xdr:rowOff>65314</xdr:rowOff>
    </xdr:to>
    <xdr:sp macro="" textlink="">
      <xdr:nvSpPr>
        <xdr:cNvPr id="99" name="Rectángulo 98">
          <a:extLst>
            <a:ext uri="{FF2B5EF4-FFF2-40B4-BE49-F238E27FC236}">
              <a16:creationId xmlns:a16="http://schemas.microsoft.com/office/drawing/2014/main" id="{12F3E9C2-C2AA-474F-A1CA-C5CEBBD06271}"/>
            </a:ext>
          </a:extLst>
        </xdr:cNvPr>
        <xdr:cNvSpPr/>
      </xdr:nvSpPr>
      <xdr:spPr>
        <a:xfrm>
          <a:off x="771073" y="51246315"/>
          <a:ext cx="4544786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143330</xdr:colOff>
      <xdr:row>313</xdr:row>
      <xdr:rowOff>136071</xdr:rowOff>
    </xdr:from>
    <xdr:to>
      <xdr:col>12</xdr:col>
      <xdr:colOff>678544</xdr:colOff>
      <xdr:row>335</xdr:row>
      <xdr:rowOff>63499</xdr:rowOff>
    </xdr:to>
    <xdr:sp macro="" textlink="">
      <xdr:nvSpPr>
        <xdr:cNvPr id="100" name="Rectángulo 99">
          <a:extLst>
            <a:ext uri="{FF2B5EF4-FFF2-40B4-BE49-F238E27FC236}">
              <a16:creationId xmlns:a16="http://schemas.microsoft.com/office/drawing/2014/main" id="{689EC979-2074-4451-B672-68208E5D0A87}"/>
            </a:ext>
          </a:extLst>
        </xdr:cNvPr>
        <xdr:cNvSpPr/>
      </xdr:nvSpPr>
      <xdr:spPr>
        <a:xfrm>
          <a:off x="5477330" y="51244500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81644</xdr:colOff>
      <xdr:row>314</xdr:row>
      <xdr:rowOff>38101</xdr:rowOff>
    </xdr:from>
    <xdr:to>
      <xdr:col>18</xdr:col>
      <xdr:colOff>616858</xdr:colOff>
      <xdr:row>335</xdr:row>
      <xdr:rowOff>128814</xdr:rowOff>
    </xdr:to>
    <xdr:sp macro="" textlink="">
      <xdr:nvSpPr>
        <xdr:cNvPr id="101" name="Rectángulo 100">
          <a:extLst>
            <a:ext uri="{FF2B5EF4-FFF2-40B4-BE49-F238E27FC236}">
              <a16:creationId xmlns:a16="http://schemas.microsoft.com/office/drawing/2014/main" id="{D1839E67-7C0A-47A9-A04A-7FE91A8096E8}"/>
            </a:ext>
          </a:extLst>
        </xdr:cNvPr>
        <xdr:cNvSpPr/>
      </xdr:nvSpPr>
      <xdr:spPr>
        <a:xfrm>
          <a:off x="9987644" y="51309815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680358</xdr:colOff>
      <xdr:row>336</xdr:row>
      <xdr:rowOff>47173</xdr:rowOff>
    </xdr:from>
    <xdr:to>
      <xdr:col>6</xdr:col>
      <xdr:colOff>725716</xdr:colOff>
      <xdr:row>357</xdr:row>
      <xdr:rowOff>137886</xdr:rowOff>
    </xdr:to>
    <xdr:sp macro="" textlink="">
      <xdr:nvSpPr>
        <xdr:cNvPr id="102" name="Rectángulo 101">
          <a:extLst>
            <a:ext uri="{FF2B5EF4-FFF2-40B4-BE49-F238E27FC236}">
              <a16:creationId xmlns:a16="http://schemas.microsoft.com/office/drawing/2014/main" id="{6EB8652B-9C4E-4247-ACEB-0B494781CB52}"/>
            </a:ext>
          </a:extLst>
        </xdr:cNvPr>
        <xdr:cNvSpPr/>
      </xdr:nvSpPr>
      <xdr:spPr>
        <a:xfrm>
          <a:off x="680358" y="54911173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108858</xdr:colOff>
      <xdr:row>336</xdr:row>
      <xdr:rowOff>83458</xdr:rowOff>
    </xdr:from>
    <xdr:to>
      <xdr:col>12</xdr:col>
      <xdr:colOff>644072</xdr:colOff>
      <xdr:row>358</xdr:row>
      <xdr:rowOff>10885</xdr:rowOff>
    </xdr:to>
    <xdr:sp macro="" textlink="">
      <xdr:nvSpPr>
        <xdr:cNvPr id="103" name="Rectángulo 102">
          <a:extLst>
            <a:ext uri="{FF2B5EF4-FFF2-40B4-BE49-F238E27FC236}">
              <a16:creationId xmlns:a16="http://schemas.microsoft.com/office/drawing/2014/main" id="{95EAEB42-75E1-41F7-BB0B-AF6A87F80137}"/>
            </a:ext>
          </a:extLst>
        </xdr:cNvPr>
        <xdr:cNvSpPr/>
      </xdr:nvSpPr>
      <xdr:spPr>
        <a:xfrm>
          <a:off x="5442858" y="54947458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54430</xdr:colOff>
      <xdr:row>336</xdr:row>
      <xdr:rowOff>92530</xdr:rowOff>
    </xdr:from>
    <xdr:to>
      <xdr:col>18</xdr:col>
      <xdr:colOff>589644</xdr:colOff>
      <xdr:row>358</xdr:row>
      <xdr:rowOff>19957</xdr:rowOff>
    </xdr:to>
    <xdr:sp macro="" textlink="">
      <xdr:nvSpPr>
        <xdr:cNvPr id="104" name="Rectángulo 103">
          <a:extLst>
            <a:ext uri="{FF2B5EF4-FFF2-40B4-BE49-F238E27FC236}">
              <a16:creationId xmlns:a16="http://schemas.microsoft.com/office/drawing/2014/main" id="{810913AF-A525-437A-A9FF-53ED4AB81ADE}"/>
            </a:ext>
          </a:extLst>
        </xdr:cNvPr>
        <xdr:cNvSpPr/>
      </xdr:nvSpPr>
      <xdr:spPr>
        <a:xfrm>
          <a:off x="9960430" y="54956530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36286</xdr:colOff>
      <xdr:row>269</xdr:row>
      <xdr:rowOff>53520</xdr:rowOff>
    </xdr:from>
    <xdr:to>
      <xdr:col>6</xdr:col>
      <xdr:colOff>695325</xdr:colOff>
      <xdr:row>290</xdr:row>
      <xdr:rowOff>48532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9401AA4-DBDE-41C6-A091-D74556A2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286" y="43977377"/>
          <a:ext cx="4472214" cy="3420837"/>
        </a:xfrm>
        <a:prstGeom prst="rect">
          <a:avLst/>
        </a:prstGeom>
      </xdr:spPr>
    </xdr:pic>
    <xdr:clientData/>
  </xdr:twoCellAnchor>
  <xdr:twoCellAnchor editAs="oneCell">
    <xdr:from>
      <xdr:col>13</xdr:col>
      <xdr:colOff>77430</xdr:colOff>
      <xdr:row>272</xdr:row>
      <xdr:rowOff>18143</xdr:rowOff>
    </xdr:from>
    <xdr:to>
      <xdr:col>18</xdr:col>
      <xdr:colOff>583747</xdr:colOff>
      <xdr:row>290</xdr:row>
      <xdr:rowOff>48366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700402-EA90-43CE-96AF-B020C93D4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30" y="44431857"/>
          <a:ext cx="4313142" cy="2972541"/>
        </a:xfrm>
        <a:prstGeom prst="rect">
          <a:avLst/>
        </a:prstGeom>
      </xdr:spPr>
    </xdr:pic>
    <xdr:clientData/>
  </xdr:twoCellAnchor>
  <xdr:twoCellAnchor editAs="oneCell">
    <xdr:from>
      <xdr:col>7</xdr:col>
      <xdr:colOff>168987</xdr:colOff>
      <xdr:row>272</xdr:row>
      <xdr:rowOff>27215</xdr:rowOff>
    </xdr:from>
    <xdr:to>
      <xdr:col>12</xdr:col>
      <xdr:colOff>620033</xdr:colOff>
      <xdr:row>290</xdr:row>
      <xdr:rowOff>87540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5C3115C-124F-4FFC-B6E2-D7DF1039E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2987" y="44440929"/>
          <a:ext cx="4257871" cy="3002643"/>
        </a:xfrm>
        <a:prstGeom prst="rect">
          <a:avLst/>
        </a:prstGeom>
      </xdr:spPr>
    </xdr:pic>
    <xdr:clientData/>
  </xdr:twoCellAnchor>
  <xdr:twoCellAnchor>
    <xdr:from>
      <xdr:col>8</xdr:col>
      <xdr:colOff>70756</xdr:colOff>
      <xdr:row>269</xdr:row>
      <xdr:rowOff>43543</xdr:rowOff>
    </xdr:from>
    <xdr:to>
      <xdr:col>12</xdr:col>
      <xdr:colOff>662214</xdr:colOff>
      <xdr:row>271</xdr:row>
      <xdr:rowOff>95955</xdr:rowOff>
    </xdr:to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7BAEFC5E-1BF3-4323-B903-49DBBCD17DE7}"/>
            </a:ext>
          </a:extLst>
        </xdr:cNvPr>
        <xdr:cNvSpPr txBox="1"/>
      </xdr:nvSpPr>
      <xdr:spPr>
        <a:xfrm>
          <a:off x="6166756" y="43967400"/>
          <a:ext cx="3639458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PH Junio</a:t>
          </a:r>
        </a:p>
      </xdr:txBody>
    </xdr:sp>
    <xdr:clientData/>
  </xdr:twoCellAnchor>
  <xdr:twoCellAnchor>
    <xdr:from>
      <xdr:col>13</xdr:col>
      <xdr:colOff>72571</xdr:colOff>
      <xdr:row>269</xdr:row>
      <xdr:rowOff>63500</xdr:rowOff>
    </xdr:from>
    <xdr:to>
      <xdr:col>17</xdr:col>
      <xdr:colOff>664029</xdr:colOff>
      <xdr:row>271</xdr:row>
      <xdr:rowOff>115912</xdr:rowOff>
    </xdr:to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9D059051-193D-482E-8F3C-F0DA5EB08BA9}"/>
            </a:ext>
          </a:extLst>
        </xdr:cNvPr>
        <xdr:cNvSpPr txBox="1"/>
      </xdr:nvSpPr>
      <xdr:spPr>
        <a:xfrm>
          <a:off x="9978571" y="43987357"/>
          <a:ext cx="3639458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PH Julio</a:t>
          </a:r>
        </a:p>
      </xdr:txBody>
    </xdr:sp>
    <xdr:clientData/>
  </xdr:twoCellAnchor>
  <xdr:twoCellAnchor editAs="oneCell">
    <xdr:from>
      <xdr:col>7</xdr:col>
      <xdr:colOff>653144</xdr:colOff>
      <xdr:row>269</xdr:row>
      <xdr:rowOff>72572</xdr:rowOff>
    </xdr:from>
    <xdr:to>
      <xdr:col>8</xdr:col>
      <xdr:colOff>435429</xdr:colOff>
      <xdr:row>271</xdr:row>
      <xdr:rowOff>97969</xdr:rowOff>
    </xdr:to>
    <xdr:pic>
      <xdr:nvPicPr>
        <xdr:cNvPr id="27" name="Gráfico 26" descr="Conexiones">
          <a:extLst>
            <a:ext uri="{FF2B5EF4-FFF2-40B4-BE49-F238E27FC236}">
              <a16:creationId xmlns:a16="http://schemas.microsoft.com/office/drawing/2014/main" id="{EB58BA6C-5F66-4D08-A302-93333E03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9"/>
            </a:ext>
          </a:extLst>
        </a:blip>
        <a:stretch>
          <a:fillRect/>
        </a:stretch>
      </xdr:blipFill>
      <xdr:spPr>
        <a:xfrm>
          <a:off x="5987144" y="43996429"/>
          <a:ext cx="544285" cy="351969"/>
        </a:xfrm>
        <a:prstGeom prst="rect">
          <a:avLst/>
        </a:prstGeom>
      </xdr:spPr>
    </xdr:pic>
    <xdr:clientData/>
  </xdr:twoCellAnchor>
  <xdr:twoCellAnchor editAs="oneCell">
    <xdr:from>
      <xdr:col>13</xdr:col>
      <xdr:colOff>172357</xdr:colOff>
      <xdr:row>269</xdr:row>
      <xdr:rowOff>108857</xdr:rowOff>
    </xdr:from>
    <xdr:to>
      <xdr:col>13</xdr:col>
      <xdr:colOff>713467</xdr:colOff>
      <xdr:row>271</xdr:row>
      <xdr:rowOff>134254</xdr:rowOff>
    </xdr:to>
    <xdr:pic>
      <xdr:nvPicPr>
        <xdr:cNvPr id="107" name="Gráfico 106" descr="Conexiones">
          <a:extLst>
            <a:ext uri="{FF2B5EF4-FFF2-40B4-BE49-F238E27FC236}">
              <a16:creationId xmlns:a16="http://schemas.microsoft.com/office/drawing/2014/main" id="{7F4FECBE-5A08-48E4-9D3A-E1B7DFABE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0078357" y="44032714"/>
          <a:ext cx="544285" cy="351969"/>
        </a:xfrm>
        <a:prstGeom prst="rect">
          <a:avLst/>
        </a:prstGeom>
      </xdr:spPr>
    </xdr:pic>
    <xdr:clientData/>
  </xdr:twoCellAnchor>
  <xdr:twoCellAnchor editAs="oneCell">
    <xdr:from>
      <xdr:col>13</xdr:col>
      <xdr:colOff>117930</xdr:colOff>
      <xdr:row>294</xdr:row>
      <xdr:rowOff>54427</xdr:rowOff>
    </xdr:from>
    <xdr:to>
      <xdr:col>18</xdr:col>
      <xdr:colOff>601889</xdr:colOff>
      <xdr:row>312</xdr:row>
      <xdr:rowOff>102960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ACBED44-CB89-47A9-A768-41BC1FB08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3930" y="48060427"/>
          <a:ext cx="4290784" cy="2984501"/>
        </a:xfrm>
        <a:prstGeom prst="rect">
          <a:avLst/>
        </a:prstGeom>
      </xdr:spPr>
    </xdr:pic>
    <xdr:clientData/>
  </xdr:twoCellAnchor>
  <xdr:twoCellAnchor editAs="oneCell">
    <xdr:from>
      <xdr:col>0</xdr:col>
      <xdr:colOff>714829</xdr:colOff>
      <xdr:row>291</xdr:row>
      <xdr:rowOff>108856</xdr:rowOff>
    </xdr:from>
    <xdr:to>
      <xdr:col>6</xdr:col>
      <xdr:colOff>707571</xdr:colOff>
      <xdr:row>312</xdr:row>
      <xdr:rowOff>121103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6BBF913F-C86C-45EB-A286-26D948BF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829" y="47624999"/>
          <a:ext cx="4564742" cy="3438072"/>
        </a:xfrm>
        <a:prstGeom prst="rect">
          <a:avLst/>
        </a:prstGeom>
      </xdr:spPr>
    </xdr:pic>
    <xdr:clientData/>
  </xdr:twoCellAnchor>
  <xdr:twoCellAnchor editAs="oneCell">
    <xdr:from>
      <xdr:col>7</xdr:col>
      <xdr:colOff>150000</xdr:colOff>
      <xdr:row>291</xdr:row>
      <xdr:rowOff>104643</xdr:rowOff>
    </xdr:from>
    <xdr:to>
      <xdr:col>12</xdr:col>
      <xdr:colOff>754829</xdr:colOff>
      <xdr:row>313</xdr:row>
      <xdr:rowOff>87540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8BE5AF1-5C6C-442F-930D-10B489E7E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4000" y="47620786"/>
          <a:ext cx="4418004" cy="3578358"/>
        </a:xfrm>
        <a:prstGeom prst="rect">
          <a:avLst/>
        </a:prstGeom>
      </xdr:spPr>
    </xdr:pic>
    <xdr:clientData/>
  </xdr:twoCellAnchor>
  <xdr:twoCellAnchor>
    <xdr:from>
      <xdr:col>13</xdr:col>
      <xdr:colOff>326571</xdr:colOff>
      <xdr:row>291</xdr:row>
      <xdr:rowOff>145143</xdr:rowOff>
    </xdr:from>
    <xdr:to>
      <xdr:col>18</xdr:col>
      <xdr:colOff>156029</xdr:colOff>
      <xdr:row>294</xdr:row>
      <xdr:rowOff>34270</xdr:rowOff>
    </xdr:to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EF5146E4-A770-4D54-A3C0-F4ADE7CE02E8}"/>
            </a:ext>
          </a:extLst>
        </xdr:cNvPr>
        <xdr:cNvSpPr txBox="1"/>
      </xdr:nvSpPr>
      <xdr:spPr>
        <a:xfrm>
          <a:off x="10232571" y="47661286"/>
          <a:ext cx="3639458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Culturales</a:t>
          </a:r>
        </a:p>
      </xdr:txBody>
    </xdr:sp>
    <xdr:clientData/>
  </xdr:twoCellAnchor>
  <xdr:twoCellAnchor editAs="oneCell">
    <xdr:from>
      <xdr:col>13</xdr:col>
      <xdr:colOff>326571</xdr:colOff>
      <xdr:row>291</xdr:row>
      <xdr:rowOff>145143</xdr:rowOff>
    </xdr:from>
    <xdr:to>
      <xdr:col>14</xdr:col>
      <xdr:colOff>105681</xdr:colOff>
      <xdr:row>294</xdr:row>
      <xdr:rowOff>10430</xdr:rowOff>
    </xdr:to>
    <xdr:pic>
      <xdr:nvPicPr>
        <xdr:cNvPr id="109" name="Gráfico 108" descr="Conexiones">
          <a:extLst>
            <a:ext uri="{FF2B5EF4-FFF2-40B4-BE49-F238E27FC236}">
              <a16:creationId xmlns:a16="http://schemas.microsoft.com/office/drawing/2014/main" id="{AD114039-F0E9-41D1-B29E-574C74E10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0232571" y="47661286"/>
          <a:ext cx="544285" cy="351969"/>
        </a:xfrm>
        <a:prstGeom prst="rect">
          <a:avLst/>
        </a:prstGeom>
      </xdr:spPr>
    </xdr:pic>
    <xdr:clientData/>
  </xdr:twoCellAnchor>
  <xdr:twoCellAnchor>
    <xdr:from>
      <xdr:col>0</xdr:col>
      <xdr:colOff>725715</xdr:colOff>
      <xdr:row>358</xdr:row>
      <xdr:rowOff>110672</xdr:rowOff>
    </xdr:from>
    <xdr:to>
      <xdr:col>6</xdr:col>
      <xdr:colOff>698501</xdr:colOff>
      <xdr:row>380</xdr:row>
      <xdr:rowOff>38100</xdr:rowOff>
    </xdr:to>
    <xdr:sp macro="" textlink="">
      <xdr:nvSpPr>
        <xdr:cNvPr id="110" name="Rectángulo 109">
          <a:extLst>
            <a:ext uri="{FF2B5EF4-FFF2-40B4-BE49-F238E27FC236}">
              <a16:creationId xmlns:a16="http://schemas.microsoft.com/office/drawing/2014/main" id="{0EAA7371-A785-46BC-A248-C9944F8274A2}"/>
            </a:ext>
          </a:extLst>
        </xdr:cNvPr>
        <xdr:cNvSpPr/>
      </xdr:nvSpPr>
      <xdr:spPr>
        <a:xfrm>
          <a:off x="725715" y="58566958"/>
          <a:ext cx="4544786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97972</xdr:colOff>
      <xdr:row>358</xdr:row>
      <xdr:rowOff>108857</xdr:rowOff>
    </xdr:from>
    <xdr:to>
      <xdr:col>12</xdr:col>
      <xdr:colOff>633186</xdr:colOff>
      <xdr:row>380</xdr:row>
      <xdr:rowOff>36285</xdr:rowOff>
    </xdr:to>
    <xdr:sp macro="" textlink="">
      <xdr:nvSpPr>
        <xdr:cNvPr id="111" name="Rectángulo 110">
          <a:extLst>
            <a:ext uri="{FF2B5EF4-FFF2-40B4-BE49-F238E27FC236}">
              <a16:creationId xmlns:a16="http://schemas.microsoft.com/office/drawing/2014/main" id="{5550D232-4BD1-4242-B5B7-6A6417942E07}"/>
            </a:ext>
          </a:extLst>
        </xdr:cNvPr>
        <xdr:cNvSpPr/>
      </xdr:nvSpPr>
      <xdr:spPr>
        <a:xfrm>
          <a:off x="5431972" y="58565143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36286</xdr:colOff>
      <xdr:row>359</xdr:row>
      <xdr:rowOff>10887</xdr:rowOff>
    </xdr:from>
    <xdr:to>
      <xdr:col>18</xdr:col>
      <xdr:colOff>571500</xdr:colOff>
      <xdr:row>380</xdr:row>
      <xdr:rowOff>101600</xdr:rowOff>
    </xdr:to>
    <xdr:sp macro="" textlink="">
      <xdr:nvSpPr>
        <xdr:cNvPr id="112" name="Rectángulo 111">
          <a:extLst>
            <a:ext uri="{FF2B5EF4-FFF2-40B4-BE49-F238E27FC236}">
              <a16:creationId xmlns:a16="http://schemas.microsoft.com/office/drawing/2014/main" id="{DFEC1060-6650-4BD1-9F1E-F3C0A8FC3832}"/>
            </a:ext>
          </a:extLst>
        </xdr:cNvPr>
        <xdr:cNvSpPr/>
      </xdr:nvSpPr>
      <xdr:spPr>
        <a:xfrm>
          <a:off x="9942286" y="58630458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635000</xdr:colOff>
      <xdr:row>381</xdr:row>
      <xdr:rowOff>19959</xdr:rowOff>
    </xdr:from>
    <xdr:to>
      <xdr:col>6</xdr:col>
      <xdr:colOff>680358</xdr:colOff>
      <xdr:row>402</xdr:row>
      <xdr:rowOff>110672</xdr:rowOff>
    </xdr:to>
    <xdr:sp macro="" textlink="">
      <xdr:nvSpPr>
        <xdr:cNvPr id="113" name="Rectángulo 112">
          <a:extLst>
            <a:ext uri="{FF2B5EF4-FFF2-40B4-BE49-F238E27FC236}">
              <a16:creationId xmlns:a16="http://schemas.microsoft.com/office/drawing/2014/main" id="{FE72A5EC-9FD2-446C-ABF0-3269BF89B055}"/>
            </a:ext>
          </a:extLst>
        </xdr:cNvPr>
        <xdr:cNvSpPr/>
      </xdr:nvSpPr>
      <xdr:spPr>
        <a:xfrm>
          <a:off x="635000" y="62231816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63500</xdr:colOff>
      <xdr:row>381</xdr:row>
      <xdr:rowOff>56244</xdr:rowOff>
    </xdr:from>
    <xdr:to>
      <xdr:col>12</xdr:col>
      <xdr:colOff>598714</xdr:colOff>
      <xdr:row>402</xdr:row>
      <xdr:rowOff>146957</xdr:rowOff>
    </xdr:to>
    <xdr:sp macro="" textlink="">
      <xdr:nvSpPr>
        <xdr:cNvPr id="114" name="Rectángulo 113">
          <a:extLst>
            <a:ext uri="{FF2B5EF4-FFF2-40B4-BE49-F238E27FC236}">
              <a16:creationId xmlns:a16="http://schemas.microsoft.com/office/drawing/2014/main" id="{3A3AC6EE-A2B0-440C-BD9C-1BDF609638EB}"/>
            </a:ext>
          </a:extLst>
        </xdr:cNvPr>
        <xdr:cNvSpPr/>
      </xdr:nvSpPr>
      <xdr:spPr>
        <a:xfrm>
          <a:off x="5397500" y="62268101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13</xdr:col>
      <xdr:colOff>9072</xdr:colOff>
      <xdr:row>381</xdr:row>
      <xdr:rowOff>65316</xdr:rowOff>
    </xdr:from>
    <xdr:to>
      <xdr:col>18</xdr:col>
      <xdr:colOff>544286</xdr:colOff>
      <xdr:row>402</xdr:row>
      <xdr:rowOff>156029</xdr:rowOff>
    </xdr:to>
    <xdr:sp macro="" textlink="">
      <xdr:nvSpPr>
        <xdr:cNvPr id="115" name="Rectángulo 114">
          <a:extLst>
            <a:ext uri="{FF2B5EF4-FFF2-40B4-BE49-F238E27FC236}">
              <a16:creationId xmlns:a16="http://schemas.microsoft.com/office/drawing/2014/main" id="{01F3FCF2-2164-46DF-8268-3EED8B88479A}"/>
            </a:ext>
          </a:extLst>
        </xdr:cNvPr>
        <xdr:cNvSpPr/>
      </xdr:nvSpPr>
      <xdr:spPr>
        <a:xfrm>
          <a:off x="9915072" y="62277173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7</xdr:col>
      <xdr:colOff>217714</xdr:colOff>
      <xdr:row>318</xdr:row>
      <xdr:rowOff>36286</xdr:rowOff>
    </xdr:from>
    <xdr:to>
      <xdr:col>12</xdr:col>
      <xdr:colOff>674461</xdr:colOff>
      <xdr:row>335</xdr:row>
      <xdr:rowOff>30390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22B2D1-5947-40A1-982F-5285A7F5C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5551714" y="51961143"/>
          <a:ext cx="4263572" cy="2766786"/>
        </a:xfrm>
        <a:prstGeom prst="rect">
          <a:avLst/>
        </a:prstGeom>
      </xdr:spPr>
    </xdr:pic>
    <xdr:clientData/>
  </xdr:twoCellAnchor>
  <xdr:twoCellAnchor editAs="oneCell">
    <xdr:from>
      <xdr:col>1</xdr:col>
      <xdr:colOff>86499</xdr:colOff>
      <xdr:row>314</xdr:row>
      <xdr:rowOff>6441</xdr:rowOff>
    </xdr:from>
    <xdr:to>
      <xdr:col>6</xdr:col>
      <xdr:colOff>749753</xdr:colOff>
      <xdr:row>335</xdr:row>
      <xdr:rowOff>84818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CEADBD9-B82C-4864-9185-8CBC06290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99" y="51278155"/>
          <a:ext cx="4476429" cy="3504202"/>
        </a:xfrm>
        <a:prstGeom prst="rect">
          <a:avLst/>
        </a:prstGeom>
      </xdr:spPr>
    </xdr:pic>
    <xdr:clientData/>
  </xdr:twoCellAnchor>
  <xdr:twoCellAnchor>
    <xdr:from>
      <xdr:col>7</xdr:col>
      <xdr:colOff>361043</xdr:colOff>
      <xdr:row>314</xdr:row>
      <xdr:rowOff>127000</xdr:rowOff>
    </xdr:from>
    <xdr:to>
      <xdr:col>12</xdr:col>
      <xdr:colOff>526142</xdr:colOff>
      <xdr:row>317</xdr:row>
      <xdr:rowOff>16127</xdr:rowOff>
    </xdr:to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5CF69468-3C90-419F-8CDE-7010EABA0452}"/>
            </a:ext>
          </a:extLst>
        </xdr:cNvPr>
        <xdr:cNvSpPr txBox="1"/>
      </xdr:nvSpPr>
      <xdr:spPr>
        <a:xfrm>
          <a:off x="5695043" y="51398714"/>
          <a:ext cx="3975099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Youtube Live Barras futboleras</a:t>
          </a:r>
        </a:p>
      </xdr:txBody>
    </xdr:sp>
    <xdr:clientData/>
  </xdr:twoCellAnchor>
  <xdr:twoCellAnchor editAs="oneCell">
    <xdr:from>
      <xdr:col>7</xdr:col>
      <xdr:colOff>361043</xdr:colOff>
      <xdr:row>314</xdr:row>
      <xdr:rowOff>127000</xdr:rowOff>
    </xdr:from>
    <xdr:to>
      <xdr:col>8</xdr:col>
      <xdr:colOff>48532</xdr:colOff>
      <xdr:row>317</xdr:row>
      <xdr:rowOff>121104</xdr:rowOff>
    </xdr:to>
    <xdr:pic>
      <xdr:nvPicPr>
        <xdr:cNvPr id="117" name="Gráfico 116" descr="Reseña de cliente">
          <a:extLst>
            <a:ext uri="{FF2B5EF4-FFF2-40B4-BE49-F238E27FC236}">
              <a16:creationId xmlns:a16="http://schemas.microsoft.com/office/drawing/2014/main" id="{5990F0AB-BDB8-4E9F-B5FD-05CBCF4D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7"/>
            </a:ext>
          </a:extLst>
        </a:blip>
        <a:stretch>
          <a:fillRect/>
        </a:stretch>
      </xdr:blipFill>
      <xdr:spPr>
        <a:xfrm>
          <a:off x="5695043" y="51398714"/>
          <a:ext cx="446314" cy="480786"/>
        </a:xfrm>
        <a:prstGeom prst="rect">
          <a:avLst/>
        </a:prstGeom>
      </xdr:spPr>
    </xdr:pic>
    <xdr:clientData/>
  </xdr:twoCellAnchor>
  <xdr:twoCellAnchor editAs="oneCell">
    <xdr:from>
      <xdr:col>13</xdr:col>
      <xdr:colOff>244929</xdr:colOff>
      <xdr:row>319</xdr:row>
      <xdr:rowOff>128815</xdr:rowOff>
    </xdr:from>
    <xdr:to>
      <xdr:col>18</xdr:col>
      <xdr:colOff>450396</xdr:colOff>
      <xdr:row>329</xdr:row>
      <xdr:rowOff>25854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C0798D4C-4033-4A03-9514-206220BC4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929" y="52216958"/>
          <a:ext cx="4018642" cy="1533071"/>
        </a:xfrm>
        <a:prstGeom prst="rect">
          <a:avLst/>
        </a:prstGeom>
      </xdr:spPr>
    </xdr:pic>
    <xdr:clientData/>
  </xdr:twoCellAnchor>
  <xdr:twoCellAnchor editAs="oneCell">
    <xdr:from>
      <xdr:col>7</xdr:col>
      <xdr:colOff>181430</xdr:colOff>
      <xdr:row>340</xdr:row>
      <xdr:rowOff>27213</xdr:rowOff>
    </xdr:from>
    <xdr:to>
      <xdr:col>12</xdr:col>
      <xdr:colOff>553358</xdr:colOff>
      <xdr:row>357</xdr:row>
      <xdr:rowOff>141966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6EE2A29-6A89-4534-B2EF-EF1CE4DDE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5430" y="55544356"/>
          <a:ext cx="4181928" cy="2893785"/>
        </a:xfrm>
        <a:prstGeom prst="rect">
          <a:avLst/>
        </a:prstGeom>
      </xdr:spPr>
    </xdr:pic>
    <xdr:clientData/>
  </xdr:twoCellAnchor>
  <xdr:twoCellAnchor editAs="oneCell">
    <xdr:from>
      <xdr:col>0</xdr:col>
      <xdr:colOff>712429</xdr:colOff>
      <xdr:row>336</xdr:row>
      <xdr:rowOff>47263</xdr:rowOff>
    </xdr:from>
    <xdr:to>
      <xdr:col>6</xdr:col>
      <xdr:colOff>674461</xdr:colOff>
      <xdr:row>357</xdr:row>
      <xdr:rowOff>69396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BF66B0B-2D5D-4759-8AC2-5A105D0DC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9" y="54911263"/>
          <a:ext cx="4530857" cy="3454308"/>
        </a:xfrm>
        <a:prstGeom prst="rect">
          <a:avLst/>
        </a:prstGeom>
      </xdr:spPr>
    </xdr:pic>
    <xdr:clientData/>
  </xdr:twoCellAnchor>
  <xdr:twoCellAnchor>
    <xdr:from>
      <xdr:col>7</xdr:col>
      <xdr:colOff>399144</xdr:colOff>
      <xdr:row>336</xdr:row>
      <xdr:rowOff>156029</xdr:rowOff>
    </xdr:from>
    <xdr:to>
      <xdr:col>12</xdr:col>
      <xdr:colOff>564243</xdr:colOff>
      <xdr:row>339</xdr:row>
      <xdr:rowOff>45156</xdr:rowOff>
    </xdr:to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EE24276F-B610-4635-B018-466B8B00562C}"/>
            </a:ext>
          </a:extLst>
        </xdr:cNvPr>
        <xdr:cNvSpPr txBox="1"/>
      </xdr:nvSpPr>
      <xdr:spPr>
        <a:xfrm>
          <a:off x="5733144" y="55020029"/>
          <a:ext cx="3975099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Youtube Live Barras futboleras</a:t>
          </a:r>
        </a:p>
      </xdr:txBody>
    </xdr:sp>
    <xdr:clientData/>
  </xdr:twoCellAnchor>
  <xdr:twoCellAnchor editAs="oneCell">
    <xdr:from>
      <xdr:col>7</xdr:col>
      <xdr:colOff>399143</xdr:colOff>
      <xdr:row>336</xdr:row>
      <xdr:rowOff>156029</xdr:rowOff>
    </xdr:from>
    <xdr:to>
      <xdr:col>8</xdr:col>
      <xdr:colOff>105681</xdr:colOff>
      <xdr:row>340</xdr:row>
      <xdr:rowOff>7857</xdr:rowOff>
    </xdr:to>
    <xdr:pic>
      <xdr:nvPicPr>
        <xdr:cNvPr id="121" name="Gráfico 120" descr="Reseña de cliente">
          <a:extLst>
            <a:ext uri="{FF2B5EF4-FFF2-40B4-BE49-F238E27FC236}">
              <a16:creationId xmlns:a16="http://schemas.microsoft.com/office/drawing/2014/main" id="{FEB9992F-6625-4972-81C4-4EA667E77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7"/>
            </a:ext>
          </a:extLst>
        </a:blip>
        <a:stretch>
          <a:fillRect/>
        </a:stretch>
      </xdr:blipFill>
      <xdr:spPr>
        <a:xfrm>
          <a:off x="5733143" y="55020029"/>
          <a:ext cx="471713" cy="508146"/>
        </a:xfrm>
        <a:prstGeom prst="rect">
          <a:avLst/>
        </a:prstGeom>
      </xdr:spPr>
    </xdr:pic>
    <xdr:clientData/>
  </xdr:twoCellAnchor>
  <xdr:twoCellAnchor editAs="oneCell">
    <xdr:from>
      <xdr:col>13</xdr:col>
      <xdr:colOff>54430</xdr:colOff>
      <xdr:row>336</xdr:row>
      <xdr:rowOff>92530</xdr:rowOff>
    </xdr:from>
    <xdr:to>
      <xdr:col>18</xdr:col>
      <xdr:colOff>620032</xdr:colOff>
      <xdr:row>358</xdr:row>
      <xdr:rowOff>30389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B1C0106-3E72-4A21-A730-B3C352AD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0430" y="54956530"/>
          <a:ext cx="4372427" cy="3526970"/>
        </a:xfrm>
        <a:prstGeom prst="rect">
          <a:avLst/>
        </a:prstGeom>
      </xdr:spPr>
    </xdr:pic>
    <xdr:clientData/>
  </xdr:twoCellAnchor>
  <xdr:twoCellAnchor editAs="oneCell">
    <xdr:from>
      <xdr:col>13</xdr:col>
      <xdr:colOff>108858</xdr:colOff>
      <xdr:row>363</xdr:row>
      <xdr:rowOff>113254</xdr:rowOff>
    </xdr:from>
    <xdr:to>
      <xdr:col>18</xdr:col>
      <xdr:colOff>553358</xdr:colOff>
      <xdr:row>380</xdr:row>
      <xdr:rowOff>66676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54EA6B9-FAE1-4090-85C2-FA95670E8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4858" y="59385968"/>
          <a:ext cx="4254500" cy="2726104"/>
        </a:xfrm>
        <a:prstGeom prst="rect">
          <a:avLst/>
        </a:prstGeom>
      </xdr:spPr>
    </xdr:pic>
    <xdr:clientData/>
  </xdr:twoCellAnchor>
  <xdr:twoCellAnchor editAs="oneCell">
    <xdr:from>
      <xdr:col>7</xdr:col>
      <xdr:colOff>113715</xdr:colOff>
      <xdr:row>358</xdr:row>
      <xdr:rowOff>121648</xdr:rowOff>
    </xdr:from>
    <xdr:to>
      <xdr:col>12</xdr:col>
      <xdr:colOff>607787</xdr:colOff>
      <xdr:row>380</xdr:row>
      <xdr:rowOff>30390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CD909A3-66F7-43A7-BF79-E8E124C4C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7715" y="58577934"/>
          <a:ext cx="4304072" cy="3497852"/>
        </a:xfrm>
        <a:prstGeom prst="rect">
          <a:avLst/>
        </a:prstGeom>
      </xdr:spPr>
    </xdr:pic>
    <xdr:clientData/>
  </xdr:twoCellAnchor>
  <xdr:twoCellAnchor>
    <xdr:from>
      <xdr:col>13</xdr:col>
      <xdr:colOff>451757</xdr:colOff>
      <xdr:row>360</xdr:row>
      <xdr:rowOff>27215</xdr:rowOff>
    </xdr:from>
    <xdr:to>
      <xdr:col>18</xdr:col>
      <xdr:colOff>616856</xdr:colOff>
      <xdr:row>362</xdr:row>
      <xdr:rowOff>79627</xdr:rowOff>
    </xdr:to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54607D50-AD5D-4958-9179-2CA9F6D06028}"/>
            </a:ext>
          </a:extLst>
        </xdr:cNvPr>
        <xdr:cNvSpPr txBox="1"/>
      </xdr:nvSpPr>
      <xdr:spPr>
        <a:xfrm>
          <a:off x="10357757" y="58810072"/>
          <a:ext cx="3975099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Youtube Live  Comerciantes</a:t>
          </a:r>
        </a:p>
      </xdr:txBody>
    </xdr:sp>
    <xdr:clientData/>
  </xdr:twoCellAnchor>
  <xdr:twoCellAnchor editAs="oneCell">
    <xdr:from>
      <xdr:col>13</xdr:col>
      <xdr:colOff>315685</xdr:colOff>
      <xdr:row>359</xdr:row>
      <xdr:rowOff>90715</xdr:rowOff>
    </xdr:from>
    <xdr:to>
      <xdr:col>14</xdr:col>
      <xdr:colOff>28573</xdr:colOff>
      <xdr:row>362</xdr:row>
      <xdr:rowOff>105828</xdr:rowOff>
    </xdr:to>
    <xdr:pic>
      <xdr:nvPicPr>
        <xdr:cNvPr id="128" name="Gráfico 127" descr="Reseña de cliente">
          <a:extLst>
            <a:ext uri="{FF2B5EF4-FFF2-40B4-BE49-F238E27FC236}">
              <a16:creationId xmlns:a16="http://schemas.microsoft.com/office/drawing/2014/main" id="{CED0762A-03E6-4695-998A-AAAA9AD4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7"/>
            </a:ext>
          </a:extLst>
        </a:blip>
        <a:stretch>
          <a:fillRect/>
        </a:stretch>
      </xdr:blipFill>
      <xdr:spPr>
        <a:xfrm>
          <a:off x="10221685" y="58710286"/>
          <a:ext cx="471713" cy="50814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136073</xdr:colOff>
      <xdr:row>365</xdr:row>
      <xdr:rowOff>47173</xdr:rowOff>
    </xdr:from>
    <xdr:to>
      <xdr:col>6</xdr:col>
      <xdr:colOff>344715</xdr:colOff>
      <xdr:row>374</xdr:row>
      <xdr:rowOff>107498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BB1584C-B50E-49EF-AB2D-B16222E65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073" y="59646459"/>
          <a:ext cx="4018642" cy="1533071"/>
        </a:xfrm>
        <a:prstGeom prst="rect">
          <a:avLst/>
        </a:prstGeom>
      </xdr:spPr>
    </xdr:pic>
    <xdr:clientData/>
  </xdr:twoCellAnchor>
  <xdr:twoCellAnchor editAs="oneCell">
    <xdr:from>
      <xdr:col>7</xdr:col>
      <xdr:colOff>99785</xdr:colOff>
      <xdr:row>384</xdr:row>
      <xdr:rowOff>154215</xdr:rowOff>
    </xdr:from>
    <xdr:to>
      <xdr:col>12</xdr:col>
      <xdr:colOff>607784</xdr:colOff>
      <xdr:row>402</xdr:row>
      <xdr:rowOff>121104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E926CF8-270B-47D3-916A-52D7F7759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3785" y="62855929"/>
          <a:ext cx="4317999" cy="290285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381</xdr:row>
      <xdr:rowOff>4630</xdr:rowOff>
    </xdr:from>
    <xdr:to>
      <xdr:col>6</xdr:col>
      <xdr:colOff>638174</xdr:colOff>
      <xdr:row>402</xdr:row>
      <xdr:rowOff>66675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59FFED8-E398-4732-903E-98AE8DCD5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62216487"/>
          <a:ext cx="4635499" cy="3487870"/>
        </a:xfrm>
        <a:prstGeom prst="rect">
          <a:avLst/>
        </a:prstGeom>
      </xdr:spPr>
    </xdr:pic>
    <xdr:clientData/>
  </xdr:twoCellAnchor>
  <xdr:twoCellAnchor>
    <xdr:from>
      <xdr:col>0</xdr:col>
      <xdr:colOff>562429</xdr:colOff>
      <xdr:row>403</xdr:row>
      <xdr:rowOff>63500</xdr:rowOff>
    </xdr:from>
    <xdr:to>
      <xdr:col>6</xdr:col>
      <xdr:colOff>607787</xdr:colOff>
      <xdr:row>424</xdr:row>
      <xdr:rowOff>154213</xdr:rowOff>
    </xdr:to>
    <xdr:sp macro="" textlink="">
      <xdr:nvSpPr>
        <xdr:cNvPr id="134" name="Rectángulo 133">
          <a:extLst>
            <a:ext uri="{FF2B5EF4-FFF2-40B4-BE49-F238E27FC236}">
              <a16:creationId xmlns:a16="http://schemas.microsoft.com/office/drawing/2014/main" id="{FBB2326E-7764-4F0F-AD02-2951F5E2FCBF}"/>
            </a:ext>
          </a:extLst>
        </xdr:cNvPr>
        <xdr:cNvSpPr/>
      </xdr:nvSpPr>
      <xdr:spPr>
        <a:xfrm>
          <a:off x="562429" y="65867643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752929</xdr:colOff>
      <xdr:row>403</xdr:row>
      <xdr:rowOff>99785</xdr:rowOff>
    </xdr:from>
    <xdr:to>
      <xdr:col>12</xdr:col>
      <xdr:colOff>526143</xdr:colOff>
      <xdr:row>425</xdr:row>
      <xdr:rowOff>27212</xdr:rowOff>
    </xdr:to>
    <xdr:sp macro="" textlink="">
      <xdr:nvSpPr>
        <xdr:cNvPr id="135" name="Rectángulo 134">
          <a:extLst>
            <a:ext uri="{FF2B5EF4-FFF2-40B4-BE49-F238E27FC236}">
              <a16:creationId xmlns:a16="http://schemas.microsoft.com/office/drawing/2014/main" id="{160A3C8A-2EB0-4126-97EA-744F788A5AB3}"/>
            </a:ext>
          </a:extLst>
        </xdr:cNvPr>
        <xdr:cNvSpPr/>
      </xdr:nvSpPr>
      <xdr:spPr>
        <a:xfrm>
          <a:off x="5324929" y="65903928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698501</xdr:colOff>
      <xdr:row>403</xdr:row>
      <xdr:rowOff>108857</xdr:rowOff>
    </xdr:from>
    <xdr:to>
      <xdr:col>18</xdr:col>
      <xdr:colOff>471715</xdr:colOff>
      <xdr:row>425</xdr:row>
      <xdr:rowOff>36284</xdr:rowOff>
    </xdr:to>
    <xdr:sp macro="" textlink="">
      <xdr:nvSpPr>
        <xdr:cNvPr id="136" name="Rectángulo 135">
          <a:extLst>
            <a:ext uri="{FF2B5EF4-FFF2-40B4-BE49-F238E27FC236}">
              <a16:creationId xmlns:a16="http://schemas.microsoft.com/office/drawing/2014/main" id="{68F84F21-D492-4D63-8CAF-C8D7DB9F41CC}"/>
            </a:ext>
          </a:extLst>
        </xdr:cNvPr>
        <xdr:cNvSpPr/>
      </xdr:nvSpPr>
      <xdr:spPr>
        <a:xfrm>
          <a:off x="9842501" y="65913000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371929</xdr:colOff>
      <xdr:row>381</xdr:row>
      <xdr:rowOff>156030</xdr:rowOff>
    </xdr:from>
    <xdr:to>
      <xdr:col>12</xdr:col>
      <xdr:colOff>201387</xdr:colOff>
      <xdr:row>384</xdr:row>
      <xdr:rowOff>45157</xdr:rowOff>
    </xdr:to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229B37A0-BB8A-4BB2-AB5B-F230D64BAED1}"/>
            </a:ext>
          </a:extLst>
        </xdr:cNvPr>
        <xdr:cNvSpPr txBox="1"/>
      </xdr:nvSpPr>
      <xdr:spPr>
        <a:xfrm>
          <a:off x="5705929" y="62367887"/>
          <a:ext cx="3639458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UPZ Danubio</a:t>
          </a:r>
        </a:p>
      </xdr:txBody>
    </xdr:sp>
    <xdr:clientData/>
  </xdr:twoCellAnchor>
  <xdr:twoCellAnchor editAs="oneCell">
    <xdr:from>
      <xdr:col>7</xdr:col>
      <xdr:colOff>371929</xdr:colOff>
      <xdr:row>381</xdr:row>
      <xdr:rowOff>156030</xdr:rowOff>
    </xdr:from>
    <xdr:to>
      <xdr:col>8</xdr:col>
      <xdr:colOff>154214</xdr:colOff>
      <xdr:row>384</xdr:row>
      <xdr:rowOff>18142</xdr:rowOff>
    </xdr:to>
    <xdr:pic>
      <xdr:nvPicPr>
        <xdr:cNvPr id="138" name="Gráfico 137" descr="Conexiones">
          <a:extLst>
            <a:ext uri="{FF2B5EF4-FFF2-40B4-BE49-F238E27FC236}">
              <a16:creationId xmlns:a16="http://schemas.microsoft.com/office/drawing/2014/main" id="{E46C8DD1-36D4-41D6-B67E-C163ABAFE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5705929" y="62367887"/>
          <a:ext cx="544285" cy="351969"/>
        </a:xfrm>
        <a:prstGeom prst="rect">
          <a:avLst/>
        </a:prstGeom>
      </xdr:spPr>
    </xdr:pic>
    <xdr:clientData/>
  </xdr:twoCellAnchor>
  <xdr:twoCellAnchor editAs="oneCell">
    <xdr:from>
      <xdr:col>13</xdr:col>
      <xdr:colOff>9072</xdr:colOff>
      <xdr:row>381</xdr:row>
      <xdr:rowOff>65316</xdr:rowOff>
    </xdr:from>
    <xdr:to>
      <xdr:col>18</xdr:col>
      <xdr:colOff>571499</xdr:colOff>
      <xdr:row>403</xdr:row>
      <xdr:rowOff>0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5C8D52A-F5DE-45CF-A4B5-59DBB8C19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072" y="62277173"/>
          <a:ext cx="4372427" cy="3526970"/>
        </a:xfrm>
        <a:prstGeom prst="rect">
          <a:avLst/>
        </a:prstGeom>
      </xdr:spPr>
    </xdr:pic>
    <xdr:clientData/>
  </xdr:twoCellAnchor>
  <xdr:twoCellAnchor>
    <xdr:from>
      <xdr:col>0</xdr:col>
      <xdr:colOff>526143</xdr:colOff>
      <xdr:row>425</xdr:row>
      <xdr:rowOff>117928</xdr:rowOff>
    </xdr:from>
    <xdr:to>
      <xdr:col>6</xdr:col>
      <xdr:colOff>571501</xdr:colOff>
      <xdr:row>447</xdr:row>
      <xdr:rowOff>45356</xdr:rowOff>
    </xdr:to>
    <xdr:sp macro="" textlink="">
      <xdr:nvSpPr>
        <xdr:cNvPr id="144" name="Rectángulo 143">
          <a:extLst>
            <a:ext uri="{FF2B5EF4-FFF2-40B4-BE49-F238E27FC236}">
              <a16:creationId xmlns:a16="http://schemas.microsoft.com/office/drawing/2014/main" id="{AA3A9294-3FBD-49CF-B91E-3F863EDA4842}"/>
            </a:ext>
          </a:extLst>
        </xdr:cNvPr>
        <xdr:cNvSpPr/>
      </xdr:nvSpPr>
      <xdr:spPr>
        <a:xfrm>
          <a:off x="526143" y="69514357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716643</xdr:colOff>
      <xdr:row>425</xdr:row>
      <xdr:rowOff>154213</xdr:rowOff>
    </xdr:from>
    <xdr:to>
      <xdr:col>12</xdr:col>
      <xdr:colOff>489857</xdr:colOff>
      <xdr:row>447</xdr:row>
      <xdr:rowOff>81641</xdr:rowOff>
    </xdr:to>
    <xdr:sp macro="" textlink="">
      <xdr:nvSpPr>
        <xdr:cNvPr id="145" name="Rectángulo 144">
          <a:extLst>
            <a:ext uri="{FF2B5EF4-FFF2-40B4-BE49-F238E27FC236}">
              <a16:creationId xmlns:a16="http://schemas.microsoft.com/office/drawing/2014/main" id="{C60BBFFC-6EDC-434A-950C-3436E1B0F6DC}"/>
            </a:ext>
          </a:extLst>
        </xdr:cNvPr>
        <xdr:cNvSpPr/>
      </xdr:nvSpPr>
      <xdr:spPr>
        <a:xfrm>
          <a:off x="5288643" y="69550642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662215</xdr:colOff>
      <xdr:row>426</xdr:row>
      <xdr:rowOff>0</xdr:rowOff>
    </xdr:from>
    <xdr:to>
      <xdr:col>18</xdr:col>
      <xdr:colOff>435429</xdr:colOff>
      <xdr:row>447</xdr:row>
      <xdr:rowOff>90713</xdr:rowOff>
    </xdr:to>
    <xdr:sp macro="" textlink="">
      <xdr:nvSpPr>
        <xdr:cNvPr id="146" name="Rectángulo 145">
          <a:extLst>
            <a:ext uri="{FF2B5EF4-FFF2-40B4-BE49-F238E27FC236}">
              <a16:creationId xmlns:a16="http://schemas.microsoft.com/office/drawing/2014/main" id="{6F1A03D9-604C-4AC7-ABB6-D6FBCF47B6A5}"/>
            </a:ext>
          </a:extLst>
        </xdr:cNvPr>
        <xdr:cNvSpPr/>
      </xdr:nvSpPr>
      <xdr:spPr>
        <a:xfrm>
          <a:off x="9806215" y="69559714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99786</xdr:colOff>
      <xdr:row>410</xdr:row>
      <xdr:rowOff>36286</xdr:rowOff>
    </xdr:from>
    <xdr:to>
      <xdr:col>6</xdr:col>
      <xdr:colOff>311603</xdr:colOff>
      <xdr:row>419</xdr:row>
      <xdr:rowOff>102961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B1417A4-06B5-4045-86AD-B71A7743E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786" y="66983429"/>
          <a:ext cx="4018642" cy="1533071"/>
        </a:xfrm>
        <a:prstGeom prst="rect">
          <a:avLst/>
        </a:prstGeom>
      </xdr:spPr>
    </xdr:pic>
    <xdr:clientData/>
  </xdr:twoCellAnchor>
  <xdr:twoCellAnchor editAs="oneCell">
    <xdr:from>
      <xdr:col>12</xdr:col>
      <xdr:colOff>734786</xdr:colOff>
      <xdr:row>407</xdr:row>
      <xdr:rowOff>57473</xdr:rowOff>
    </xdr:from>
    <xdr:to>
      <xdr:col>18</xdr:col>
      <xdr:colOff>350610</xdr:colOff>
      <xdr:row>424</xdr:row>
      <xdr:rowOff>154214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00A9DF63-EF3E-4BEC-A89E-65B41290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786" y="66514759"/>
          <a:ext cx="4190999" cy="2872598"/>
        </a:xfrm>
        <a:prstGeom prst="rect">
          <a:avLst/>
        </a:prstGeom>
      </xdr:spPr>
    </xdr:pic>
    <xdr:clientData/>
  </xdr:twoCellAnchor>
  <xdr:twoCellAnchor editAs="oneCell">
    <xdr:from>
      <xdr:col>6</xdr:col>
      <xdr:colOff>676144</xdr:colOff>
      <xdr:row>403</xdr:row>
      <xdr:rowOff>154215</xdr:rowOff>
    </xdr:from>
    <xdr:to>
      <xdr:col>12</xdr:col>
      <xdr:colOff>483961</xdr:colOff>
      <xdr:row>425</xdr:row>
      <xdr:rowOff>36286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6549163-E40A-45AA-AAA7-66DBFA27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144" y="65958358"/>
          <a:ext cx="4376642" cy="3474357"/>
        </a:xfrm>
        <a:prstGeom prst="rect">
          <a:avLst/>
        </a:prstGeom>
      </xdr:spPr>
    </xdr:pic>
    <xdr:clientData/>
  </xdr:twoCellAnchor>
  <xdr:twoCellAnchor>
    <xdr:from>
      <xdr:col>13</xdr:col>
      <xdr:colOff>208644</xdr:colOff>
      <xdr:row>404</xdr:row>
      <xdr:rowOff>27214</xdr:rowOff>
    </xdr:from>
    <xdr:to>
      <xdr:col>18</xdr:col>
      <xdr:colOff>38102</xdr:colOff>
      <xdr:row>406</xdr:row>
      <xdr:rowOff>79627</xdr:rowOff>
    </xdr:to>
    <xdr:sp macro="" textlink="">
      <xdr:nvSpPr>
        <xdr:cNvPr id="152" name="CuadroTexto 151">
          <a:extLst>
            <a:ext uri="{FF2B5EF4-FFF2-40B4-BE49-F238E27FC236}">
              <a16:creationId xmlns:a16="http://schemas.microsoft.com/office/drawing/2014/main" id="{5C02DE00-9B98-417B-9321-2EE93E956EE6}"/>
            </a:ext>
          </a:extLst>
        </xdr:cNvPr>
        <xdr:cNvSpPr txBox="1"/>
      </xdr:nvSpPr>
      <xdr:spPr>
        <a:xfrm>
          <a:off x="10114644" y="65994643"/>
          <a:ext cx="3639458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Deporte</a:t>
          </a:r>
        </a:p>
      </xdr:txBody>
    </xdr:sp>
    <xdr:clientData/>
  </xdr:twoCellAnchor>
  <xdr:twoCellAnchor editAs="oneCell">
    <xdr:from>
      <xdr:col>13</xdr:col>
      <xdr:colOff>208644</xdr:colOff>
      <xdr:row>404</xdr:row>
      <xdr:rowOff>27214</xdr:rowOff>
    </xdr:from>
    <xdr:to>
      <xdr:col>13</xdr:col>
      <xdr:colOff>749754</xdr:colOff>
      <xdr:row>406</xdr:row>
      <xdr:rowOff>49437</xdr:rowOff>
    </xdr:to>
    <xdr:pic>
      <xdr:nvPicPr>
        <xdr:cNvPr id="153" name="Gráfico 152" descr="Conexiones">
          <a:extLst>
            <a:ext uri="{FF2B5EF4-FFF2-40B4-BE49-F238E27FC236}">
              <a16:creationId xmlns:a16="http://schemas.microsoft.com/office/drawing/2014/main" id="{EE4281FD-4EBD-4BF7-9B2B-DCB179281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0114644" y="65994643"/>
          <a:ext cx="544285" cy="351969"/>
        </a:xfrm>
        <a:prstGeom prst="rect">
          <a:avLst/>
        </a:prstGeom>
      </xdr:spPr>
    </xdr:pic>
    <xdr:clientData/>
  </xdr:twoCellAnchor>
  <xdr:twoCellAnchor>
    <xdr:from>
      <xdr:col>0</xdr:col>
      <xdr:colOff>498929</xdr:colOff>
      <xdr:row>447</xdr:row>
      <xdr:rowOff>154215</xdr:rowOff>
    </xdr:from>
    <xdr:to>
      <xdr:col>6</xdr:col>
      <xdr:colOff>544287</xdr:colOff>
      <xdr:row>469</xdr:row>
      <xdr:rowOff>81642</xdr:rowOff>
    </xdr:to>
    <xdr:sp macro="" textlink="">
      <xdr:nvSpPr>
        <xdr:cNvPr id="154" name="Rectángulo 153">
          <a:extLst>
            <a:ext uri="{FF2B5EF4-FFF2-40B4-BE49-F238E27FC236}">
              <a16:creationId xmlns:a16="http://schemas.microsoft.com/office/drawing/2014/main" id="{B99BF72B-35E4-4102-8B25-DFEFFD159FAD}"/>
            </a:ext>
          </a:extLst>
        </xdr:cNvPr>
        <xdr:cNvSpPr/>
      </xdr:nvSpPr>
      <xdr:spPr>
        <a:xfrm>
          <a:off x="498929" y="73142929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27215</xdr:colOff>
      <xdr:row>448</xdr:row>
      <xdr:rowOff>54428</xdr:rowOff>
    </xdr:from>
    <xdr:to>
      <xdr:col>12</xdr:col>
      <xdr:colOff>562429</xdr:colOff>
      <xdr:row>469</xdr:row>
      <xdr:rowOff>145141</xdr:rowOff>
    </xdr:to>
    <xdr:sp macro="" textlink="">
      <xdr:nvSpPr>
        <xdr:cNvPr id="155" name="Rectángulo 154">
          <a:extLst>
            <a:ext uri="{FF2B5EF4-FFF2-40B4-BE49-F238E27FC236}">
              <a16:creationId xmlns:a16="http://schemas.microsoft.com/office/drawing/2014/main" id="{E141CC6A-C7B7-4561-9600-95A4BFEB1B2F}"/>
            </a:ext>
          </a:extLst>
        </xdr:cNvPr>
        <xdr:cNvSpPr/>
      </xdr:nvSpPr>
      <xdr:spPr>
        <a:xfrm>
          <a:off x="5361215" y="73206428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635001</xdr:colOff>
      <xdr:row>448</xdr:row>
      <xdr:rowOff>36286</xdr:rowOff>
    </xdr:from>
    <xdr:to>
      <xdr:col>18</xdr:col>
      <xdr:colOff>408215</xdr:colOff>
      <xdr:row>469</xdr:row>
      <xdr:rowOff>126999</xdr:rowOff>
    </xdr:to>
    <xdr:sp macro="" textlink="">
      <xdr:nvSpPr>
        <xdr:cNvPr id="156" name="Rectángulo 155">
          <a:extLst>
            <a:ext uri="{FF2B5EF4-FFF2-40B4-BE49-F238E27FC236}">
              <a16:creationId xmlns:a16="http://schemas.microsoft.com/office/drawing/2014/main" id="{28A64C85-6824-41B3-B8A9-955E7FAE175A}"/>
            </a:ext>
          </a:extLst>
        </xdr:cNvPr>
        <xdr:cNvSpPr/>
      </xdr:nvSpPr>
      <xdr:spPr>
        <a:xfrm>
          <a:off x="9779001" y="73188286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480786</xdr:colOff>
      <xdr:row>470</xdr:row>
      <xdr:rowOff>18142</xdr:rowOff>
    </xdr:from>
    <xdr:to>
      <xdr:col>6</xdr:col>
      <xdr:colOff>526144</xdr:colOff>
      <xdr:row>491</xdr:row>
      <xdr:rowOff>108855</xdr:rowOff>
    </xdr:to>
    <xdr:sp macro="" textlink="">
      <xdr:nvSpPr>
        <xdr:cNvPr id="157" name="Rectángulo 156">
          <a:extLst>
            <a:ext uri="{FF2B5EF4-FFF2-40B4-BE49-F238E27FC236}">
              <a16:creationId xmlns:a16="http://schemas.microsoft.com/office/drawing/2014/main" id="{D0D52ECC-9E2F-4E1D-9C42-9F50D282CB47}"/>
            </a:ext>
          </a:extLst>
        </xdr:cNvPr>
        <xdr:cNvSpPr/>
      </xdr:nvSpPr>
      <xdr:spPr>
        <a:xfrm>
          <a:off x="480786" y="76762428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671286</xdr:colOff>
      <xdr:row>470</xdr:row>
      <xdr:rowOff>54427</xdr:rowOff>
    </xdr:from>
    <xdr:to>
      <xdr:col>12</xdr:col>
      <xdr:colOff>444500</xdr:colOff>
      <xdr:row>491</xdr:row>
      <xdr:rowOff>145140</xdr:rowOff>
    </xdr:to>
    <xdr:sp macro="" textlink="">
      <xdr:nvSpPr>
        <xdr:cNvPr id="158" name="Rectángulo 157">
          <a:extLst>
            <a:ext uri="{FF2B5EF4-FFF2-40B4-BE49-F238E27FC236}">
              <a16:creationId xmlns:a16="http://schemas.microsoft.com/office/drawing/2014/main" id="{A7204654-853D-44DE-BB65-2651EF54CEB5}"/>
            </a:ext>
          </a:extLst>
        </xdr:cNvPr>
        <xdr:cNvSpPr/>
      </xdr:nvSpPr>
      <xdr:spPr>
        <a:xfrm>
          <a:off x="5243286" y="76798713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625930</xdr:colOff>
      <xdr:row>470</xdr:row>
      <xdr:rowOff>72571</xdr:rowOff>
    </xdr:from>
    <xdr:to>
      <xdr:col>18</xdr:col>
      <xdr:colOff>399144</xdr:colOff>
      <xdr:row>491</xdr:row>
      <xdr:rowOff>163284</xdr:rowOff>
    </xdr:to>
    <xdr:sp macro="" textlink="">
      <xdr:nvSpPr>
        <xdr:cNvPr id="159" name="Rectángulo 158">
          <a:extLst>
            <a:ext uri="{FF2B5EF4-FFF2-40B4-BE49-F238E27FC236}">
              <a16:creationId xmlns:a16="http://schemas.microsoft.com/office/drawing/2014/main" id="{F7A838D5-F5E9-435D-9D87-8311B8C9D7C1}"/>
            </a:ext>
          </a:extLst>
        </xdr:cNvPr>
        <xdr:cNvSpPr/>
      </xdr:nvSpPr>
      <xdr:spPr>
        <a:xfrm>
          <a:off x="9769930" y="76816857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6</xdr:col>
      <xdr:colOff>734786</xdr:colOff>
      <xdr:row>429</xdr:row>
      <xdr:rowOff>117929</xdr:rowOff>
    </xdr:from>
    <xdr:to>
      <xdr:col>12</xdr:col>
      <xdr:colOff>435430</xdr:colOff>
      <xdr:row>447</xdr:row>
      <xdr:rowOff>48532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06F2C19E-FAEA-49F2-AC8D-0E1C0120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86" y="70167500"/>
          <a:ext cx="4272644" cy="2866571"/>
        </a:xfrm>
        <a:prstGeom prst="rect">
          <a:avLst/>
        </a:prstGeom>
      </xdr:spPr>
    </xdr:pic>
    <xdr:clientData/>
  </xdr:twoCellAnchor>
  <xdr:twoCellAnchor editAs="oneCell">
    <xdr:from>
      <xdr:col>0</xdr:col>
      <xdr:colOff>521929</xdr:colOff>
      <xdr:row>425</xdr:row>
      <xdr:rowOff>132535</xdr:rowOff>
    </xdr:from>
    <xdr:to>
      <xdr:col>6</xdr:col>
      <xdr:colOff>468540</xdr:colOff>
      <xdr:row>445</xdr:row>
      <xdr:rowOff>28896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5988EF3-2869-472F-A879-E2913FD7B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29" y="69528964"/>
          <a:ext cx="4521786" cy="3165250"/>
        </a:xfrm>
        <a:prstGeom prst="rect">
          <a:avLst/>
        </a:prstGeom>
      </xdr:spPr>
    </xdr:pic>
    <xdr:clientData/>
  </xdr:twoCellAnchor>
  <xdr:twoCellAnchor>
    <xdr:from>
      <xdr:col>6</xdr:col>
      <xdr:colOff>725715</xdr:colOff>
      <xdr:row>426</xdr:row>
      <xdr:rowOff>108857</xdr:rowOff>
    </xdr:from>
    <xdr:to>
      <xdr:col>12</xdr:col>
      <xdr:colOff>489857</xdr:colOff>
      <xdr:row>428</xdr:row>
      <xdr:rowOff>161269</xdr:rowOff>
    </xdr:to>
    <xdr:sp macro="" textlink="">
      <xdr:nvSpPr>
        <xdr:cNvPr id="164" name="CuadroTexto 163">
          <a:extLst>
            <a:ext uri="{FF2B5EF4-FFF2-40B4-BE49-F238E27FC236}">
              <a16:creationId xmlns:a16="http://schemas.microsoft.com/office/drawing/2014/main" id="{C76B4B9F-E5D3-491C-A226-C51D3891F159}"/>
            </a:ext>
          </a:extLst>
        </xdr:cNvPr>
        <xdr:cNvSpPr txBox="1"/>
      </xdr:nvSpPr>
      <xdr:spPr>
        <a:xfrm>
          <a:off x="5297715" y="69668571"/>
          <a:ext cx="4336142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Youtube Live UPZ Parque entre Nubes</a:t>
          </a:r>
        </a:p>
      </xdr:txBody>
    </xdr:sp>
    <xdr:clientData/>
  </xdr:twoCellAnchor>
  <xdr:twoCellAnchor editAs="oneCell">
    <xdr:from>
      <xdr:col>6</xdr:col>
      <xdr:colOff>716643</xdr:colOff>
      <xdr:row>425</xdr:row>
      <xdr:rowOff>154213</xdr:rowOff>
    </xdr:from>
    <xdr:to>
      <xdr:col>7</xdr:col>
      <xdr:colOff>429531</xdr:colOff>
      <xdr:row>429</xdr:row>
      <xdr:rowOff>12392</xdr:rowOff>
    </xdr:to>
    <xdr:pic>
      <xdr:nvPicPr>
        <xdr:cNvPr id="165" name="Gráfico 164" descr="Reseña de cliente">
          <a:extLst>
            <a:ext uri="{FF2B5EF4-FFF2-40B4-BE49-F238E27FC236}">
              <a16:creationId xmlns:a16="http://schemas.microsoft.com/office/drawing/2014/main" id="{359E4283-BC75-4292-AEAF-52EFECFE6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7"/>
            </a:ext>
          </a:extLst>
        </a:blip>
        <a:stretch>
          <a:fillRect/>
        </a:stretch>
      </xdr:blipFill>
      <xdr:spPr>
        <a:xfrm>
          <a:off x="5288643" y="69550642"/>
          <a:ext cx="471713" cy="508146"/>
        </a:xfrm>
        <a:prstGeom prst="rect">
          <a:avLst/>
        </a:prstGeom>
      </xdr:spPr>
    </xdr:pic>
    <xdr:clientData/>
  </xdr:twoCellAnchor>
  <xdr:twoCellAnchor editAs="oneCell">
    <xdr:from>
      <xdr:col>12</xdr:col>
      <xdr:colOff>662215</xdr:colOff>
      <xdr:row>426</xdr:row>
      <xdr:rowOff>0</xdr:rowOff>
    </xdr:from>
    <xdr:to>
      <xdr:col>18</xdr:col>
      <xdr:colOff>465817</xdr:colOff>
      <xdr:row>447</xdr:row>
      <xdr:rowOff>69397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98D0CD4F-6A35-4FF1-92D4-90A0EE491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6215" y="69559714"/>
          <a:ext cx="4372427" cy="3501572"/>
        </a:xfrm>
        <a:prstGeom prst="rect">
          <a:avLst/>
        </a:prstGeom>
      </xdr:spPr>
    </xdr:pic>
    <xdr:clientData/>
  </xdr:twoCellAnchor>
  <xdr:twoCellAnchor editAs="oneCell">
    <xdr:from>
      <xdr:col>7</xdr:col>
      <xdr:colOff>18144</xdr:colOff>
      <xdr:row>451</xdr:row>
      <xdr:rowOff>54429</xdr:rowOff>
    </xdr:from>
    <xdr:to>
      <xdr:col>12</xdr:col>
      <xdr:colOff>486682</xdr:colOff>
      <xdr:row>469</xdr:row>
      <xdr:rowOff>84819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9E3C271-EB31-48BB-BEF9-13A8E4849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144" y="73696286"/>
          <a:ext cx="4281713" cy="2966358"/>
        </a:xfrm>
        <a:prstGeom prst="rect">
          <a:avLst/>
        </a:prstGeom>
      </xdr:spPr>
    </xdr:pic>
    <xdr:clientData/>
  </xdr:twoCellAnchor>
  <xdr:twoCellAnchor editAs="oneCell">
    <xdr:from>
      <xdr:col>0</xdr:col>
      <xdr:colOff>540071</xdr:colOff>
      <xdr:row>448</xdr:row>
      <xdr:rowOff>72571</xdr:rowOff>
    </xdr:from>
    <xdr:to>
      <xdr:col>6</xdr:col>
      <xdr:colOff>517071</xdr:colOff>
      <xdr:row>469</xdr:row>
      <xdr:rowOff>65411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122BDA9-058E-4FE5-AF37-3959A461A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71" y="73224571"/>
          <a:ext cx="4549000" cy="3418665"/>
        </a:xfrm>
        <a:prstGeom prst="rect">
          <a:avLst/>
        </a:prstGeom>
      </xdr:spPr>
    </xdr:pic>
    <xdr:clientData/>
  </xdr:twoCellAnchor>
  <xdr:twoCellAnchor>
    <xdr:from>
      <xdr:col>7</xdr:col>
      <xdr:colOff>136071</xdr:colOff>
      <xdr:row>448</xdr:row>
      <xdr:rowOff>36285</xdr:rowOff>
    </xdr:from>
    <xdr:to>
      <xdr:col>11</xdr:col>
      <xdr:colOff>727529</xdr:colOff>
      <xdr:row>450</xdr:row>
      <xdr:rowOff>88698</xdr:rowOff>
    </xdr:to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2D2A2F34-97E1-4362-B693-B704B9CBBED6}"/>
            </a:ext>
          </a:extLst>
        </xdr:cNvPr>
        <xdr:cNvSpPr txBox="1"/>
      </xdr:nvSpPr>
      <xdr:spPr>
        <a:xfrm>
          <a:off x="5470071" y="73188285"/>
          <a:ext cx="3639458" cy="378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UPZ La</a:t>
          </a:r>
          <a:r>
            <a:rPr lang="es-ES" sz="1600" b="1" baseline="0">
              <a:solidFill>
                <a:schemeClr val="bg1"/>
              </a:solidFill>
            </a:rPr>
            <a:t> Flora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7</xdr:col>
      <xdr:colOff>136072</xdr:colOff>
      <xdr:row>448</xdr:row>
      <xdr:rowOff>127000</xdr:rowOff>
    </xdr:from>
    <xdr:to>
      <xdr:col>7</xdr:col>
      <xdr:colOff>677182</xdr:colOff>
      <xdr:row>450</xdr:row>
      <xdr:rowOff>152398</xdr:rowOff>
    </xdr:to>
    <xdr:pic>
      <xdr:nvPicPr>
        <xdr:cNvPr id="172" name="Gráfico 171" descr="Conexiones">
          <a:extLst>
            <a:ext uri="{FF2B5EF4-FFF2-40B4-BE49-F238E27FC236}">
              <a16:creationId xmlns:a16="http://schemas.microsoft.com/office/drawing/2014/main" id="{D5D2D100-7006-4626-A1A7-25E97DB14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5470072" y="73279000"/>
          <a:ext cx="544285" cy="351969"/>
        </a:xfrm>
        <a:prstGeom prst="rect">
          <a:avLst/>
        </a:prstGeom>
      </xdr:spPr>
    </xdr:pic>
    <xdr:clientData/>
  </xdr:twoCellAnchor>
  <xdr:twoCellAnchor editAs="oneCell">
    <xdr:from>
      <xdr:col>12</xdr:col>
      <xdr:colOff>680358</xdr:colOff>
      <xdr:row>452</xdr:row>
      <xdr:rowOff>108858</xdr:rowOff>
    </xdr:from>
    <xdr:to>
      <xdr:col>18</xdr:col>
      <xdr:colOff>123825</xdr:colOff>
      <xdr:row>462</xdr:row>
      <xdr:rowOff>12247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96FF3A83-AE05-48CC-84A3-0B8BC465B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4358" y="73914001"/>
          <a:ext cx="4018642" cy="1533071"/>
        </a:xfrm>
        <a:prstGeom prst="rect">
          <a:avLst/>
        </a:prstGeom>
      </xdr:spPr>
    </xdr:pic>
    <xdr:clientData/>
  </xdr:twoCellAnchor>
  <xdr:twoCellAnchor>
    <xdr:from>
      <xdr:col>0</xdr:col>
      <xdr:colOff>453572</xdr:colOff>
      <xdr:row>492</xdr:row>
      <xdr:rowOff>99786</xdr:rowOff>
    </xdr:from>
    <xdr:to>
      <xdr:col>6</xdr:col>
      <xdr:colOff>498930</xdr:colOff>
      <xdr:row>514</xdr:row>
      <xdr:rowOff>27213</xdr:rowOff>
    </xdr:to>
    <xdr:sp macro="" textlink="">
      <xdr:nvSpPr>
        <xdr:cNvPr id="178" name="Rectángulo 177">
          <a:extLst>
            <a:ext uri="{FF2B5EF4-FFF2-40B4-BE49-F238E27FC236}">
              <a16:creationId xmlns:a16="http://schemas.microsoft.com/office/drawing/2014/main" id="{89742CD1-53CB-49AB-859F-76AE31677616}"/>
            </a:ext>
          </a:extLst>
        </xdr:cNvPr>
        <xdr:cNvSpPr/>
      </xdr:nvSpPr>
      <xdr:spPr>
        <a:xfrm>
          <a:off x="453572" y="80436357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644072</xdr:colOff>
      <xdr:row>492</xdr:row>
      <xdr:rowOff>136071</xdr:rowOff>
    </xdr:from>
    <xdr:to>
      <xdr:col>12</xdr:col>
      <xdr:colOff>417286</xdr:colOff>
      <xdr:row>514</xdr:row>
      <xdr:rowOff>63498</xdr:rowOff>
    </xdr:to>
    <xdr:sp macro="" textlink="">
      <xdr:nvSpPr>
        <xdr:cNvPr id="179" name="Rectángulo 178">
          <a:extLst>
            <a:ext uri="{FF2B5EF4-FFF2-40B4-BE49-F238E27FC236}">
              <a16:creationId xmlns:a16="http://schemas.microsoft.com/office/drawing/2014/main" id="{FB1457A9-8842-4A65-8EC3-2DDF97F6ACA2}"/>
            </a:ext>
          </a:extLst>
        </xdr:cNvPr>
        <xdr:cNvSpPr/>
      </xdr:nvSpPr>
      <xdr:spPr>
        <a:xfrm>
          <a:off x="5216072" y="80472642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589644</xdr:colOff>
      <xdr:row>492</xdr:row>
      <xdr:rowOff>145143</xdr:rowOff>
    </xdr:from>
    <xdr:to>
      <xdr:col>18</xdr:col>
      <xdr:colOff>508000</xdr:colOff>
      <xdr:row>514</xdr:row>
      <xdr:rowOff>72570</xdr:rowOff>
    </xdr:to>
    <xdr:sp macro="" textlink="">
      <xdr:nvSpPr>
        <xdr:cNvPr id="180" name="Rectángulo 179">
          <a:extLst>
            <a:ext uri="{FF2B5EF4-FFF2-40B4-BE49-F238E27FC236}">
              <a16:creationId xmlns:a16="http://schemas.microsoft.com/office/drawing/2014/main" id="{B6F5EB34-5CE7-4A8D-833A-47739EEFEF4E}"/>
            </a:ext>
          </a:extLst>
        </xdr:cNvPr>
        <xdr:cNvSpPr/>
      </xdr:nvSpPr>
      <xdr:spPr>
        <a:xfrm>
          <a:off x="9733644" y="80481714"/>
          <a:ext cx="4490356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12</xdr:col>
      <xdr:colOff>644071</xdr:colOff>
      <xdr:row>474</xdr:row>
      <xdr:rowOff>72571</xdr:rowOff>
    </xdr:from>
    <xdr:to>
      <xdr:col>18</xdr:col>
      <xdr:colOff>411390</xdr:colOff>
      <xdr:row>491</xdr:row>
      <xdr:rowOff>136071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96706809-4DF1-418E-B657-379024B59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8071" y="77470000"/>
          <a:ext cx="4336144" cy="2839357"/>
        </a:xfrm>
        <a:prstGeom prst="rect">
          <a:avLst/>
        </a:prstGeom>
      </xdr:spPr>
    </xdr:pic>
    <xdr:clientData/>
  </xdr:twoCellAnchor>
  <xdr:twoCellAnchor editAs="oneCell">
    <xdr:from>
      <xdr:col>6</xdr:col>
      <xdr:colOff>585428</xdr:colOff>
      <xdr:row>470</xdr:row>
      <xdr:rowOff>90714</xdr:rowOff>
    </xdr:from>
    <xdr:to>
      <xdr:col>12</xdr:col>
      <xdr:colOff>362857</xdr:colOff>
      <xdr:row>491</xdr:row>
      <xdr:rowOff>48533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A2CA745B-DC2C-4E91-8BA0-C4F6776C5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7428" y="76835000"/>
          <a:ext cx="4349429" cy="3383644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508001</xdr:colOff>
      <xdr:row>470</xdr:row>
      <xdr:rowOff>72571</xdr:rowOff>
    </xdr:from>
    <xdr:to>
      <xdr:col>6</xdr:col>
      <xdr:colOff>311603</xdr:colOff>
      <xdr:row>491</xdr:row>
      <xdr:rowOff>141968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98B34FB6-20C9-4A7F-8D28-9A9147C1D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76816857"/>
          <a:ext cx="4372427" cy="3501572"/>
        </a:xfrm>
        <a:prstGeom prst="rect">
          <a:avLst/>
        </a:prstGeom>
      </xdr:spPr>
    </xdr:pic>
    <xdr:clientData/>
  </xdr:twoCellAnchor>
  <xdr:twoCellAnchor>
    <xdr:from>
      <xdr:col>12</xdr:col>
      <xdr:colOff>698500</xdr:colOff>
      <xdr:row>470</xdr:row>
      <xdr:rowOff>117928</xdr:rowOff>
    </xdr:from>
    <xdr:to>
      <xdr:col>18</xdr:col>
      <xdr:colOff>390071</xdr:colOff>
      <xdr:row>474</xdr:row>
      <xdr:rowOff>36285</xdr:rowOff>
    </xdr:to>
    <xdr:sp macro="" textlink="">
      <xdr:nvSpPr>
        <xdr:cNvPr id="186" name="CuadroTexto 185">
          <a:extLst>
            <a:ext uri="{FF2B5EF4-FFF2-40B4-BE49-F238E27FC236}">
              <a16:creationId xmlns:a16="http://schemas.microsoft.com/office/drawing/2014/main" id="{EEAEC628-9B85-41BD-B748-B186BB324214}"/>
            </a:ext>
          </a:extLst>
        </xdr:cNvPr>
        <xdr:cNvSpPr txBox="1"/>
      </xdr:nvSpPr>
      <xdr:spPr>
        <a:xfrm>
          <a:off x="9842500" y="76862214"/>
          <a:ext cx="4263571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Medios</a:t>
          </a:r>
          <a:r>
            <a:rPr lang="es-ES" sz="1600" b="1" baseline="0">
              <a:solidFill>
                <a:schemeClr val="bg1"/>
              </a:solidFill>
            </a:rPr>
            <a:t> de Comunicación Alternativos</a:t>
          </a:r>
          <a:endParaRPr lang="es-ES" sz="1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716645</xdr:colOff>
      <xdr:row>470</xdr:row>
      <xdr:rowOff>154214</xdr:rowOff>
    </xdr:from>
    <xdr:to>
      <xdr:col>13</xdr:col>
      <xdr:colOff>627993</xdr:colOff>
      <xdr:row>473</xdr:row>
      <xdr:rowOff>102961</xdr:rowOff>
    </xdr:to>
    <xdr:pic>
      <xdr:nvPicPr>
        <xdr:cNvPr id="187" name="Gráfico 186" descr="Conexiones">
          <a:extLst>
            <a:ext uri="{FF2B5EF4-FFF2-40B4-BE49-F238E27FC236}">
              <a16:creationId xmlns:a16="http://schemas.microsoft.com/office/drawing/2014/main" id="{4372F52D-2820-48BF-B623-2A1526F11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9860645" y="76898500"/>
          <a:ext cx="673348" cy="435429"/>
        </a:xfrm>
        <a:prstGeom prst="rect">
          <a:avLst/>
        </a:prstGeom>
      </xdr:spPr>
    </xdr:pic>
    <xdr:clientData/>
  </xdr:twoCellAnchor>
  <xdr:twoCellAnchor>
    <xdr:from>
      <xdr:col>0</xdr:col>
      <xdr:colOff>426357</xdr:colOff>
      <xdr:row>515</xdr:row>
      <xdr:rowOff>1</xdr:rowOff>
    </xdr:from>
    <xdr:to>
      <xdr:col>6</xdr:col>
      <xdr:colOff>471715</xdr:colOff>
      <xdr:row>536</xdr:row>
      <xdr:rowOff>90714</xdr:rowOff>
    </xdr:to>
    <xdr:sp macro="" textlink="">
      <xdr:nvSpPr>
        <xdr:cNvPr id="188" name="Rectángulo 187">
          <a:extLst>
            <a:ext uri="{FF2B5EF4-FFF2-40B4-BE49-F238E27FC236}">
              <a16:creationId xmlns:a16="http://schemas.microsoft.com/office/drawing/2014/main" id="{D371F185-065C-4AEC-B7CD-C76016D3F742}"/>
            </a:ext>
          </a:extLst>
        </xdr:cNvPr>
        <xdr:cNvSpPr/>
      </xdr:nvSpPr>
      <xdr:spPr>
        <a:xfrm>
          <a:off x="426357" y="84092144"/>
          <a:ext cx="4617358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616857</xdr:colOff>
      <xdr:row>515</xdr:row>
      <xdr:rowOff>36286</xdr:rowOff>
    </xdr:from>
    <xdr:to>
      <xdr:col>12</xdr:col>
      <xdr:colOff>390071</xdr:colOff>
      <xdr:row>536</xdr:row>
      <xdr:rowOff>126999</xdr:rowOff>
    </xdr:to>
    <xdr:sp macro="" textlink="">
      <xdr:nvSpPr>
        <xdr:cNvPr id="189" name="Rectángulo 188">
          <a:extLst>
            <a:ext uri="{FF2B5EF4-FFF2-40B4-BE49-F238E27FC236}">
              <a16:creationId xmlns:a16="http://schemas.microsoft.com/office/drawing/2014/main" id="{78779AAF-944A-48E4-A99B-D1302B67DF68}"/>
            </a:ext>
          </a:extLst>
        </xdr:cNvPr>
        <xdr:cNvSpPr/>
      </xdr:nvSpPr>
      <xdr:spPr>
        <a:xfrm>
          <a:off x="5188857" y="84128429"/>
          <a:ext cx="4345214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562429</xdr:colOff>
      <xdr:row>515</xdr:row>
      <xdr:rowOff>45358</xdr:rowOff>
    </xdr:from>
    <xdr:to>
      <xdr:col>18</xdr:col>
      <xdr:colOff>480785</xdr:colOff>
      <xdr:row>536</xdr:row>
      <xdr:rowOff>136071</xdr:rowOff>
    </xdr:to>
    <xdr:sp macro="" textlink="">
      <xdr:nvSpPr>
        <xdr:cNvPr id="190" name="Rectángulo 189">
          <a:extLst>
            <a:ext uri="{FF2B5EF4-FFF2-40B4-BE49-F238E27FC236}">
              <a16:creationId xmlns:a16="http://schemas.microsoft.com/office/drawing/2014/main" id="{86021EFE-DE79-4D11-B8CE-5ADA5C01D8E5}"/>
            </a:ext>
          </a:extLst>
        </xdr:cNvPr>
        <xdr:cNvSpPr/>
      </xdr:nvSpPr>
      <xdr:spPr>
        <a:xfrm>
          <a:off x="9706429" y="84137501"/>
          <a:ext cx="4490356" cy="3519713"/>
        </a:xfrm>
        <a:prstGeom prst="rect">
          <a:avLst/>
        </a:prstGeom>
        <a:solidFill>
          <a:schemeClr val="tx1"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6</xdr:col>
      <xdr:colOff>653144</xdr:colOff>
      <xdr:row>497</xdr:row>
      <xdr:rowOff>18143</xdr:rowOff>
    </xdr:from>
    <xdr:to>
      <xdr:col>12</xdr:col>
      <xdr:colOff>435430</xdr:colOff>
      <xdr:row>513</xdr:row>
      <xdr:rowOff>141969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1C09F15A-059F-4D90-BDCC-0C42B716F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5144" y="81171143"/>
          <a:ext cx="4354286" cy="2739572"/>
        </a:xfrm>
        <a:prstGeom prst="rect">
          <a:avLst/>
        </a:prstGeom>
      </xdr:spPr>
    </xdr:pic>
    <xdr:clientData/>
  </xdr:twoCellAnchor>
  <xdr:twoCellAnchor editAs="oneCell">
    <xdr:from>
      <xdr:col>0</xdr:col>
      <xdr:colOff>503785</xdr:colOff>
      <xdr:row>492</xdr:row>
      <xdr:rowOff>157027</xdr:rowOff>
    </xdr:from>
    <xdr:to>
      <xdr:col>6</xdr:col>
      <xdr:colOff>502104</xdr:colOff>
      <xdr:row>513</xdr:row>
      <xdr:rowOff>105683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1068C291-3664-4228-9598-F781599AB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785" y="80493598"/>
          <a:ext cx="4567144" cy="3380831"/>
        </a:xfrm>
        <a:prstGeom prst="rect">
          <a:avLst/>
        </a:prstGeom>
      </xdr:spPr>
    </xdr:pic>
    <xdr:clientData/>
  </xdr:twoCellAnchor>
  <xdr:twoCellAnchor>
    <xdr:from>
      <xdr:col>6</xdr:col>
      <xdr:colOff>644072</xdr:colOff>
      <xdr:row>492</xdr:row>
      <xdr:rowOff>136071</xdr:rowOff>
    </xdr:from>
    <xdr:to>
      <xdr:col>12</xdr:col>
      <xdr:colOff>335643</xdr:colOff>
      <xdr:row>496</xdr:row>
      <xdr:rowOff>54428</xdr:rowOff>
    </xdr:to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D04DB7D8-AC50-486D-B73F-62C5F0613DAD}"/>
            </a:ext>
          </a:extLst>
        </xdr:cNvPr>
        <xdr:cNvSpPr txBox="1"/>
      </xdr:nvSpPr>
      <xdr:spPr>
        <a:xfrm>
          <a:off x="5216072" y="80472642"/>
          <a:ext cx="4263571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>
              <a:solidFill>
                <a:schemeClr val="bg1"/>
              </a:solidFill>
            </a:rPr>
            <a:t>     Facebook Live Asociaciones de Victimas</a:t>
          </a:r>
        </a:p>
      </xdr:txBody>
    </xdr:sp>
    <xdr:clientData/>
  </xdr:twoCellAnchor>
  <xdr:twoCellAnchor editAs="oneCell">
    <xdr:from>
      <xdr:col>6</xdr:col>
      <xdr:colOff>662217</xdr:colOff>
      <xdr:row>493</xdr:row>
      <xdr:rowOff>9071</xdr:rowOff>
    </xdr:from>
    <xdr:to>
      <xdr:col>7</xdr:col>
      <xdr:colOff>573565</xdr:colOff>
      <xdr:row>495</xdr:row>
      <xdr:rowOff>121103</xdr:rowOff>
    </xdr:to>
    <xdr:pic>
      <xdr:nvPicPr>
        <xdr:cNvPr id="196" name="Gráfico 195" descr="Conexiones">
          <a:extLst>
            <a:ext uri="{FF2B5EF4-FFF2-40B4-BE49-F238E27FC236}">
              <a16:creationId xmlns:a16="http://schemas.microsoft.com/office/drawing/2014/main" id="{56290DDE-96B6-4070-B1AB-2EB5A3A4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5234217" y="80508928"/>
          <a:ext cx="673348" cy="435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172358</xdr:colOff>
      <xdr:row>499</xdr:row>
      <xdr:rowOff>145143</xdr:rowOff>
    </xdr:from>
    <xdr:to>
      <xdr:col>18</xdr:col>
      <xdr:colOff>381000</xdr:colOff>
      <xdr:row>509</xdr:row>
      <xdr:rowOff>48531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D0CE4F0-9CF6-48D0-B50B-30117C82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8358" y="81624714"/>
          <a:ext cx="4018642" cy="1533071"/>
        </a:xfrm>
        <a:prstGeom prst="rect">
          <a:avLst/>
        </a:prstGeom>
      </xdr:spPr>
    </xdr:pic>
    <xdr:clientData/>
  </xdr:twoCellAnchor>
  <xdr:twoCellAnchor editAs="oneCell">
    <xdr:from>
      <xdr:col>1</xdr:col>
      <xdr:colOff>322035</xdr:colOff>
      <xdr:row>161</xdr:row>
      <xdr:rowOff>9072</xdr:rowOff>
    </xdr:from>
    <xdr:to>
      <xdr:col>8</xdr:col>
      <xdr:colOff>589642</xdr:colOff>
      <xdr:row>174</xdr:row>
      <xdr:rowOff>117930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3245B37-4B8B-41D1-B48C-629729C9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35" y="26298072"/>
          <a:ext cx="5601607" cy="2231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707571</xdr:colOff>
      <xdr:row>50</xdr:row>
      <xdr:rowOff>13606</xdr:rowOff>
    </xdr:from>
    <xdr:to>
      <xdr:col>9</xdr:col>
      <xdr:colOff>299356</xdr:colOff>
      <xdr:row>95</xdr:row>
      <xdr:rowOff>136071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D99D256F-3537-4ECF-BD95-04E81997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1" y="8177892"/>
          <a:ext cx="6449785" cy="7470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244929</xdr:colOff>
      <xdr:row>73</xdr:row>
      <xdr:rowOff>108858</xdr:rowOff>
    </xdr:from>
    <xdr:to>
      <xdr:col>16</xdr:col>
      <xdr:colOff>244929</xdr:colOff>
      <xdr:row>90</xdr:row>
      <xdr:rowOff>76201</xdr:rowOff>
    </xdr:to>
    <xdr:graphicFrame macro="">
      <xdr:nvGraphicFramePr>
        <xdr:cNvPr id="176" name="Gráfico 175">
          <a:extLst>
            <a:ext uri="{FF2B5EF4-FFF2-40B4-BE49-F238E27FC236}">
              <a16:creationId xmlns:a16="http://schemas.microsoft.com/office/drawing/2014/main" id="{76649A9A-CF18-49E0-AC72-1DFD9ED6B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0.00063</cdr:x>
      <cdr:y>0.1193</cdr:y>
    </cdr:from>
    <cdr:to>
      <cdr:x>0.03694</cdr:x>
      <cdr:y>0.26667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9D652CA-3C0B-4619-88BF-350E8BCE9860}"/>
            </a:ext>
          </a:extLst>
        </cdr:cNvPr>
        <cdr:cNvSpPr txBox="1"/>
      </cdr:nvSpPr>
      <cdr:spPr>
        <a:xfrm xmlns:a="http://schemas.openxmlformats.org/drawingml/2006/main">
          <a:off x="7620" y="323850"/>
          <a:ext cx="438150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BRIEL" refreshedDate="44037.674139467592" createdVersion="6" refreshedVersion="6" minRefreshableVersion="3" recordCount="7" xr:uid="{47A9D3DB-7C4C-4975-BB5E-52154A2C6B0D}">
  <cacheSource type="worksheet">
    <worksheetSource name="llama"/>
  </cacheSource>
  <cacheFields count="9">
    <cacheField name="UPZ" numFmtId="0">
      <sharedItems count="7">
        <s v="52. FLORA"/>
        <s v="56. DANUBIO"/>
        <s v="57. GRAN YOMASA"/>
        <s v="58. COMUNEROS "/>
        <s v="59. ALFONSO LOPEZ "/>
        <s v="60. PARQUE ENTE NUBES"/>
        <s v="61. CIUDAD USME"/>
      </sharedItems>
    </cacheField>
    <cacheField name="Llamadas Efectivas" numFmtId="0">
      <sharedItems containsSemiMixedTypes="0" containsString="0" containsNumber="1" containsInteger="1" minValue="7" maxValue="127"/>
    </cacheField>
    <cacheField name="Volver a Llamar" numFmtId="0">
      <sharedItems containsSemiMixedTypes="0" containsString="0" containsNumber="1" containsInteger="1" minValue="10" maxValue="31"/>
    </cacheField>
    <cacheField name="Fuera de Servicio" numFmtId="0">
      <sharedItems containsSemiMixedTypes="0" containsString="0" containsNumber="1" containsInteger="1" minValue="7" maxValue="32"/>
    </cacheField>
    <cacheField name="Telefono Errado" numFmtId="0">
      <sharedItems containsSemiMixedTypes="0" containsString="0" containsNumber="1" containsInteger="1" minValue="1" maxValue="11"/>
    </cacheField>
    <cacheField name="Llamadas realizadas" numFmtId="0">
      <sharedItems containsSemiMixedTypes="0" containsString="0" containsNumber="1" containsInteger="1" minValue="28" maxValue="196"/>
    </cacheField>
    <cacheField name="Sin telefono Base" numFmtId="0">
      <sharedItems containsSemiMixedTypes="0" containsString="0" containsNumber="1" containsInteger="1" minValue="0" maxValue="42"/>
    </cacheField>
    <cacheField name="Encuestas Apoyadas" numFmtId="0">
      <sharedItems containsSemiMixedTypes="0" containsString="0" containsNumber="1" containsInteger="1" minValue="5" maxValue="96"/>
    </cacheField>
    <cacheField name="Correos remitidos" numFmtId="0">
      <sharedItems containsSemiMixedTypes="0" containsString="0" containsNumber="1" containsInteger="1" minValue="1" maxValue="1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BRIEL" refreshedDate="44042.787707291667" createdVersion="6" refreshedVersion="6" minRefreshableVersion="3" recordCount="39" xr:uid="{256F8F84-5749-4042-A956-1E009511D075}">
  <cacheSource type="worksheet">
    <worksheetSource name="encu"/>
  </cacheSource>
  <cacheFields count="4">
    <cacheField name="Evento" numFmtId="0">
      <sharedItems containsBlank="1" count="3">
        <s v="Encuentro Ciudadano"/>
        <s v="Pre-Encuentro Ciudadano"/>
        <m/>
      </sharedItems>
    </cacheField>
    <cacheField name="Zona o Sector" numFmtId="0">
      <sharedItems containsBlank="1" count="42">
        <s v="Encuentro ciudadano de propiedad horizontal"/>
        <s v="Preencuentro ciudadano sector Mujeres (Informativo)"/>
        <s v="Alfabetización Digital a mujeres lideres"/>
        <s v="Simulacro encuentros Ciudadanos"/>
        <s v="Asociación de Padres de Familia / Niños, Niñas y adolecentes"/>
        <s v="Biciusuarios"/>
        <s v="Alfabetización Digital a cumunales"/>
        <s v="Medios Comunitarios y alternativos"/>
        <s v="Derechos Humanos"/>
        <s v="Capacitación Mesa de Victimas"/>
        <s v="Propiedad horizontal"/>
        <s v="Organizaciones Culturales o Artistica"/>
        <s v="Rectores de establecimientos Educativos"/>
        <s v="UPZ La Flora"/>
        <s v="Organización o Asociaciones de las Victimas"/>
        <s v="UPZ Danubio"/>
        <s v="Comunidades Negras, Afrocolombianas, Raizales y palenqueros"/>
        <s v="de Indigenas"/>
        <s v="Organizaciones Deportivas"/>
        <s v="UPZ Yomasa"/>
        <s v="Consejo Local de Discapacidad"/>
        <s v="Ambientalista"/>
        <s v="Organizaciones de paz"/>
        <s v="Organizaciones LGBTI"/>
        <s v="Colectivos Animalistas"/>
        <s v="Organizaciones Juveniles"/>
        <s v="Barras Futboleras"/>
        <s v="Encuentro Ciudadano mujeres"/>
        <s v="Comerciantes"/>
        <s v="ASOJUNTAS"/>
        <s v=" Biciusuarios"/>
        <s v="UPZ Alfonzo López"/>
        <s v="EntreNubes- Bolonia"/>
        <s v="Organizaciones en Salud"/>
        <s v="UPZ Comuneros"/>
        <s v="UPZ Veredas"/>
        <s v="Adulto Mayor"/>
        <s v="Vendedores Informales"/>
        <s v="Organizaciones Campesinas"/>
        <m u="1"/>
        <s v="Encuentro Ciudadano Biciusuarios" u="1"/>
        <s v="Encuentro Ciudadano ASOJUNTAS" u="1"/>
      </sharedItems>
    </cacheField>
    <cacheField name="# Participantes" numFmtId="0">
      <sharedItems containsSemiMixedTypes="0" containsString="0" containsNumber="1" containsInteger="1" minValue="9" maxValue="296"/>
    </cacheField>
    <cacheField name="% de avance" numFmtId="10">
      <sharedItems containsSemiMixedTypes="0" containsString="0" containsNumber="1" minValue="2.2883295194508009E-3" maxValue="7.5260615306381895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BRIEL" refreshedDate="44042.790858564818" createdVersion="6" refreshedVersion="6" minRefreshableVersion="3" recordCount="39" xr:uid="{9880269A-85BE-418F-BCEA-D9643F874E43}">
  <cacheSource type="worksheet">
    <worksheetSource ref="B104:E143" sheet="Hoja1"/>
  </cacheSource>
  <cacheFields count="4">
    <cacheField name="Evento" numFmtId="0">
      <sharedItems count="2">
        <s v="Encuentro Ciudadano"/>
        <s v="Pre-Encuentro Ciudadano"/>
      </sharedItems>
    </cacheField>
    <cacheField name="Zona o Sector" numFmtId="0">
      <sharedItems/>
    </cacheField>
    <cacheField name="# Participantes" numFmtId="0">
      <sharedItems containsSemiMixedTypes="0" containsString="0" containsNumber="1" containsInteger="1" minValue="9" maxValue="296"/>
    </cacheField>
    <cacheField name="% de avance" numFmtId="0">
      <sharedItems containsSemiMixedTypes="0" containsString="0" containsNumber="1" minValue="2.2883295194508009E-3" maxValue="7.5260615306381895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n v="39"/>
    <n v="10"/>
    <n v="8"/>
    <n v="9"/>
    <n v="66"/>
    <n v="42"/>
    <n v="30"/>
    <n v="27"/>
  </r>
  <r>
    <x v="1"/>
    <n v="23"/>
    <n v="14"/>
    <n v="7"/>
    <n v="4"/>
    <n v="48"/>
    <n v="0"/>
    <n v="16"/>
    <n v="21"/>
  </r>
  <r>
    <x v="2"/>
    <n v="127"/>
    <n v="26"/>
    <n v="32"/>
    <n v="11"/>
    <n v="196"/>
    <n v="19"/>
    <n v="94"/>
    <n v="108"/>
  </r>
  <r>
    <x v="3"/>
    <n v="77"/>
    <n v="23"/>
    <n v="13"/>
    <n v="5"/>
    <n v="118"/>
    <n v="14"/>
    <n v="50"/>
    <n v="62"/>
  </r>
  <r>
    <x v="4"/>
    <n v="116"/>
    <n v="31"/>
    <n v="23"/>
    <n v="9"/>
    <n v="179"/>
    <n v="23"/>
    <n v="96"/>
    <n v="77"/>
  </r>
  <r>
    <x v="5"/>
    <n v="7"/>
    <n v="13"/>
    <n v="7"/>
    <n v="1"/>
    <n v="28"/>
    <n v="18"/>
    <n v="5"/>
    <n v="1"/>
  </r>
  <r>
    <x v="6"/>
    <n v="43"/>
    <n v="15"/>
    <n v="11"/>
    <n v="6"/>
    <n v="75"/>
    <n v="14"/>
    <n v="31"/>
    <n v="2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x v="0"/>
    <n v="76"/>
    <n v="1.932367149758454E-2"/>
  </r>
  <r>
    <x v="1"/>
    <x v="1"/>
    <n v="89"/>
    <n v="2.2629036359013477E-2"/>
  </r>
  <r>
    <x v="1"/>
    <x v="2"/>
    <n v="12"/>
    <n v="3.0511060259344014E-3"/>
  </r>
  <r>
    <x v="1"/>
    <x v="3"/>
    <n v="30"/>
    <n v="7.6277650648360028E-3"/>
  </r>
  <r>
    <x v="0"/>
    <x v="4"/>
    <n v="296"/>
    <n v="7.5260615306381895E-2"/>
  </r>
  <r>
    <x v="1"/>
    <x v="5"/>
    <n v="11"/>
    <n v="2.7968471904398677E-3"/>
  </r>
  <r>
    <x v="0"/>
    <x v="6"/>
    <n v="12"/>
    <n v="3.0511060259344014E-3"/>
  </r>
  <r>
    <x v="0"/>
    <x v="7"/>
    <n v="32"/>
    <n v="8.1362827358250692E-3"/>
  </r>
  <r>
    <x v="0"/>
    <x v="8"/>
    <n v="40"/>
    <n v="1.0170353419781338E-2"/>
  </r>
  <r>
    <x v="1"/>
    <x v="9"/>
    <n v="10"/>
    <n v="2.5425883549453345E-3"/>
  </r>
  <r>
    <x v="0"/>
    <x v="10"/>
    <n v="98"/>
    <n v="2.4917365878464277E-2"/>
  </r>
  <r>
    <x v="0"/>
    <x v="11"/>
    <n v="170"/>
    <n v="4.3224002034070681E-2"/>
  </r>
  <r>
    <x v="0"/>
    <x v="12"/>
    <n v="9"/>
    <n v="2.2883295194508009E-3"/>
  </r>
  <r>
    <x v="0"/>
    <x v="13"/>
    <n v="44"/>
    <n v="1.1187388761759471E-2"/>
  </r>
  <r>
    <x v="0"/>
    <x v="14"/>
    <n v="47"/>
    <n v="1.1950165268243072E-2"/>
  </r>
  <r>
    <x v="0"/>
    <x v="15"/>
    <n v="39"/>
    <n v="9.9160945842868033E-3"/>
  </r>
  <r>
    <x v="0"/>
    <x v="16"/>
    <n v="129"/>
    <n v="3.2799389778794812E-2"/>
  </r>
  <r>
    <x v="0"/>
    <x v="17"/>
    <n v="129"/>
    <n v="3.2799389778794812E-2"/>
  </r>
  <r>
    <x v="0"/>
    <x v="18"/>
    <n v="258"/>
    <n v="6.5598779557589623E-2"/>
  </r>
  <r>
    <x v="0"/>
    <x v="19"/>
    <n v="123"/>
    <n v="3.1273836765827616E-2"/>
  </r>
  <r>
    <x v="0"/>
    <x v="20"/>
    <n v="181"/>
    <n v="4.6020849224510552E-2"/>
  </r>
  <r>
    <x v="0"/>
    <x v="21"/>
    <n v="198"/>
    <n v="5.0343249427917618E-2"/>
  </r>
  <r>
    <x v="0"/>
    <x v="22"/>
    <n v="159"/>
    <n v="4.0427154843630818E-2"/>
  </r>
  <r>
    <x v="0"/>
    <x v="23"/>
    <n v="51"/>
    <n v="1.2967200610221205E-2"/>
  </r>
  <r>
    <x v="0"/>
    <x v="24"/>
    <n v="104"/>
    <n v="2.6442918891431477E-2"/>
  </r>
  <r>
    <x v="0"/>
    <x v="25"/>
    <n v="255"/>
    <n v="6.4836003051106025E-2"/>
  </r>
  <r>
    <x v="0"/>
    <x v="26"/>
    <n v="264"/>
    <n v="6.7124332570556833E-2"/>
  </r>
  <r>
    <x v="0"/>
    <x v="27"/>
    <n v="177"/>
    <n v="4.5003813882532419E-2"/>
  </r>
  <r>
    <x v="0"/>
    <x v="28"/>
    <n v="18"/>
    <n v="4.5766590389016018E-3"/>
  </r>
  <r>
    <x v="0"/>
    <x v="29"/>
    <n v="178"/>
    <n v="4.5258072718026954E-2"/>
  </r>
  <r>
    <x v="0"/>
    <x v="30"/>
    <n v="32"/>
    <n v="8.1362827358250692E-3"/>
  </r>
  <r>
    <x v="0"/>
    <x v="31"/>
    <n v="71"/>
    <n v="1.8052377320111872E-2"/>
  </r>
  <r>
    <x v="0"/>
    <x v="32"/>
    <n v="61"/>
    <n v="1.5509788965166539E-2"/>
  </r>
  <r>
    <x v="0"/>
    <x v="33"/>
    <n v="80"/>
    <n v="2.0340706839562676E-2"/>
  </r>
  <r>
    <x v="0"/>
    <x v="34"/>
    <n v="148"/>
    <n v="3.7630307653190948E-2"/>
  </r>
  <r>
    <x v="0"/>
    <x v="35"/>
    <n v="79"/>
    <n v="2.0086448004068141E-2"/>
  </r>
  <r>
    <x v="2"/>
    <x v="36"/>
    <n v="124"/>
    <n v="3.1528095601322144E-2"/>
  </r>
  <r>
    <x v="2"/>
    <x v="37"/>
    <n v="34"/>
    <n v="8.6448004068141373E-3"/>
  </r>
  <r>
    <x v="2"/>
    <x v="38"/>
    <n v="65"/>
    <n v="1.6526824307144673E-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s v="Encuentro ciudadano de propiedad horizontal"/>
    <n v="76"/>
    <n v="1.932367149758454E-2"/>
  </r>
  <r>
    <x v="1"/>
    <s v="Preencuentro ciudadano sector Mujeres (Informativo)"/>
    <n v="89"/>
    <n v="2.2629036359013477E-2"/>
  </r>
  <r>
    <x v="1"/>
    <s v="Alfabetización Digital a mujeres lideres"/>
    <n v="12"/>
    <n v="3.0511060259344014E-3"/>
  </r>
  <r>
    <x v="1"/>
    <s v="Simulacro encuentros Ciudadanos"/>
    <n v="30"/>
    <n v="7.6277650648360028E-3"/>
  </r>
  <r>
    <x v="0"/>
    <s v="Asociación de Padres de Familia / Niños, Niñas y adolecentes"/>
    <n v="296"/>
    <n v="7.5260615306381895E-2"/>
  </r>
  <r>
    <x v="1"/>
    <s v="Biciusuarios"/>
    <n v="11"/>
    <n v="2.7968471904398677E-3"/>
  </r>
  <r>
    <x v="0"/>
    <s v="Alfabetización Digital a cumunales"/>
    <n v="12"/>
    <n v="3.0511060259344014E-3"/>
  </r>
  <r>
    <x v="0"/>
    <s v="Medios Comunitarios y alternativos"/>
    <n v="32"/>
    <n v="8.1362827358250692E-3"/>
  </r>
  <r>
    <x v="0"/>
    <s v="Derechos Humanos"/>
    <n v="40"/>
    <n v="1.0170353419781338E-2"/>
  </r>
  <r>
    <x v="1"/>
    <s v="Capacitación Mesa de Victimas"/>
    <n v="10"/>
    <n v="2.5425883549453345E-3"/>
  </r>
  <r>
    <x v="0"/>
    <s v="Propiedad horizontal"/>
    <n v="98"/>
    <n v="2.4917365878464277E-2"/>
  </r>
  <r>
    <x v="0"/>
    <s v="Organizaciones Culturales o Artistica"/>
    <n v="170"/>
    <n v="4.3224002034070681E-2"/>
  </r>
  <r>
    <x v="0"/>
    <s v="Rectores de establecimientos Educativos"/>
    <n v="9"/>
    <n v="2.2883295194508009E-3"/>
  </r>
  <r>
    <x v="0"/>
    <s v="UPZ La Flora"/>
    <n v="44"/>
    <n v="1.1187388761759471E-2"/>
  </r>
  <r>
    <x v="0"/>
    <s v="Organización o Asociaciones de las Victimas"/>
    <n v="47"/>
    <n v="1.1950165268243072E-2"/>
  </r>
  <r>
    <x v="0"/>
    <s v="UPZ Danubio"/>
    <n v="39"/>
    <n v="9.9160945842868033E-3"/>
  </r>
  <r>
    <x v="0"/>
    <s v="Comunidades Negras, Afrocolombianas, Raizales y palenqueros"/>
    <n v="129"/>
    <n v="3.2799389778794812E-2"/>
  </r>
  <r>
    <x v="0"/>
    <s v="de Indigenas"/>
    <n v="129"/>
    <n v="3.2799389778794812E-2"/>
  </r>
  <r>
    <x v="0"/>
    <s v="Organizaciones Deportivas"/>
    <n v="258"/>
    <n v="6.5598779557589623E-2"/>
  </r>
  <r>
    <x v="0"/>
    <s v="UPZ Yomasa"/>
    <n v="123"/>
    <n v="3.1273836765827616E-2"/>
  </r>
  <r>
    <x v="0"/>
    <s v="Consejo Local de Discapacidad"/>
    <n v="181"/>
    <n v="4.6020849224510552E-2"/>
  </r>
  <r>
    <x v="0"/>
    <s v="Ambientalista"/>
    <n v="198"/>
    <n v="5.0343249427917618E-2"/>
  </r>
  <r>
    <x v="0"/>
    <s v="Organizaciones de paz"/>
    <n v="159"/>
    <n v="4.0427154843630818E-2"/>
  </r>
  <r>
    <x v="0"/>
    <s v="Organizaciones LGBTI"/>
    <n v="51"/>
    <n v="1.2967200610221205E-2"/>
  </r>
  <r>
    <x v="0"/>
    <s v="Colectivos Animalistas"/>
    <n v="104"/>
    <n v="2.6442918891431477E-2"/>
  </r>
  <r>
    <x v="0"/>
    <s v="Organizaciones Juveniles"/>
    <n v="255"/>
    <n v="6.4836003051106025E-2"/>
  </r>
  <r>
    <x v="0"/>
    <s v="Barras Futboleras"/>
    <n v="264"/>
    <n v="6.7124332570556833E-2"/>
  </r>
  <r>
    <x v="0"/>
    <s v="Encuentro Ciudadano mujeres"/>
    <n v="177"/>
    <n v="4.5003813882532419E-2"/>
  </r>
  <r>
    <x v="0"/>
    <s v="Comerciantes"/>
    <n v="18"/>
    <n v="4.5766590389016018E-3"/>
  </r>
  <r>
    <x v="0"/>
    <s v="ASOJUNTAS"/>
    <n v="178"/>
    <n v="4.5258072718026954E-2"/>
  </r>
  <r>
    <x v="0"/>
    <s v=" Biciusuarios"/>
    <n v="32"/>
    <n v="8.1362827358250692E-3"/>
  </r>
  <r>
    <x v="0"/>
    <s v="UPZ Alfonzo López"/>
    <n v="71"/>
    <n v="1.8052377320111872E-2"/>
  </r>
  <r>
    <x v="0"/>
    <s v="EntreNubes- Bolonia"/>
    <n v="61"/>
    <n v="1.5509788965166539E-2"/>
  </r>
  <r>
    <x v="0"/>
    <s v="Organizaciones en Salud"/>
    <n v="80"/>
    <n v="2.0340706839562676E-2"/>
  </r>
  <r>
    <x v="0"/>
    <s v="UPZ Comuneros"/>
    <n v="148"/>
    <n v="3.7630307653190948E-2"/>
  </r>
  <r>
    <x v="0"/>
    <s v="UPZ Veredas"/>
    <n v="79"/>
    <n v="2.0086448004068141E-2"/>
  </r>
  <r>
    <x v="0"/>
    <s v="Adulto Mayor"/>
    <n v="124"/>
    <n v="3.1528095601322144E-2"/>
  </r>
  <r>
    <x v="0"/>
    <s v="Vendedores Informales"/>
    <n v="34"/>
    <n v="8.6448004068141373E-3"/>
  </r>
  <r>
    <x v="0"/>
    <s v="Organizaciones Campesinas"/>
    <n v="65"/>
    <n v="1.6526824307144673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A83BB9-DDD5-41EB-A158-CF4FC66DB609}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1">
  <location ref="H55:J95" firstHeaderRow="0" firstDataRow="1" firstDataCol="1"/>
  <pivotFields count="4">
    <pivotField showAll="0"/>
    <pivotField axis="axisRow" showAll="0">
      <items count="43">
        <item x="6"/>
        <item x="2"/>
        <item x="21"/>
        <item x="4"/>
        <item x="26"/>
        <item x="5"/>
        <item x="9"/>
        <item x="24"/>
        <item x="16"/>
        <item x="20"/>
        <item x="17"/>
        <item x="8"/>
        <item x="0"/>
        <item x="7"/>
        <item x="14"/>
        <item x="11"/>
        <item x="22"/>
        <item x="18"/>
        <item x="25"/>
        <item x="23"/>
        <item x="1"/>
        <item x="10"/>
        <item x="12"/>
        <item x="3"/>
        <item x="15"/>
        <item x="13"/>
        <item x="19"/>
        <item x="27"/>
        <item x="28"/>
        <item m="1" x="41"/>
        <item m="1" x="40"/>
        <item x="31"/>
        <item x="32"/>
        <item x="33"/>
        <item x="34"/>
        <item x="35"/>
        <item x="29"/>
        <item x="30"/>
        <item m="1" x="39"/>
        <item x="36"/>
        <item x="37"/>
        <item x="38"/>
        <item t="default"/>
      </items>
    </pivotField>
    <pivotField dataField="1" showAll="0"/>
    <pivotField dataField="1" numFmtId="10" showAll="0"/>
  </pivotFields>
  <rowFields count="1">
    <field x="1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1"/>
    </i>
    <i>
      <x v="32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# Participantes" fld="2" baseField="0" baseItem="0"/>
    <dataField name="Suma de % de avance" fld="3" baseField="0" baseItem="0" numFmtId="10"/>
  </dataFields>
  <formats count="2">
    <format dxfId="21">
      <pivotArea collapsedLevelsAreSubtotals="1" fieldPosition="0">
        <references count="2">
          <reference field="4294967294" count="1" selected="0">
            <x v="1"/>
          </reference>
          <reference field="1" count="0"/>
        </references>
      </pivotArea>
    </format>
    <format dxfId="2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chartFormats count="1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1"/>
          </reference>
          <reference field="1" count="1" selected="0">
            <x v="6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1"/>
          </reference>
          <reference field="1" count="1" selected="0">
            <x v="2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20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1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0" format="16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20" format="17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20" format="18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20" format="19">
      <pivotArea type="data" outline="0" fieldPosition="0">
        <references count="2">
          <reference field="4294967294" count="1" selected="0">
            <x v="1"/>
          </reference>
          <reference field="1" count="1" selected="0">
            <x v="6"/>
          </reference>
        </references>
      </pivotArea>
    </chartFormat>
    <chartFormat chart="20" format="20">
      <pivotArea type="data" outline="0" fieldPosition="0">
        <references count="2">
          <reference field="4294967294" count="1" selected="0">
            <x v="1"/>
          </reference>
          <reference field="1" count="1" selected="0">
            <x v="2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6B277-0EDB-4207-ABB0-B87971D2BE70}" name="TablaDinámica8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54:B62" firstHeaderRow="1" firstDataRow="1" firstDataCol="1"/>
  <pivotFields count="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Telefono Errado" fld="4" baseField="0" baseItem="0"/>
  </dataFields>
  <chartFormats count="1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3C38E6-9E05-48A5-8426-50979A5CF457}" name="TablaDinámica5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H106:I109" firstHeaderRow="1" firstDataRow="1" firstDataCol="1"/>
  <pivotFields count="4"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Items count="1">
    <i/>
  </colItems>
  <dataFields count="1">
    <dataField name="Cuenta de Evento" fld="0" subtotal="count" baseField="0" baseItem="0"/>
  </dataFields>
  <chartFormats count="6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C3DAAF-4D4F-4566-B074-3D0344DAF5E4}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H18:I22" firstHeaderRow="1" firstDataRow="1" firstDataCol="1"/>
  <pivotFields count="4"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numFmtId="1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Event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73170F-F5AC-48DD-A1CB-4FCFB9CB44D3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H10:I14" firstHeaderRow="1" firstDataRow="1" firstDataCol="1"/>
  <pivotFields count="4"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numFmtId="1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Event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B14020-C72C-4A4A-8F8A-8CE6E6059EE1}" name="TablaDinámica3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9" rowHeaderCaption="Evento">
  <location ref="H2:I6" firstHeaderRow="1" firstDataRow="1" firstDataCol="1"/>
  <pivotFields count="4"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numFmtId="10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Evento" fld="0" subtotal="count" baseField="0" baseItem="0"/>
  </dataFields>
  <chartFormats count="8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62E3FB-C866-4A6E-8DA4-9F2F6B36CA07}" name="TablaDinámica7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40:B48" firstHeaderRow="1" firstDataRow="1" firstDataCol="1"/>
  <pivotFields count="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Fuera de Servicio" fld="3" baseField="0" baseItem="0"/>
  </dataField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C27712-6E33-4049-AF6B-39FF6893E115}" name="TablaDinámica6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8">
  <location ref="A26:B34" firstHeaderRow="1" firstDataRow="1" firstDataCol="1"/>
  <pivotFields count="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Volver a Llamar" fld="2" baseField="0" baseItem="0"/>
  </dataFields>
  <chartFormats count="2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A4030A-BB05-4344-B5FB-C71E4CBD8310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12:B20" firstHeaderRow="1" firstDataRow="1" firstDataCol="1"/>
  <pivotFields count="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Llamadas Efectivas" fld="1" baseField="0" baseItem="0"/>
  </dataFields>
  <chartFormats count="2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A02AAD-F507-411C-8280-A5723D45FF94}" name="TablaDinámica9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68:B76" firstHeaderRow="1" firstDataRow="1" firstDataCol="1"/>
  <pivotFields count="9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Llamadas realizadas" fld="5" baseField="0" baseItem="0"/>
  </dataFields>
  <chartFormats count="2"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65D6253-CDF1-4807-B9EE-85FBB8A60FFE}" name="Tabla3" displayName="Tabla3" ref="A1:E40" totalsRowShown="0" headerRowDxfId="31" dataDxfId="29" headerRowBorderDxfId="30" tableBorderDxfId="28" totalsRowBorderDxfId="27">
  <autoFilter ref="A1:E40" xr:uid="{69CF7543-BC6D-4674-987B-A75FA7EA3DD9}"/>
  <tableColumns count="5">
    <tableColumn id="1" xr3:uid="{B28207AC-FCF9-4B8E-87B9-83773B5BCF1E}" name="FECHA" dataDxfId="26"/>
    <tableColumn id="2" xr3:uid="{C40815BE-EE0D-4130-BBB2-8E447E2AFACE}" name="Encuentro Ciudadano" dataDxfId="25"/>
    <tableColumn id="3" xr3:uid="{BCC4B5DC-579C-4001-B4AC-EDA6BA750B42}" name="Zona o Sector" dataDxfId="24"/>
    <tableColumn id="4" xr3:uid="{D97C22FF-B509-400A-AE29-7E743AF3DAC6}" name="# Participantes" dataDxfId="23"/>
    <tableColumn id="5" xr3:uid="{E1DC93A0-CD5F-428D-88C2-B1ADE1F21063}" name="Acumulado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9A5084-6E26-4808-B123-A8B63DDD9846}" name="Encu" displayName="Encu" ref="B1:E40" totalsRowShown="0" headerRowDxfId="19" headerRowBorderDxfId="18" tableBorderDxfId="17" totalsRowBorderDxfId="16">
  <autoFilter ref="B1:E40" xr:uid="{FAB147D5-EC4C-45DD-9868-105FE96FB823}"/>
  <tableColumns count="4">
    <tableColumn id="1" xr3:uid="{3F93C748-F5D0-4E63-A2EC-77342F69C11F}" name="Evento" dataDxfId="15"/>
    <tableColumn id="2" xr3:uid="{3BD38C68-BB69-49B9-92CD-BB378EE54756}" name="Zona o Sector" dataDxfId="14"/>
    <tableColumn id="3" xr3:uid="{4D9A65BC-818A-465C-9457-DD463D1D5A0C}" name="# Participantes" dataDxfId="13"/>
    <tableColumn id="4" xr3:uid="{41247557-2B45-47DA-97B8-200EB1323283}" name="% de avance" dataDxfId="12" dataCellStyle="Porcentaje">
      <calculatedColumnFormula>D2/$D$47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651CEA-645A-4F38-9011-F7692D5D172C}" name="llama" displayName="llama" ref="A1:I8" totalsRowShown="0" headerRowDxfId="11" dataDxfId="10" tableBorderDxfId="9">
  <autoFilter ref="A1:I8" xr:uid="{C641418D-6E7E-4DAC-9E23-3A71EF9ADAFE}"/>
  <tableColumns count="9">
    <tableColumn id="1" xr3:uid="{0B622BDA-E986-41C5-A440-CAA20A8608D9}" name="UPZ" dataDxfId="8"/>
    <tableColumn id="2" xr3:uid="{35CE44E1-6A14-435E-A194-14EF7ED0BAA1}" name="Llamadas Efectivas" dataDxfId="7"/>
    <tableColumn id="3" xr3:uid="{F870BEF2-C3E0-4D28-99F5-1BA598BADC1C}" name="Volver a Llamar" dataDxfId="6"/>
    <tableColumn id="4" xr3:uid="{DE57D7D3-9131-4C29-B8CA-A64EA38D95D1}" name="Fuera de Servicio" dataDxfId="5"/>
    <tableColumn id="5" xr3:uid="{04F27383-CC36-4321-A3C3-EABCEF983C39}" name="Telefono Errado" dataDxfId="4"/>
    <tableColumn id="6" xr3:uid="{A3B1CBE1-D5CE-4642-A808-14A20E82B4A9}" name="Llamadas realizadas" dataDxfId="3">
      <calculatedColumnFormula>SUM(B2:E2)</calculatedColumnFormula>
    </tableColumn>
    <tableColumn id="7" xr3:uid="{F3735C0E-0075-49D1-A459-F6E17D09D11C}" name="Sin telefono Base" dataDxfId="2"/>
    <tableColumn id="8" xr3:uid="{33EE0779-3177-49F6-8271-358B3EBA61E0}" name="Encuestas Apoyadas" dataDxfId="1"/>
    <tableColumn id="9" xr3:uid="{B8F3EDEA-6BCC-4115-B753-31BA931F394B}" name="Correos remiti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2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7" Type="http://schemas.openxmlformats.org/officeDocument/2006/relationships/table" Target="../tables/table3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6" Type="http://schemas.openxmlformats.org/officeDocument/2006/relationships/drawing" Target="../drawings/drawing2.xml"/><Relationship Id="rId5" Type="http://schemas.openxmlformats.org/officeDocument/2006/relationships/pivotTable" Target="../pivotTables/pivotTable10.xml"/><Relationship Id="rId4" Type="http://schemas.openxmlformats.org/officeDocument/2006/relationships/pivotTable" Target="../pivotTables/pivotTable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42"/>
  <sheetViews>
    <sheetView topLeftCell="D33" workbookViewId="0">
      <selection activeCell="F47" sqref="A1:XFD1048576"/>
    </sheetView>
  </sheetViews>
  <sheetFormatPr baseColWidth="10" defaultColWidth="14.453125" defaultRowHeight="15.75" customHeight="1" x14ac:dyDescent="0.25"/>
  <cols>
    <col min="1" max="1" width="9.90625" style="67" bestFit="1" customWidth="1"/>
    <col min="2" max="2" width="21.453125" style="67" bestFit="1" customWidth="1"/>
    <col min="3" max="3" width="41.453125" style="67" bestFit="1" customWidth="1"/>
    <col min="4" max="4" width="22.54296875" style="67" customWidth="1"/>
    <col min="5" max="6" width="14.453125" style="67"/>
    <col min="7" max="7" width="41.453125" style="67" bestFit="1" customWidth="1"/>
    <col min="8" max="8" width="9.90625" style="67" bestFit="1" customWidth="1"/>
    <col min="9" max="9" width="12.7265625" style="77" bestFit="1" customWidth="1"/>
    <col min="10" max="10" width="13.90625" style="67" customWidth="1"/>
    <col min="11" max="16384" width="14.453125" style="67"/>
  </cols>
  <sheetData>
    <row r="1" spans="1:10" ht="15.75" customHeight="1" x14ac:dyDescent="0.3">
      <c r="A1" s="65" t="s">
        <v>0</v>
      </c>
      <c r="B1" s="65" t="s">
        <v>1</v>
      </c>
      <c r="C1" s="65" t="s">
        <v>2</v>
      </c>
      <c r="D1" s="65" t="s">
        <v>4</v>
      </c>
      <c r="E1" s="66" t="s">
        <v>69</v>
      </c>
      <c r="G1" s="68" t="s">
        <v>2</v>
      </c>
      <c r="H1" s="69" t="s">
        <v>0</v>
      </c>
      <c r="I1" s="70" t="s">
        <v>4</v>
      </c>
      <c r="J1" s="69" t="s">
        <v>69</v>
      </c>
    </row>
    <row r="2" spans="1:10" ht="15.75" customHeight="1" x14ac:dyDescent="0.25">
      <c r="A2" s="71">
        <v>44007</v>
      </c>
      <c r="B2" s="65" t="s">
        <v>1</v>
      </c>
      <c r="C2" s="72" t="s">
        <v>6</v>
      </c>
      <c r="D2" s="73">
        <v>76</v>
      </c>
      <c r="E2" s="67">
        <f>D2</f>
        <v>76</v>
      </c>
      <c r="G2" s="67" t="s">
        <v>18</v>
      </c>
      <c r="H2" s="71">
        <v>44007</v>
      </c>
      <c r="I2" s="73">
        <v>76</v>
      </c>
      <c r="J2" s="67">
        <f>I2</f>
        <v>76</v>
      </c>
    </row>
    <row r="3" spans="1:10" ht="15.75" customHeight="1" x14ac:dyDescent="0.25">
      <c r="A3" s="71">
        <v>44013</v>
      </c>
      <c r="B3" s="65" t="s">
        <v>15</v>
      </c>
      <c r="C3" s="72" t="s">
        <v>53</v>
      </c>
      <c r="D3" s="73">
        <v>89</v>
      </c>
      <c r="E3" s="67">
        <f>E2+D3</f>
        <v>165</v>
      </c>
      <c r="G3" s="67" t="s">
        <v>53</v>
      </c>
      <c r="H3" s="71">
        <v>44013</v>
      </c>
      <c r="I3" s="73">
        <v>89</v>
      </c>
      <c r="J3" s="67">
        <f>J2+I3</f>
        <v>165</v>
      </c>
    </row>
    <row r="4" spans="1:10" ht="15.75" customHeight="1" x14ac:dyDescent="0.25">
      <c r="A4" s="71">
        <v>44019</v>
      </c>
      <c r="B4" s="65" t="s">
        <v>15</v>
      </c>
      <c r="C4" s="72" t="s">
        <v>8</v>
      </c>
      <c r="D4" s="73">
        <v>12</v>
      </c>
      <c r="E4" s="67">
        <f t="shared" ref="E4:E40" si="0">E3+D4</f>
        <v>177</v>
      </c>
      <c r="G4" s="67" t="s">
        <v>8</v>
      </c>
      <c r="H4" s="71">
        <v>44019</v>
      </c>
      <c r="I4" s="73">
        <v>12</v>
      </c>
      <c r="J4" s="67">
        <f t="shared" ref="J4:J32" si="1">J3+I4</f>
        <v>177</v>
      </c>
    </row>
    <row r="5" spans="1:10" ht="15.75" customHeight="1" x14ac:dyDescent="0.25">
      <c r="A5" s="71">
        <v>44021</v>
      </c>
      <c r="B5" s="65" t="s">
        <v>15</v>
      </c>
      <c r="C5" s="72" t="s">
        <v>9</v>
      </c>
      <c r="D5" s="73">
        <v>30</v>
      </c>
      <c r="E5" s="67">
        <f t="shared" si="0"/>
        <v>207</v>
      </c>
      <c r="G5" s="67" t="s">
        <v>9</v>
      </c>
      <c r="H5" s="71">
        <v>44021</v>
      </c>
      <c r="I5" s="73">
        <v>30</v>
      </c>
      <c r="J5" s="67">
        <f t="shared" si="1"/>
        <v>207</v>
      </c>
    </row>
    <row r="6" spans="1:10" ht="15.75" customHeight="1" x14ac:dyDescent="0.25">
      <c r="A6" s="71">
        <v>44022</v>
      </c>
      <c r="B6" s="65" t="s">
        <v>1</v>
      </c>
      <c r="C6" s="72" t="s">
        <v>52</v>
      </c>
      <c r="D6" s="73">
        <v>296</v>
      </c>
      <c r="E6" s="67">
        <f t="shared" si="0"/>
        <v>503</v>
      </c>
      <c r="G6" s="67" t="s">
        <v>52</v>
      </c>
      <c r="H6" s="71">
        <v>44022</v>
      </c>
      <c r="I6" s="73">
        <v>296</v>
      </c>
      <c r="J6" s="67">
        <f t="shared" si="1"/>
        <v>503</v>
      </c>
    </row>
    <row r="7" spans="1:10" ht="15.75" customHeight="1" x14ac:dyDescent="0.25">
      <c r="A7" s="71">
        <v>44022</v>
      </c>
      <c r="B7" s="65" t="s">
        <v>15</v>
      </c>
      <c r="C7" s="72" t="s">
        <v>10</v>
      </c>
      <c r="D7" s="73">
        <v>11</v>
      </c>
      <c r="E7" s="67">
        <f t="shared" si="0"/>
        <v>514</v>
      </c>
      <c r="G7" s="67" t="s">
        <v>10</v>
      </c>
      <c r="H7" s="71">
        <v>44022</v>
      </c>
      <c r="I7" s="73">
        <v>11</v>
      </c>
      <c r="J7" s="67">
        <f t="shared" si="1"/>
        <v>514</v>
      </c>
    </row>
    <row r="8" spans="1:10" ht="15.75" customHeight="1" x14ac:dyDescent="0.25">
      <c r="A8" s="71">
        <v>44023</v>
      </c>
      <c r="B8" s="65" t="s">
        <v>1</v>
      </c>
      <c r="C8" s="72" t="s">
        <v>11</v>
      </c>
      <c r="D8" s="73">
        <v>12</v>
      </c>
      <c r="E8" s="67">
        <f t="shared" si="0"/>
        <v>526</v>
      </c>
      <c r="G8" s="67" t="s">
        <v>11</v>
      </c>
      <c r="H8" s="71">
        <v>44023</v>
      </c>
      <c r="I8" s="73">
        <v>12</v>
      </c>
      <c r="J8" s="67">
        <f t="shared" si="1"/>
        <v>526</v>
      </c>
    </row>
    <row r="9" spans="1:10" ht="15.75" customHeight="1" x14ac:dyDescent="0.25">
      <c r="A9" s="71">
        <v>44024</v>
      </c>
      <c r="B9" s="65" t="s">
        <v>1</v>
      </c>
      <c r="C9" s="72" t="s">
        <v>16</v>
      </c>
      <c r="D9" s="73">
        <v>32</v>
      </c>
      <c r="E9" s="67">
        <f t="shared" si="0"/>
        <v>558</v>
      </c>
      <c r="G9" s="67" t="s">
        <v>16</v>
      </c>
      <c r="H9" s="71">
        <v>44024</v>
      </c>
      <c r="I9" s="73">
        <v>32</v>
      </c>
      <c r="J9" s="67">
        <f t="shared" si="1"/>
        <v>558</v>
      </c>
    </row>
    <row r="10" spans="1:10" ht="15.75" customHeight="1" x14ac:dyDescent="0.25">
      <c r="A10" s="71">
        <v>44024</v>
      </c>
      <c r="B10" s="65" t="s">
        <v>1</v>
      </c>
      <c r="C10" s="72" t="s">
        <v>12</v>
      </c>
      <c r="D10" s="73">
        <v>40</v>
      </c>
      <c r="E10" s="67">
        <f t="shared" si="0"/>
        <v>598</v>
      </c>
      <c r="G10" s="67" t="s">
        <v>12</v>
      </c>
      <c r="H10" s="71">
        <v>44024</v>
      </c>
      <c r="I10" s="73">
        <v>40</v>
      </c>
      <c r="J10" s="67">
        <f t="shared" si="1"/>
        <v>598</v>
      </c>
    </row>
    <row r="11" spans="1:10" ht="15.75" customHeight="1" x14ac:dyDescent="0.25">
      <c r="A11" s="71">
        <v>44023</v>
      </c>
      <c r="B11" s="65" t="s">
        <v>15</v>
      </c>
      <c r="C11" s="72" t="s">
        <v>13</v>
      </c>
      <c r="D11" s="73">
        <v>10</v>
      </c>
      <c r="E11" s="67">
        <f t="shared" si="0"/>
        <v>608</v>
      </c>
      <c r="G11" s="67" t="s">
        <v>13</v>
      </c>
      <c r="H11" s="71">
        <v>44023</v>
      </c>
      <c r="I11" s="73">
        <v>10</v>
      </c>
      <c r="J11" s="67">
        <f t="shared" si="1"/>
        <v>608</v>
      </c>
    </row>
    <row r="12" spans="1:10" ht="15.75" customHeight="1" x14ac:dyDescent="0.25">
      <c r="A12" s="71">
        <v>44028</v>
      </c>
      <c r="B12" s="65" t="s">
        <v>1</v>
      </c>
      <c r="C12" s="72" t="s">
        <v>48</v>
      </c>
      <c r="D12" s="73">
        <v>98</v>
      </c>
      <c r="E12" s="67">
        <f t="shared" si="0"/>
        <v>706</v>
      </c>
      <c r="G12" s="67" t="s">
        <v>48</v>
      </c>
      <c r="H12" s="71">
        <v>44028</v>
      </c>
      <c r="I12" s="73">
        <v>98</v>
      </c>
      <c r="J12" s="67">
        <f t="shared" si="1"/>
        <v>706</v>
      </c>
    </row>
    <row r="13" spans="1:10" ht="15.75" customHeight="1" x14ac:dyDescent="0.25">
      <c r="A13" s="71">
        <v>44029</v>
      </c>
      <c r="B13" s="65" t="s">
        <v>1</v>
      </c>
      <c r="C13" s="5" t="s">
        <v>19</v>
      </c>
      <c r="D13" s="22">
        <v>170</v>
      </c>
      <c r="E13" s="67">
        <f t="shared" si="0"/>
        <v>876</v>
      </c>
      <c r="G13" s="67" t="s">
        <v>19</v>
      </c>
      <c r="H13" s="71">
        <v>44029</v>
      </c>
      <c r="I13" s="22">
        <v>170</v>
      </c>
      <c r="J13" s="67">
        <f t="shared" si="1"/>
        <v>876</v>
      </c>
    </row>
    <row r="14" spans="1:10" ht="15.75" customHeight="1" x14ac:dyDescent="0.25">
      <c r="A14" s="71">
        <v>44029</v>
      </c>
      <c r="B14" s="65" t="s">
        <v>1</v>
      </c>
      <c r="C14" s="5" t="s">
        <v>20</v>
      </c>
      <c r="D14" s="22">
        <v>9</v>
      </c>
      <c r="E14" s="67">
        <f t="shared" si="0"/>
        <v>885</v>
      </c>
      <c r="G14" s="67" t="s">
        <v>20</v>
      </c>
      <c r="H14" s="71">
        <v>44029</v>
      </c>
      <c r="I14" s="22">
        <v>9</v>
      </c>
      <c r="J14" s="67">
        <f t="shared" si="1"/>
        <v>885</v>
      </c>
    </row>
    <row r="15" spans="1:10" ht="15.75" customHeight="1" x14ac:dyDescent="0.25">
      <c r="A15" s="71">
        <v>44030</v>
      </c>
      <c r="B15" s="65" t="s">
        <v>1</v>
      </c>
      <c r="C15" s="5" t="s">
        <v>21</v>
      </c>
      <c r="D15" s="22">
        <v>44</v>
      </c>
      <c r="E15" s="67">
        <f t="shared" si="0"/>
        <v>929</v>
      </c>
      <c r="G15" s="67" t="s">
        <v>21</v>
      </c>
      <c r="H15" s="71">
        <v>44030</v>
      </c>
      <c r="I15" s="22">
        <v>44</v>
      </c>
      <c r="J15" s="67">
        <f t="shared" si="1"/>
        <v>929</v>
      </c>
    </row>
    <row r="16" spans="1:10" ht="15.75" customHeight="1" x14ac:dyDescent="0.25">
      <c r="A16" s="71">
        <v>44030</v>
      </c>
      <c r="B16" s="65" t="s">
        <v>1</v>
      </c>
      <c r="C16" s="5" t="s">
        <v>49</v>
      </c>
      <c r="D16" s="22">
        <v>47</v>
      </c>
      <c r="E16" s="67">
        <f t="shared" si="0"/>
        <v>976</v>
      </c>
      <c r="G16" s="67" t="s">
        <v>49</v>
      </c>
      <c r="H16" s="71">
        <v>44030</v>
      </c>
      <c r="I16" s="22">
        <v>47</v>
      </c>
      <c r="J16" s="67">
        <f t="shared" si="1"/>
        <v>976</v>
      </c>
    </row>
    <row r="17" spans="1:10" ht="15.75" customHeight="1" x14ac:dyDescent="0.25">
      <c r="A17" s="71">
        <v>44031</v>
      </c>
      <c r="B17" s="65" t="s">
        <v>1</v>
      </c>
      <c r="C17" s="5" t="s">
        <v>23</v>
      </c>
      <c r="D17" s="22">
        <v>39</v>
      </c>
      <c r="E17" s="67">
        <f t="shared" si="0"/>
        <v>1015</v>
      </c>
      <c r="G17" s="67" t="s">
        <v>23</v>
      </c>
      <c r="H17" s="71">
        <v>44031</v>
      </c>
      <c r="I17" s="22">
        <v>39</v>
      </c>
      <c r="J17" s="67">
        <f t="shared" si="1"/>
        <v>1015</v>
      </c>
    </row>
    <row r="18" spans="1:10" ht="15.75" customHeight="1" x14ac:dyDescent="0.25">
      <c r="A18" s="71">
        <v>44031</v>
      </c>
      <c r="B18" s="65" t="s">
        <v>1</v>
      </c>
      <c r="C18" s="5" t="s">
        <v>50</v>
      </c>
      <c r="D18" s="22">
        <v>129</v>
      </c>
      <c r="E18" s="67">
        <f t="shared" si="0"/>
        <v>1144</v>
      </c>
      <c r="G18" s="67" t="s">
        <v>50</v>
      </c>
      <c r="H18" s="71">
        <v>44031</v>
      </c>
      <c r="I18" s="22">
        <v>129</v>
      </c>
      <c r="J18" s="67">
        <f t="shared" si="1"/>
        <v>1144</v>
      </c>
    </row>
    <row r="19" spans="1:10" ht="15.75" customHeight="1" x14ac:dyDescent="0.25">
      <c r="A19" s="71">
        <v>44031</v>
      </c>
      <c r="B19" s="65" t="s">
        <v>1</v>
      </c>
      <c r="C19" s="5" t="s">
        <v>51</v>
      </c>
      <c r="D19" s="22">
        <v>129</v>
      </c>
      <c r="E19" s="67">
        <f t="shared" si="0"/>
        <v>1273</v>
      </c>
      <c r="G19" s="67" t="s">
        <v>51</v>
      </c>
      <c r="H19" s="71">
        <v>44031</v>
      </c>
      <c r="I19" s="22">
        <v>129</v>
      </c>
      <c r="J19" s="67">
        <f t="shared" si="1"/>
        <v>1273</v>
      </c>
    </row>
    <row r="20" spans="1:10" ht="15.75" customHeight="1" x14ac:dyDescent="0.25">
      <c r="A20" s="71">
        <v>44031</v>
      </c>
      <c r="B20" s="65" t="s">
        <v>1</v>
      </c>
      <c r="C20" s="5" t="s">
        <v>26</v>
      </c>
      <c r="D20" s="22">
        <v>258</v>
      </c>
      <c r="E20" s="67">
        <f t="shared" si="0"/>
        <v>1531</v>
      </c>
      <c r="G20" s="67" t="s">
        <v>26</v>
      </c>
      <c r="H20" s="71">
        <v>44031</v>
      </c>
      <c r="I20" s="22">
        <v>258</v>
      </c>
      <c r="J20" s="67">
        <f t="shared" si="1"/>
        <v>1531</v>
      </c>
    </row>
    <row r="21" spans="1:10" ht="15.75" customHeight="1" x14ac:dyDescent="0.25">
      <c r="A21" s="71">
        <v>44032</v>
      </c>
      <c r="B21" s="65" t="s">
        <v>1</v>
      </c>
      <c r="C21" s="5" t="s">
        <v>27</v>
      </c>
      <c r="D21" s="22">
        <v>123</v>
      </c>
      <c r="E21" s="67">
        <f t="shared" si="0"/>
        <v>1654</v>
      </c>
      <c r="G21" s="67" t="s">
        <v>27</v>
      </c>
      <c r="H21" s="71">
        <v>44032</v>
      </c>
      <c r="I21" s="22">
        <v>123</v>
      </c>
      <c r="J21" s="67">
        <f t="shared" si="1"/>
        <v>1654</v>
      </c>
    </row>
    <row r="22" spans="1:10" ht="15.75" customHeight="1" x14ac:dyDescent="0.25">
      <c r="A22" s="71">
        <v>44032</v>
      </c>
      <c r="B22" s="65" t="s">
        <v>1</v>
      </c>
      <c r="C22" s="74" t="s">
        <v>28</v>
      </c>
      <c r="D22" s="22">
        <v>181</v>
      </c>
      <c r="E22" s="67">
        <f t="shared" si="0"/>
        <v>1835</v>
      </c>
      <c r="G22" s="67" t="s">
        <v>28</v>
      </c>
      <c r="H22" s="71">
        <v>44032</v>
      </c>
      <c r="I22" s="22">
        <v>181</v>
      </c>
      <c r="J22" s="67">
        <f t="shared" si="1"/>
        <v>1835</v>
      </c>
    </row>
    <row r="23" spans="1:10" ht="15.75" customHeight="1" x14ac:dyDescent="0.25">
      <c r="A23" s="71">
        <v>44034</v>
      </c>
      <c r="B23" s="65" t="s">
        <v>1</v>
      </c>
      <c r="C23" s="5" t="s">
        <v>29</v>
      </c>
      <c r="D23" s="22">
        <v>198</v>
      </c>
      <c r="E23" s="67">
        <f t="shared" si="0"/>
        <v>2033</v>
      </c>
      <c r="G23" s="67" t="s">
        <v>29</v>
      </c>
      <c r="H23" s="71">
        <v>44034</v>
      </c>
      <c r="I23" s="22">
        <v>198</v>
      </c>
      <c r="J23" s="67">
        <f t="shared" si="1"/>
        <v>2033</v>
      </c>
    </row>
    <row r="24" spans="1:10" ht="15.75" customHeight="1" x14ac:dyDescent="0.25">
      <c r="A24" s="71">
        <v>44034</v>
      </c>
      <c r="B24" s="65" t="s">
        <v>1</v>
      </c>
      <c r="C24" s="5" t="s">
        <v>30</v>
      </c>
      <c r="D24" s="22">
        <v>159</v>
      </c>
      <c r="E24" s="67">
        <f t="shared" si="0"/>
        <v>2192</v>
      </c>
      <c r="G24" s="67" t="s">
        <v>30</v>
      </c>
      <c r="H24" s="71">
        <v>44034</v>
      </c>
      <c r="I24" s="22">
        <v>159</v>
      </c>
      <c r="J24" s="67">
        <f t="shared" si="1"/>
        <v>2192</v>
      </c>
    </row>
    <row r="25" spans="1:10" ht="15.75" customHeight="1" x14ac:dyDescent="0.25">
      <c r="A25" s="71">
        <v>44035</v>
      </c>
      <c r="B25" s="65" t="s">
        <v>1</v>
      </c>
      <c r="C25" s="5" t="s">
        <v>31</v>
      </c>
      <c r="D25" s="22">
        <v>51</v>
      </c>
      <c r="E25" s="67">
        <f t="shared" si="0"/>
        <v>2243</v>
      </c>
      <c r="G25" s="67" t="s">
        <v>31</v>
      </c>
      <c r="H25" s="71">
        <v>44035</v>
      </c>
      <c r="I25" s="22">
        <v>51</v>
      </c>
      <c r="J25" s="67">
        <f t="shared" si="1"/>
        <v>2243</v>
      </c>
    </row>
    <row r="26" spans="1:10" ht="15.75" customHeight="1" x14ac:dyDescent="0.25">
      <c r="A26" s="71">
        <v>44035</v>
      </c>
      <c r="B26" s="65" t="s">
        <v>1</v>
      </c>
      <c r="C26" s="5" t="s">
        <v>32</v>
      </c>
      <c r="D26" s="22">
        <v>104</v>
      </c>
      <c r="E26" s="67">
        <f t="shared" si="0"/>
        <v>2347</v>
      </c>
      <c r="G26" s="67" t="s">
        <v>32</v>
      </c>
      <c r="H26" s="71">
        <v>44035</v>
      </c>
      <c r="I26" s="22">
        <v>104</v>
      </c>
      <c r="J26" s="67">
        <f t="shared" si="1"/>
        <v>2347</v>
      </c>
    </row>
    <row r="27" spans="1:10" ht="15.75" customHeight="1" x14ac:dyDescent="0.25">
      <c r="A27" s="71">
        <v>44035</v>
      </c>
      <c r="B27" s="65" t="s">
        <v>1</v>
      </c>
      <c r="C27" s="5" t="s">
        <v>54</v>
      </c>
      <c r="D27" s="22">
        <v>255</v>
      </c>
      <c r="E27" s="67">
        <f t="shared" si="0"/>
        <v>2602</v>
      </c>
      <c r="G27" s="67" t="s">
        <v>54</v>
      </c>
      <c r="H27" s="71">
        <v>44035</v>
      </c>
      <c r="I27" s="22">
        <v>255</v>
      </c>
      <c r="J27" s="67">
        <f t="shared" si="1"/>
        <v>2602</v>
      </c>
    </row>
    <row r="28" spans="1:10" ht="15.75" customHeight="1" x14ac:dyDescent="0.25">
      <c r="A28" s="71">
        <v>44035</v>
      </c>
      <c r="B28" s="65" t="s">
        <v>1</v>
      </c>
      <c r="C28" s="5" t="s">
        <v>34</v>
      </c>
      <c r="D28" s="22">
        <v>264</v>
      </c>
      <c r="E28" s="67">
        <f t="shared" si="0"/>
        <v>2866</v>
      </c>
      <c r="G28" s="67" t="s">
        <v>34</v>
      </c>
      <c r="H28" s="71">
        <v>44035</v>
      </c>
      <c r="I28" s="22">
        <v>264</v>
      </c>
      <c r="J28" s="67">
        <f t="shared" si="1"/>
        <v>2866</v>
      </c>
    </row>
    <row r="29" spans="1:10" ht="15.75" customHeight="1" x14ac:dyDescent="0.25">
      <c r="A29" s="71">
        <v>44036</v>
      </c>
      <c r="B29" s="65" t="s">
        <v>1</v>
      </c>
      <c r="C29" s="5" t="s">
        <v>55</v>
      </c>
      <c r="D29" s="22">
        <v>177</v>
      </c>
      <c r="E29" s="67">
        <f t="shared" si="0"/>
        <v>3043</v>
      </c>
      <c r="G29" s="67" t="s">
        <v>55</v>
      </c>
      <c r="H29" s="71">
        <v>44036</v>
      </c>
      <c r="I29" s="22">
        <v>177</v>
      </c>
      <c r="J29" s="67">
        <f t="shared" si="1"/>
        <v>3043</v>
      </c>
    </row>
    <row r="30" spans="1:10" ht="15.75" customHeight="1" x14ac:dyDescent="0.25">
      <c r="A30" s="71">
        <v>44036</v>
      </c>
      <c r="B30" s="65" t="s">
        <v>1</v>
      </c>
      <c r="C30" s="5" t="s">
        <v>56</v>
      </c>
      <c r="D30" s="22">
        <v>18</v>
      </c>
      <c r="E30" s="67">
        <f t="shared" si="0"/>
        <v>3061</v>
      </c>
      <c r="G30" s="67" t="s">
        <v>56</v>
      </c>
      <c r="H30" s="71">
        <v>44036</v>
      </c>
      <c r="I30" s="22">
        <v>18</v>
      </c>
      <c r="J30" s="67">
        <f t="shared" si="1"/>
        <v>3061</v>
      </c>
    </row>
    <row r="31" spans="1:10" ht="15.75" customHeight="1" x14ac:dyDescent="0.25">
      <c r="A31" s="71">
        <v>44036</v>
      </c>
      <c r="B31" s="65" t="s">
        <v>1</v>
      </c>
      <c r="C31" s="5" t="s">
        <v>36</v>
      </c>
      <c r="D31" s="22">
        <v>178</v>
      </c>
      <c r="E31" s="67">
        <f t="shared" si="0"/>
        <v>3239</v>
      </c>
      <c r="G31" s="67" t="s">
        <v>36</v>
      </c>
      <c r="H31" s="71">
        <v>44036</v>
      </c>
      <c r="I31" s="22">
        <v>178</v>
      </c>
      <c r="J31" s="67">
        <f t="shared" si="1"/>
        <v>3239</v>
      </c>
    </row>
    <row r="32" spans="1:10" ht="15.75" customHeight="1" x14ac:dyDescent="0.25">
      <c r="A32" s="71">
        <v>44036</v>
      </c>
      <c r="B32" s="65" t="s">
        <v>1</v>
      </c>
      <c r="C32" s="67" t="s">
        <v>46</v>
      </c>
      <c r="D32" s="22">
        <v>32</v>
      </c>
      <c r="E32" s="67">
        <f t="shared" si="0"/>
        <v>3271</v>
      </c>
      <c r="G32" s="67" t="s">
        <v>46</v>
      </c>
      <c r="H32" s="71">
        <v>44036</v>
      </c>
      <c r="I32" s="22">
        <v>32</v>
      </c>
      <c r="J32" s="67">
        <f t="shared" si="1"/>
        <v>3271</v>
      </c>
    </row>
    <row r="33" spans="1:11" ht="15.75" customHeight="1" x14ac:dyDescent="0.25">
      <c r="A33" s="71">
        <v>44037</v>
      </c>
      <c r="B33" s="65" t="s">
        <v>1</v>
      </c>
      <c r="C33" s="5" t="s">
        <v>43</v>
      </c>
      <c r="D33" s="75">
        <v>71</v>
      </c>
      <c r="E33" s="67">
        <f t="shared" si="0"/>
        <v>3342</v>
      </c>
      <c r="G33" s="67" t="s">
        <v>43</v>
      </c>
      <c r="H33" s="71">
        <v>44037</v>
      </c>
      <c r="I33" s="75">
        <v>71</v>
      </c>
      <c r="J33" s="67">
        <f>J32+I33</f>
        <v>3342</v>
      </c>
      <c r="K33" s="67">
        <v>3292</v>
      </c>
    </row>
    <row r="34" spans="1:11" ht="15.75" customHeight="1" x14ac:dyDescent="0.25">
      <c r="A34" s="71">
        <v>44037</v>
      </c>
      <c r="B34" s="65" t="s">
        <v>1</v>
      </c>
      <c r="C34" s="5" t="s">
        <v>44</v>
      </c>
      <c r="D34" s="75">
        <v>61</v>
      </c>
      <c r="E34" s="67">
        <f t="shared" si="0"/>
        <v>3403</v>
      </c>
      <c r="G34" s="67" t="s">
        <v>44</v>
      </c>
      <c r="H34" s="71">
        <v>44037</v>
      </c>
      <c r="I34" s="75">
        <v>61</v>
      </c>
      <c r="J34" s="67">
        <f t="shared" ref="J34:J40" si="2">J33+I34</f>
        <v>3403</v>
      </c>
    </row>
    <row r="35" spans="1:11" ht="15.75" customHeight="1" x14ac:dyDescent="0.25">
      <c r="A35" s="71">
        <v>44037</v>
      </c>
      <c r="B35" s="65" t="s">
        <v>1</v>
      </c>
      <c r="C35" s="5" t="s">
        <v>45</v>
      </c>
      <c r="D35" s="75">
        <v>80</v>
      </c>
      <c r="E35" s="67">
        <f t="shared" si="0"/>
        <v>3483</v>
      </c>
      <c r="G35" s="67" t="s">
        <v>45</v>
      </c>
      <c r="H35" s="71">
        <v>44037</v>
      </c>
      <c r="I35" s="75">
        <v>80</v>
      </c>
      <c r="J35" s="67">
        <f t="shared" si="2"/>
        <v>3483</v>
      </c>
    </row>
    <row r="36" spans="1:11" ht="15.75" customHeight="1" x14ac:dyDescent="0.25">
      <c r="A36" s="71">
        <v>44038</v>
      </c>
      <c r="B36" s="65" t="s">
        <v>1</v>
      </c>
      <c r="C36" s="5" t="s">
        <v>57</v>
      </c>
      <c r="D36" s="75">
        <v>148</v>
      </c>
      <c r="E36" s="67">
        <f t="shared" si="0"/>
        <v>3631</v>
      </c>
      <c r="G36" s="67" t="s">
        <v>57</v>
      </c>
      <c r="H36" s="71">
        <v>44038</v>
      </c>
      <c r="I36" s="75">
        <v>148</v>
      </c>
      <c r="J36" s="67">
        <f t="shared" si="2"/>
        <v>3631</v>
      </c>
    </row>
    <row r="37" spans="1:11" ht="15.75" customHeight="1" x14ac:dyDescent="0.25">
      <c r="A37" s="71">
        <v>44039</v>
      </c>
      <c r="B37" s="65" t="s">
        <v>1</v>
      </c>
      <c r="C37" s="5" t="s">
        <v>58</v>
      </c>
      <c r="D37" s="75">
        <v>79</v>
      </c>
      <c r="E37" s="67">
        <f t="shared" si="0"/>
        <v>3710</v>
      </c>
      <c r="G37" s="67" t="s">
        <v>104</v>
      </c>
      <c r="H37" s="71">
        <v>44038</v>
      </c>
      <c r="I37" s="75">
        <v>79</v>
      </c>
      <c r="J37" s="67">
        <f t="shared" si="2"/>
        <v>3710</v>
      </c>
    </row>
    <row r="38" spans="1:11" ht="15.75" customHeight="1" x14ac:dyDescent="0.25">
      <c r="A38" s="71">
        <v>44039</v>
      </c>
      <c r="B38" s="65" t="s">
        <v>1</v>
      </c>
      <c r="C38" s="5" t="s">
        <v>71</v>
      </c>
      <c r="D38" s="76">
        <v>124</v>
      </c>
      <c r="E38" s="67">
        <f t="shared" si="0"/>
        <v>3834</v>
      </c>
      <c r="G38" s="67" t="s">
        <v>71</v>
      </c>
      <c r="H38" s="71">
        <v>44039</v>
      </c>
      <c r="I38" s="75">
        <v>124</v>
      </c>
      <c r="J38" s="67">
        <f t="shared" si="2"/>
        <v>3834</v>
      </c>
    </row>
    <row r="39" spans="1:11" ht="15.75" customHeight="1" x14ac:dyDescent="0.25">
      <c r="A39" s="71">
        <v>44039</v>
      </c>
      <c r="B39" s="65" t="s">
        <v>1</v>
      </c>
      <c r="C39" s="5" t="s">
        <v>70</v>
      </c>
      <c r="D39" s="76">
        <v>34</v>
      </c>
      <c r="E39" s="67">
        <f t="shared" si="0"/>
        <v>3868</v>
      </c>
      <c r="G39" s="67" t="s">
        <v>70</v>
      </c>
      <c r="H39" s="71">
        <v>44039</v>
      </c>
      <c r="I39" s="75">
        <v>34</v>
      </c>
      <c r="J39" s="67">
        <f t="shared" si="2"/>
        <v>3868</v>
      </c>
    </row>
    <row r="40" spans="1:11" ht="15.75" customHeight="1" x14ac:dyDescent="0.25">
      <c r="A40" s="71">
        <v>44041</v>
      </c>
      <c r="B40" s="65" t="s">
        <v>1</v>
      </c>
      <c r="C40" s="5" t="s">
        <v>72</v>
      </c>
      <c r="D40" s="76">
        <v>65</v>
      </c>
      <c r="E40" s="67">
        <f t="shared" si="0"/>
        <v>3933</v>
      </c>
      <c r="G40" s="67" t="s">
        <v>72</v>
      </c>
      <c r="H40" s="71">
        <v>44041</v>
      </c>
      <c r="I40" s="75">
        <v>65</v>
      </c>
      <c r="J40" s="67">
        <f t="shared" si="2"/>
        <v>3933</v>
      </c>
    </row>
    <row r="41" spans="1:11" ht="15.75" customHeight="1" x14ac:dyDescent="0.25">
      <c r="B41" s="65"/>
      <c r="C41" s="5"/>
    </row>
    <row r="42" spans="1:11" ht="15.75" customHeight="1" x14ac:dyDescent="0.25">
      <c r="B42" s="65"/>
      <c r="C42" s="5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CA46-A9CD-4DF3-88FA-E506640777B6}">
  <dimension ref="B1:J143"/>
  <sheetViews>
    <sheetView topLeftCell="A44" workbookViewId="0">
      <selection activeCell="K20" sqref="K20"/>
    </sheetView>
  </sheetViews>
  <sheetFormatPr baseColWidth="10" defaultRowHeight="12.5" x14ac:dyDescent="0.25"/>
  <cols>
    <col min="1" max="1" width="9.90625" bestFit="1" customWidth="1"/>
    <col min="2" max="2" width="21.453125" bestFit="1" customWidth="1"/>
    <col min="3" max="3" width="33.1796875" customWidth="1"/>
    <col min="4" max="4" width="15.6328125" customWidth="1"/>
    <col min="5" max="5" width="13.6328125" customWidth="1"/>
    <col min="8" max="8" width="21.453125" bestFit="1" customWidth="1"/>
    <col min="9" max="9" width="16.1796875" bestFit="1" customWidth="1"/>
    <col min="10" max="10" width="19.7265625" bestFit="1" customWidth="1"/>
  </cols>
  <sheetData>
    <row r="1" spans="2:9" x14ac:dyDescent="0.25">
      <c r="B1" s="14" t="s">
        <v>39</v>
      </c>
      <c r="C1" s="15" t="s">
        <v>2</v>
      </c>
      <c r="D1" s="15" t="s">
        <v>4</v>
      </c>
      <c r="E1" s="16" t="s">
        <v>5</v>
      </c>
    </row>
    <row r="2" spans="2:9" ht="25" x14ac:dyDescent="0.25">
      <c r="B2" s="12" t="s">
        <v>1</v>
      </c>
      <c r="C2" s="3" t="s">
        <v>6</v>
      </c>
      <c r="D2" s="4">
        <v>76</v>
      </c>
      <c r="E2" s="13">
        <f t="shared" ref="E2:E40" si="0">D2/$D$47</f>
        <v>1.932367149758454E-2</v>
      </c>
      <c r="H2" s="9" t="s">
        <v>39</v>
      </c>
      <c r="I2" t="s">
        <v>40</v>
      </c>
    </row>
    <row r="3" spans="2:9" ht="25" x14ac:dyDescent="0.25">
      <c r="B3" s="12" t="s">
        <v>15</v>
      </c>
      <c r="C3" s="3" t="s">
        <v>7</v>
      </c>
      <c r="D3" s="4">
        <v>89</v>
      </c>
      <c r="E3" s="13">
        <f t="shared" si="0"/>
        <v>2.2629036359013477E-2</v>
      </c>
      <c r="H3" s="10" t="s">
        <v>1</v>
      </c>
      <c r="I3" s="11">
        <v>31</v>
      </c>
    </row>
    <row r="4" spans="2:9" x14ac:dyDescent="0.25">
      <c r="B4" s="12" t="s">
        <v>15</v>
      </c>
      <c r="C4" s="3" t="s">
        <v>8</v>
      </c>
      <c r="D4" s="4">
        <v>12</v>
      </c>
      <c r="E4" s="13">
        <f t="shared" si="0"/>
        <v>3.0511060259344014E-3</v>
      </c>
      <c r="H4" s="10" t="s">
        <v>15</v>
      </c>
      <c r="I4" s="11">
        <v>5</v>
      </c>
    </row>
    <row r="5" spans="2:9" x14ac:dyDescent="0.25">
      <c r="B5" s="12" t="s">
        <v>15</v>
      </c>
      <c r="C5" s="3" t="s">
        <v>9</v>
      </c>
      <c r="D5" s="4">
        <v>30</v>
      </c>
      <c r="E5" s="13">
        <f t="shared" si="0"/>
        <v>7.6277650648360028E-3</v>
      </c>
      <c r="H5" s="10" t="s">
        <v>108</v>
      </c>
      <c r="I5" s="11"/>
    </row>
    <row r="6" spans="2:9" ht="25" x14ac:dyDescent="0.25">
      <c r="B6" s="12" t="s">
        <v>1</v>
      </c>
      <c r="C6" s="3" t="s">
        <v>35</v>
      </c>
      <c r="D6" s="4">
        <v>296</v>
      </c>
      <c r="E6" s="13">
        <f t="shared" si="0"/>
        <v>7.5260615306381895E-2</v>
      </c>
      <c r="H6" s="10" t="s">
        <v>38</v>
      </c>
      <c r="I6" s="11">
        <v>36</v>
      </c>
    </row>
    <row r="7" spans="2:9" x14ac:dyDescent="0.25">
      <c r="B7" s="12" t="s">
        <v>15</v>
      </c>
      <c r="C7" s="3" t="s">
        <v>36</v>
      </c>
      <c r="D7" s="4">
        <v>11</v>
      </c>
      <c r="E7" s="13">
        <f t="shared" si="0"/>
        <v>2.7968471904398677E-3</v>
      </c>
    </row>
    <row r="8" spans="2:9" x14ac:dyDescent="0.25">
      <c r="B8" s="12" t="s">
        <v>1</v>
      </c>
      <c r="C8" s="3" t="s">
        <v>11</v>
      </c>
      <c r="D8" s="4">
        <v>12</v>
      </c>
      <c r="E8" s="13">
        <f t="shared" si="0"/>
        <v>3.0511060259344014E-3</v>
      </c>
    </row>
    <row r="9" spans="2:9" x14ac:dyDescent="0.25">
      <c r="B9" s="12" t="s">
        <v>1</v>
      </c>
      <c r="C9" s="3" t="s">
        <v>16</v>
      </c>
      <c r="D9" s="4">
        <v>32</v>
      </c>
      <c r="E9" s="13">
        <f t="shared" si="0"/>
        <v>8.1362827358250692E-3</v>
      </c>
    </row>
    <row r="10" spans="2:9" x14ac:dyDescent="0.25">
      <c r="B10" s="12" t="s">
        <v>1</v>
      </c>
      <c r="C10" s="3" t="s">
        <v>17</v>
      </c>
      <c r="D10" s="4">
        <v>40</v>
      </c>
      <c r="E10" s="13">
        <f t="shared" si="0"/>
        <v>1.0170353419781338E-2</v>
      </c>
      <c r="H10" s="9" t="s">
        <v>37</v>
      </c>
      <c r="I10" t="s">
        <v>40</v>
      </c>
    </row>
    <row r="11" spans="2:9" x14ac:dyDescent="0.25">
      <c r="B11" s="12" t="s">
        <v>15</v>
      </c>
      <c r="C11" s="3" t="s">
        <v>13</v>
      </c>
      <c r="D11" s="4">
        <v>10</v>
      </c>
      <c r="E11" s="13">
        <f t="shared" si="0"/>
        <v>2.5425883549453345E-3</v>
      </c>
      <c r="H11" s="10" t="s">
        <v>1</v>
      </c>
      <c r="I11" s="11">
        <v>31</v>
      </c>
    </row>
    <row r="12" spans="2:9" x14ac:dyDescent="0.25">
      <c r="B12" s="12" t="s">
        <v>1</v>
      </c>
      <c r="C12" s="3" t="s">
        <v>18</v>
      </c>
      <c r="D12" s="4">
        <v>98</v>
      </c>
      <c r="E12" s="13">
        <f t="shared" si="0"/>
        <v>2.4917365878464277E-2</v>
      </c>
      <c r="H12" s="10" t="s">
        <v>15</v>
      </c>
      <c r="I12" s="11">
        <v>5</v>
      </c>
    </row>
    <row r="13" spans="2:9" x14ac:dyDescent="0.25">
      <c r="B13" s="12" t="s">
        <v>1</v>
      </c>
      <c r="C13" s="6" t="s">
        <v>19</v>
      </c>
      <c r="D13" s="7">
        <v>170</v>
      </c>
      <c r="E13" s="13">
        <f t="shared" si="0"/>
        <v>4.3224002034070681E-2</v>
      </c>
      <c r="H13" s="10" t="s">
        <v>108</v>
      </c>
      <c r="I13" s="11"/>
    </row>
    <row r="14" spans="2:9" ht="25" x14ac:dyDescent="0.25">
      <c r="B14" s="12" t="s">
        <v>1</v>
      </c>
      <c r="C14" s="6" t="s">
        <v>20</v>
      </c>
      <c r="D14" s="7">
        <v>9</v>
      </c>
      <c r="E14" s="13">
        <f t="shared" si="0"/>
        <v>2.2883295194508009E-3</v>
      </c>
      <c r="H14" s="10" t="s">
        <v>38</v>
      </c>
      <c r="I14" s="11">
        <v>36</v>
      </c>
    </row>
    <row r="15" spans="2:9" x14ac:dyDescent="0.25">
      <c r="B15" s="12" t="s">
        <v>1</v>
      </c>
      <c r="C15" s="6" t="s">
        <v>21</v>
      </c>
      <c r="D15" s="7">
        <v>44</v>
      </c>
      <c r="E15" s="13">
        <f t="shared" si="0"/>
        <v>1.1187388761759471E-2</v>
      </c>
    </row>
    <row r="16" spans="2:9" ht="25" x14ac:dyDescent="0.25">
      <c r="B16" s="12" t="s">
        <v>1</v>
      </c>
      <c r="C16" s="6" t="s">
        <v>22</v>
      </c>
      <c r="D16" s="7">
        <v>47</v>
      </c>
      <c r="E16" s="13">
        <f t="shared" si="0"/>
        <v>1.1950165268243072E-2</v>
      </c>
    </row>
    <row r="17" spans="2:9" x14ac:dyDescent="0.25">
      <c r="B17" s="12" t="s">
        <v>1</v>
      </c>
      <c r="C17" s="6" t="s">
        <v>23</v>
      </c>
      <c r="D17" s="7">
        <v>39</v>
      </c>
      <c r="E17" s="13">
        <f t="shared" si="0"/>
        <v>9.9160945842868033E-3</v>
      </c>
    </row>
    <row r="18" spans="2:9" ht="25" x14ac:dyDescent="0.25">
      <c r="B18" s="12" t="s">
        <v>1</v>
      </c>
      <c r="C18" s="6" t="s">
        <v>24</v>
      </c>
      <c r="D18" s="7">
        <v>129</v>
      </c>
      <c r="E18" s="13">
        <f t="shared" si="0"/>
        <v>3.2799389778794812E-2</v>
      </c>
      <c r="H18" s="9" t="s">
        <v>37</v>
      </c>
      <c r="I18" t="s">
        <v>40</v>
      </c>
    </row>
    <row r="19" spans="2:9" x14ac:dyDescent="0.25">
      <c r="B19" s="12" t="s">
        <v>1</v>
      </c>
      <c r="C19" s="6" t="s">
        <v>25</v>
      </c>
      <c r="D19" s="7">
        <v>129</v>
      </c>
      <c r="E19" s="13">
        <f t="shared" si="0"/>
        <v>3.2799389778794812E-2</v>
      </c>
      <c r="H19" s="10" t="s">
        <v>1</v>
      </c>
      <c r="I19" s="11">
        <v>31</v>
      </c>
    </row>
    <row r="20" spans="2:9" x14ac:dyDescent="0.25">
      <c r="B20" s="12" t="s">
        <v>1</v>
      </c>
      <c r="C20" s="6" t="s">
        <v>26</v>
      </c>
      <c r="D20" s="7">
        <v>258</v>
      </c>
      <c r="E20" s="13">
        <f t="shared" si="0"/>
        <v>6.5598779557589623E-2</v>
      </c>
      <c r="H20" s="10" t="s">
        <v>15</v>
      </c>
      <c r="I20" s="11">
        <v>5</v>
      </c>
    </row>
    <row r="21" spans="2:9" x14ac:dyDescent="0.25">
      <c r="B21" s="12" t="s">
        <v>1</v>
      </c>
      <c r="C21" s="6" t="s">
        <v>27</v>
      </c>
      <c r="D21" s="7">
        <v>123</v>
      </c>
      <c r="E21" s="13">
        <f t="shared" si="0"/>
        <v>3.1273836765827616E-2</v>
      </c>
      <c r="H21" s="10" t="s">
        <v>108</v>
      </c>
      <c r="I21" s="11"/>
    </row>
    <row r="22" spans="2:9" x14ac:dyDescent="0.25">
      <c r="B22" s="12" t="s">
        <v>1</v>
      </c>
      <c r="C22" s="8" t="s">
        <v>28</v>
      </c>
      <c r="D22" s="7">
        <v>181</v>
      </c>
      <c r="E22" s="13">
        <f t="shared" si="0"/>
        <v>4.6020849224510552E-2</v>
      </c>
      <c r="H22" s="10" t="s">
        <v>38</v>
      </c>
      <c r="I22" s="11">
        <v>36</v>
      </c>
    </row>
    <row r="23" spans="2:9" x14ac:dyDescent="0.25">
      <c r="B23" s="12" t="s">
        <v>1</v>
      </c>
      <c r="C23" s="6" t="s">
        <v>29</v>
      </c>
      <c r="D23" s="7">
        <v>198</v>
      </c>
      <c r="E23" s="13">
        <f t="shared" si="0"/>
        <v>5.0343249427917618E-2</v>
      </c>
    </row>
    <row r="24" spans="2:9" x14ac:dyDescent="0.25">
      <c r="B24" s="12" t="s">
        <v>1</v>
      </c>
      <c r="C24" s="6" t="s">
        <v>30</v>
      </c>
      <c r="D24" s="7">
        <v>159</v>
      </c>
      <c r="E24" s="13">
        <f t="shared" si="0"/>
        <v>4.0427154843630818E-2</v>
      </c>
    </row>
    <row r="25" spans="2:9" x14ac:dyDescent="0.25">
      <c r="B25" s="12" t="s">
        <v>1</v>
      </c>
      <c r="C25" s="6" t="s">
        <v>31</v>
      </c>
      <c r="D25" s="7">
        <v>51</v>
      </c>
      <c r="E25" s="13">
        <f t="shared" si="0"/>
        <v>1.2967200610221205E-2</v>
      </c>
    </row>
    <row r="26" spans="2:9" x14ac:dyDescent="0.25">
      <c r="B26" s="12" t="s">
        <v>1</v>
      </c>
      <c r="C26" s="6" t="s">
        <v>32</v>
      </c>
      <c r="D26" s="7">
        <v>104</v>
      </c>
      <c r="E26" s="13">
        <f t="shared" si="0"/>
        <v>2.6442918891431477E-2</v>
      </c>
    </row>
    <row r="27" spans="2:9" x14ac:dyDescent="0.25">
      <c r="B27" s="12" t="s">
        <v>1</v>
      </c>
      <c r="C27" s="6" t="s">
        <v>33</v>
      </c>
      <c r="D27" s="7">
        <v>255</v>
      </c>
      <c r="E27" s="13">
        <f t="shared" si="0"/>
        <v>6.4836003051106025E-2</v>
      </c>
    </row>
    <row r="28" spans="2:9" x14ac:dyDescent="0.25">
      <c r="B28" s="17" t="s">
        <v>1</v>
      </c>
      <c r="C28" s="18" t="s">
        <v>34</v>
      </c>
      <c r="D28" s="19">
        <v>264</v>
      </c>
      <c r="E28" s="20">
        <f t="shared" si="0"/>
        <v>6.7124332570556833E-2</v>
      </c>
    </row>
    <row r="29" spans="2:9" x14ac:dyDescent="0.25">
      <c r="B29" s="1" t="s">
        <v>1</v>
      </c>
      <c r="C29" s="5" t="s">
        <v>14</v>
      </c>
      <c r="D29" s="23">
        <v>177</v>
      </c>
      <c r="E29" s="13">
        <f t="shared" si="0"/>
        <v>4.5003813882532419E-2</v>
      </c>
    </row>
    <row r="30" spans="2:9" x14ac:dyDescent="0.25">
      <c r="B30" s="1" t="s">
        <v>1</v>
      </c>
      <c r="C30" s="6" t="s">
        <v>46</v>
      </c>
      <c r="D30" s="7">
        <v>18</v>
      </c>
      <c r="E30" s="13">
        <f t="shared" si="0"/>
        <v>4.5766590389016018E-3</v>
      </c>
    </row>
    <row r="31" spans="2:9" x14ac:dyDescent="0.25">
      <c r="B31" s="1" t="s">
        <v>1</v>
      </c>
      <c r="C31" s="5" t="s">
        <v>56</v>
      </c>
      <c r="D31" s="22">
        <v>178</v>
      </c>
      <c r="E31" s="13">
        <f t="shared" si="0"/>
        <v>4.5258072718026954E-2</v>
      </c>
    </row>
    <row r="32" spans="2:9" x14ac:dyDescent="0.25">
      <c r="B32" s="1" t="s">
        <v>1</v>
      </c>
      <c r="C32" s="5" t="s">
        <v>107</v>
      </c>
      <c r="D32" s="7">
        <v>32</v>
      </c>
      <c r="E32" s="13">
        <f t="shared" si="0"/>
        <v>8.1362827358250692E-3</v>
      </c>
    </row>
    <row r="33" spans="2:6" x14ac:dyDescent="0.25">
      <c r="B33" s="1" t="s">
        <v>1</v>
      </c>
      <c r="C33" s="6" t="s">
        <v>43</v>
      </c>
      <c r="D33" s="7">
        <v>71</v>
      </c>
      <c r="E33" s="13">
        <f t="shared" si="0"/>
        <v>1.8052377320111872E-2</v>
      </c>
    </row>
    <row r="34" spans="2:6" x14ac:dyDescent="0.25">
      <c r="B34" s="1" t="s">
        <v>1</v>
      </c>
      <c r="C34" s="6" t="s">
        <v>44</v>
      </c>
      <c r="D34" s="7">
        <v>61</v>
      </c>
      <c r="E34" s="13">
        <f t="shared" si="0"/>
        <v>1.5509788965166539E-2</v>
      </c>
    </row>
    <row r="35" spans="2:6" x14ac:dyDescent="0.25">
      <c r="B35" s="1" t="s">
        <v>1</v>
      </c>
      <c r="C35" s="6" t="s">
        <v>45</v>
      </c>
      <c r="D35" s="7">
        <v>80</v>
      </c>
      <c r="E35" s="13">
        <f t="shared" si="0"/>
        <v>2.0340706839562676E-2</v>
      </c>
    </row>
    <row r="36" spans="2:6" x14ac:dyDescent="0.25">
      <c r="B36" s="1" t="s">
        <v>1</v>
      </c>
      <c r="C36" s="6" t="s">
        <v>57</v>
      </c>
      <c r="D36" s="50">
        <v>148</v>
      </c>
      <c r="E36" s="13">
        <f t="shared" si="0"/>
        <v>3.7630307653190948E-2</v>
      </c>
    </row>
    <row r="37" spans="2:6" x14ac:dyDescent="0.25">
      <c r="B37" s="1" t="s">
        <v>1</v>
      </c>
      <c r="C37" s="18" t="s">
        <v>104</v>
      </c>
      <c r="D37" s="51">
        <v>79</v>
      </c>
      <c r="E37" s="13">
        <f t="shared" si="0"/>
        <v>2.0086448004068141E-2</v>
      </c>
    </row>
    <row r="38" spans="2:6" x14ac:dyDescent="0.25">
      <c r="B38" s="1" t="s">
        <v>1</v>
      </c>
      <c r="C38" s="6" t="s">
        <v>71</v>
      </c>
      <c r="D38" s="59">
        <v>124</v>
      </c>
      <c r="E38" s="13">
        <f t="shared" si="0"/>
        <v>3.1528095601322144E-2</v>
      </c>
    </row>
    <row r="39" spans="2:6" x14ac:dyDescent="0.25">
      <c r="B39" s="1" t="s">
        <v>1</v>
      </c>
      <c r="C39" s="6" t="s">
        <v>70</v>
      </c>
      <c r="D39" s="59">
        <v>34</v>
      </c>
      <c r="E39" s="13">
        <f t="shared" si="0"/>
        <v>8.6448004068141373E-3</v>
      </c>
    </row>
    <row r="40" spans="2:6" x14ac:dyDescent="0.25">
      <c r="B40" s="1" t="s">
        <v>1</v>
      </c>
      <c r="C40" s="6" t="s">
        <v>72</v>
      </c>
      <c r="D40" s="59">
        <v>65</v>
      </c>
      <c r="E40" s="13">
        <f t="shared" si="0"/>
        <v>1.6526824307144673E-2</v>
      </c>
      <c r="F40">
        <f>E48+78+47</f>
        <v>4511</v>
      </c>
    </row>
    <row r="41" spans="2:6" x14ac:dyDescent="0.25">
      <c r="B41" s="58"/>
      <c r="C41" s="5"/>
      <c r="D41" s="22"/>
      <c r="E41" s="57"/>
    </row>
    <row r="42" spans="2:6" x14ac:dyDescent="0.25">
      <c r="B42" s="58"/>
      <c r="C42" s="5"/>
      <c r="D42" s="22"/>
      <c r="E42" s="57"/>
    </row>
    <row r="43" spans="2:6" x14ac:dyDescent="0.25">
      <c r="B43" s="58"/>
      <c r="C43" s="5"/>
      <c r="D43" s="22"/>
      <c r="E43" s="57"/>
    </row>
    <row r="44" spans="2:6" x14ac:dyDescent="0.25">
      <c r="B44" s="58"/>
      <c r="C44" s="5"/>
      <c r="D44" s="22"/>
      <c r="E44" s="57"/>
    </row>
    <row r="45" spans="2:6" x14ac:dyDescent="0.25">
      <c r="B45" s="58"/>
      <c r="C45" s="5"/>
      <c r="D45" s="22"/>
      <c r="E45" s="57"/>
    </row>
    <row r="46" spans="2:6" ht="13" x14ac:dyDescent="0.3">
      <c r="F46" s="52" t="s">
        <v>106</v>
      </c>
    </row>
    <row r="47" spans="2:6" x14ac:dyDescent="0.25">
      <c r="C47" t="s">
        <v>47</v>
      </c>
      <c r="D47">
        <f>SUM(Encu['# Participantes])</f>
        <v>3933</v>
      </c>
      <c r="F47" s="53">
        <f>E50-E52</f>
        <v>-0.17735775144452059</v>
      </c>
    </row>
    <row r="48" spans="2:6" x14ac:dyDescent="0.25">
      <c r="E48">
        <f>D47+453</f>
        <v>4386</v>
      </c>
      <c r="F48" s="53">
        <f>E51-F49</f>
        <v>-0.14797767113896776</v>
      </c>
    </row>
    <row r="49" spans="3:10" ht="13" x14ac:dyDescent="0.25">
      <c r="C49" s="60" t="s">
        <v>77</v>
      </c>
      <c r="D49" s="60" t="s">
        <v>75</v>
      </c>
      <c r="E49" s="60" t="s">
        <v>105</v>
      </c>
      <c r="F49" s="53">
        <f>E52</f>
        <v>0.44177847419449612</v>
      </c>
    </row>
    <row r="50" spans="3:10" x14ac:dyDescent="0.25">
      <c r="C50" s="61" t="s">
        <v>73</v>
      </c>
      <c r="D50" s="37">
        <v>2700</v>
      </c>
      <c r="E50" s="62">
        <f>D50/$D$53</f>
        <v>0.26442072274997552</v>
      </c>
    </row>
    <row r="51" spans="3:10" x14ac:dyDescent="0.25">
      <c r="C51" s="61" t="s">
        <v>74</v>
      </c>
      <c r="D51" s="37">
        <v>3000</v>
      </c>
      <c r="E51" s="62">
        <f t="shared" ref="E51:E52" si="1">D51/$D$53</f>
        <v>0.29380080305552836</v>
      </c>
      <c r="G51" s="21">
        <f>E52-E50</f>
        <v>0.17735775144452059</v>
      </c>
    </row>
    <row r="52" spans="3:10" x14ac:dyDescent="0.25">
      <c r="C52" s="61" t="s">
        <v>76</v>
      </c>
      <c r="D52" s="37">
        <f>F40</f>
        <v>4511</v>
      </c>
      <c r="E52" s="62">
        <f t="shared" si="1"/>
        <v>0.44177847419449612</v>
      </c>
    </row>
    <row r="53" spans="3:10" x14ac:dyDescent="0.25">
      <c r="C53" s="61" t="s">
        <v>109</v>
      </c>
      <c r="D53" s="63">
        <f>SUM(D50:D52)</f>
        <v>10211</v>
      </c>
      <c r="E53" s="64">
        <v>1</v>
      </c>
      <c r="F53" t="s">
        <v>76</v>
      </c>
    </row>
    <row r="54" spans="3:10" x14ac:dyDescent="0.25">
      <c r="F54">
        <v>5000</v>
      </c>
    </row>
    <row r="55" spans="3:10" x14ac:dyDescent="0.25">
      <c r="F55">
        <v>3431</v>
      </c>
      <c r="H55" s="9" t="s">
        <v>37</v>
      </c>
      <c r="I55" t="s">
        <v>41</v>
      </c>
      <c r="J55" t="s">
        <v>42</v>
      </c>
    </row>
    <row r="56" spans="3:10" ht="13" x14ac:dyDescent="0.3">
      <c r="C56" s="38" t="s">
        <v>77</v>
      </c>
      <c r="D56" t="s">
        <v>73</v>
      </c>
      <c r="E56" t="s">
        <v>74</v>
      </c>
      <c r="H56" s="10" t="s">
        <v>11</v>
      </c>
      <c r="I56" s="11">
        <v>12</v>
      </c>
      <c r="J56" s="21">
        <v>3.0511060259344014E-3</v>
      </c>
    </row>
    <row r="57" spans="3:10" ht="13" x14ac:dyDescent="0.3">
      <c r="C57" s="38" t="s">
        <v>78</v>
      </c>
      <c r="D57">
        <v>3500</v>
      </c>
      <c r="E57">
        <v>4000</v>
      </c>
      <c r="H57" s="10" t="s">
        <v>8</v>
      </c>
      <c r="I57" s="11">
        <v>12</v>
      </c>
      <c r="J57" s="21">
        <v>3.0511060259344014E-3</v>
      </c>
    </row>
    <row r="58" spans="3:10" ht="13" x14ac:dyDescent="0.3">
      <c r="C58" s="38" t="s">
        <v>79</v>
      </c>
      <c r="D58">
        <v>2700</v>
      </c>
      <c r="E58">
        <v>3000</v>
      </c>
      <c r="H58" s="10" t="s">
        <v>29</v>
      </c>
      <c r="I58" s="11">
        <v>198</v>
      </c>
      <c r="J58" s="21">
        <v>5.0343249427917618E-2</v>
      </c>
    </row>
    <row r="59" spans="3:10" x14ac:dyDescent="0.25">
      <c r="H59" s="10" t="s">
        <v>35</v>
      </c>
      <c r="I59" s="11">
        <v>296</v>
      </c>
      <c r="J59" s="21">
        <v>7.5260615306381895E-2</v>
      </c>
    </row>
    <row r="60" spans="3:10" x14ac:dyDescent="0.25">
      <c r="H60" s="10" t="s">
        <v>34</v>
      </c>
      <c r="I60" s="11">
        <v>264</v>
      </c>
      <c r="J60" s="21">
        <v>6.7124332570556833E-2</v>
      </c>
    </row>
    <row r="61" spans="3:10" x14ac:dyDescent="0.25">
      <c r="H61" s="10" t="s">
        <v>36</v>
      </c>
      <c r="I61" s="11">
        <v>11</v>
      </c>
      <c r="J61" s="21">
        <v>2.7968471904398677E-3</v>
      </c>
    </row>
    <row r="62" spans="3:10" x14ac:dyDescent="0.25">
      <c r="H62" s="10" t="s">
        <v>13</v>
      </c>
      <c r="I62" s="11">
        <v>10</v>
      </c>
      <c r="J62" s="21">
        <v>2.5425883549453345E-3</v>
      </c>
    </row>
    <row r="63" spans="3:10" x14ac:dyDescent="0.25">
      <c r="H63" s="10" t="s">
        <v>32</v>
      </c>
      <c r="I63" s="11">
        <v>104</v>
      </c>
      <c r="J63" s="21">
        <v>2.6442918891431477E-2</v>
      </c>
    </row>
    <row r="64" spans="3:10" x14ac:dyDescent="0.25">
      <c r="H64" s="10" t="s">
        <v>24</v>
      </c>
      <c r="I64" s="11">
        <v>129</v>
      </c>
      <c r="J64" s="21">
        <v>3.2799389778794812E-2</v>
      </c>
    </row>
    <row r="65" spans="8:10" x14ac:dyDescent="0.25">
      <c r="H65" s="10" t="s">
        <v>28</v>
      </c>
      <c r="I65" s="11">
        <v>181</v>
      </c>
      <c r="J65" s="21">
        <v>4.6020849224510552E-2</v>
      </c>
    </row>
    <row r="66" spans="8:10" x14ac:dyDescent="0.25">
      <c r="H66" s="10" t="s">
        <v>25</v>
      </c>
      <c r="I66" s="11">
        <v>129</v>
      </c>
      <c r="J66" s="21">
        <v>3.2799389778794812E-2</v>
      </c>
    </row>
    <row r="67" spans="8:10" x14ac:dyDescent="0.25">
      <c r="H67" s="10" t="s">
        <v>17</v>
      </c>
      <c r="I67" s="11">
        <v>40</v>
      </c>
      <c r="J67" s="21">
        <v>1.0170353419781338E-2</v>
      </c>
    </row>
    <row r="68" spans="8:10" x14ac:dyDescent="0.25">
      <c r="H68" s="10" t="s">
        <v>6</v>
      </c>
      <c r="I68" s="11">
        <v>76</v>
      </c>
      <c r="J68" s="21">
        <v>1.932367149758454E-2</v>
      </c>
    </row>
    <row r="69" spans="8:10" x14ac:dyDescent="0.25">
      <c r="H69" s="10" t="s">
        <v>16</v>
      </c>
      <c r="I69" s="11">
        <v>32</v>
      </c>
      <c r="J69" s="21">
        <v>8.1362827358250692E-3</v>
      </c>
    </row>
    <row r="70" spans="8:10" x14ac:dyDescent="0.25">
      <c r="H70" s="10" t="s">
        <v>22</v>
      </c>
      <c r="I70" s="11">
        <v>47</v>
      </c>
      <c r="J70" s="21">
        <v>1.1950165268243072E-2</v>
      </c>
    </row>
    <row r="71" spans="8:10" x14ac:dyDescent="0.25">
      <c r="H71" s="10" t="s">
        <v>19</v>
      </c>
      <c r="I71" s="11">
        <v>170</v>
      </c>
      <c r="J71" s="21">
        <v>4.3224002034070681E-2</v>
      </c>
    </row>
    <row r="72" spans="8:10" x14ac:dyDescent="0.25">
      <c r="H72" s="10" t="s">
        <v>30</v>
      </c>
      <c r="I72" s="11">
        <v>159</v>
      </c>
      <c r="J72" s="21">
        <v>4.0427154843630818E-2</v>
      </c>
    </row>
    <row r="73" spans="8:10" x14ac:dyDescent="0.25">
      <c r="H73" s="10" t="s">
        <v>26</v>
      </c>
      <c r="I73" s="11">
        <v>258</v>
      </c>
      <c r="J73" s="21">
        <v>6.5598779557589623E-2</v>
      </c>
    </row>
    <row r="74" spans="8:10" x14ac:dyDescent="0.25">
      <c r="H74" s="10" t="s">
        <v>33</v>
      </c>
      <c r="I74" s="11">
        <v>255</v>
      </c>
      <c r="J74" s="21">
        <v>6.4836003051106025E-2</v>
      </c>
    </row>
    <row r="75" spans="8:10" x14ac:dyDescent="0.25">
      <c r="H75" s="10" t="s">
        <v>31</v>
      </c>
      <c r="I75" s="11">
        <v>51</v>
      </c>
      <c r="J75" s="21">
        <v>1.2967200610221205E-2</v>
      </c>
    </row>
    <row r="76" spans="8:10" x14ac:dyDescent="0.25">
      <c r="H76" s="10" t="s">
        <v>7</v>
      </c>
      <c r="I76" s="11">
        <v>89</v>
      </c>
      <c r="J76" s="21">
        <v>2.2629036359013477E-2</v>
      </c>
    </row>
    <row r="77" spans="8:10" x14ac:dyDescent="0.25">
      <c r="H77" s="10" t="s">
        <v>18</v>
      </c>
      <c r="I77" s="11">
        <v>98</v>
      </c>
      <c r="J77" s="21">
        <v>2.4917365878464277E-2</v>
      </c>
    </row>
    <row r="78" spans="8:10" x14ac:dyDescent="0.25">
      <c r="H78" s="10" t="s">
        <v>20</v>
      </c>
      <c r="I78" s="11">
        <v>9</v>
      </c>
      <c r="J78" s="21">
        <v>2.2883295194508009E-3</v>
      </c>
    </row>
    <row r="79" spans="8:10" x14ac:dyDescent="0.25">
      <c r="H79" s="10" t="s">
        <v>9</v>
      </c>
      <c r="I79" s="11">
        <v>30</v>
      </c>
      <c r="J79" s="21">
        <v>7.6277650648360028E-3</v>
      </c>
    </row>
    <row r="80" spans="8:10" x14ac:dyDescent="0.25">
      <c r="H80" s="10" t="s">
        <v>23</v>
      </c>
      <c r="I80" s="11">
        <v>39</v>
      </c>
      <c r="J80" s="21">
        <v>9.9160945842868033E-3</v>
      </c>
    </row>
    <row r="81" spans="8:10" x14ac:dyDescent="0.25">
      <c r="H81" s="10" t="s">
        <v>21</v>
      </c>
      <c r="I81" s="11">
        <v>44</v>
      </c>
      <c r="J81" s="21">
        <v>1.1187388761759471E-2</v>
      </c>
    </row>
    <row r="82" spans="8:10" x14ac:dyDescent="0.25">
      <c r="H82" s="10" t="s">
        <v>27</v>
      </c>
      <c r="I82" s="11">
        <v>123</v>
      </c>
      <c r="J82" s="21">
        <v>3.1273836765827616E-2</v>
      </c>
    </row>
    <row r="83" spans="8:10" x14ac:dyDescent="0.25">
      <c r="H83" s="10" t="s">
        <v>14</v>
      </c>
      <c r="I83" s="11">
        <v>177</v>
      </c>
      <c r="J83" s="21">
        <v>4.5003813882532419E-2</v>
      </c>
    </row>
    <row r="84" spans="8:10" x14ac:dyDescent="0.25">
      <c r="H84" s="10" t="s">
        <v>46</v>
      </c>
      <c r="I84" s="11">
        <v>18</v>
      </c>
      <c r="J84" s="21">
        <v>4.5766590389016018E-3</v>
      </c>
    </row>
    <row r="85" spans="8:10" x14ac:dyDescent="0.25">
      <c r="H85" s="10" t="s">
        <v>43</v>
      </c>
      <c r="I85" s="11">
        <v>71</v>
      </c>
      <c r="J85" s="21">
        <v>1.8052377320111872E-2</v>
      </c>
    </row>
    <row r="86" spans="8:10" x14ac:dyDescent="0.25">
      <c r="H86" s="10" t="s">
        <v>44</v>
      </c>
      <c r="I86" s="11">
        <v>61</v>
      </c>
      <c r="J86" s="21">
        <v>1.5509788965166539E-2</v>
      </c>
    </row>
    <row r="87" spans="8:10" x14ac:dyDescent="0.25">
      <c r="H87" s="10" t="s">
        <v>45</v>
      </c>
      <c r="I87" s="11">
        <v>80</v>
      </c>
      <c r="J87" s="21">
        <v>2.0340706839562676E-2</v>
      </c>
    </row>
    <row r="88" spans="8:10" x14ac:dyDescent="0.25">
      <c r="H88" s="10" t="s">
        <v>57</v>
      </c>
      <c r="I88" s="11">
        <v>148</v>
      </c>
      <c r="J88" s="21">
        <v>3.7630307653190948E-2</v>
      </c>
    </row>
    <row r="89" spans="8:10" x14ac:dyDescent="0.25">
      <c r="H89" s="10" t="s">
        <v>104</v>
      </c>
      <c r="I89" s="11">
        <v>79</v>
      </c>
      <c r="J89" s="21">
        <v>2.0086448004068141E-2</v>
      </c>
    </row>
    <row r="90" spans="8:10" x14ac:dyDescent="0.25">
      <c r="H90" s="10" t="s">
        <v>56</v>
      </c>
      <c r="I90" s="11">
        <v>178</v>
      </c>
      <c r="J90" s="21">
        <v>4.5258072718026954E-2</v>
      </c>
    </row>
    <row r="91" spans="8:10" x14ac:dyDescent="0.25">
      <c r="H91" s="10" t="s">
        <v>107</v>
      </c>
      <c r="I91" s="11">
        <v>32</v>
      </c>
      <c r="J91" s="21">
        <v>8.1362827358250692E-3</v>
      </c>
    </row>
    <row r="92" spans="8:10" x14ac:dyDescent="0.25">
      <c r="H92" s="10" t="s">
        <v>71</v>
      </c>
      <c r="I92" s="11">
        <v>124</v>
      </c>
      <c r="J92" s="21">
        <v>3.1528095601322144E-2</v>
      </c>
    </row>
    <row r="93" spans="8:10" x14ac:dyDescent="0.25">
      <c r="H93" s="10" t="s">
        <v>70</v>
      </c>
      <c r="I93" s="11">
        <v>34</v>
      </c>
      <c r="J93" s="21">
        <v>8.6448004068141373E-3</v>
      </c>
    </row>
    <row r="94" spans="8:10" x14ac:dyDescent="0.25">
      <c r="H94" s="10" t="s">
        <v>72</v>
      </c>
      <c r="I94" s="11">
        <v>65</v>
      </c>
      <c r="J94" s="21">
        <v>1.6526824307144673E-2</v>
      </c>
    </row>
    <row r="95" spans="8:10" x14ac:dyDescent="0.25">
      <c r="H95" s="10" t="s">
        <v>38</v>
      </c>
      <c r="I95" s="11">
        <v>3933</v>
      </c>
      <c r="J95" s="21">
        <v>0.99999999999999989</v>
      </c>
    </row>
    <row r="104" spans="2:9" x14ac:dyDescent="0.25">
      <c r="B104" t="s">
        <v>39</v>
      </c>
      <c r="C104" t="s">
        <v>2</v>
      </c>
      <c r="D104" t="s">
        <v>4</v>
      </c>
      <c r="E104" t="s">
        <v>5</v>
      </c>
    </row>
    <row r="105" spans="2:9" x14ac:dyDescent="0.25">
      <c r="B105" t="s">
        <v>1</v>
      </c>
      <c r="C105" t="s">
        <v>6</v>
      </c>
      <c r="D105">
        <v>76</v>
      </c>
      <c r="E105">
        <v>1.932367149758454E-2</v>
      </c>
    </row>
    <row r="106" spans="2:9" x14ac:dyDescent="0.25">
      <c r="B106" t="s">
        <v>15</v>
      </c>
      <c r="C106" t="s">
        <v>7</v>
      </c>
      <c r="D106">
        <v>89</v>
      </c>
      <c r="E106">
        <v>2.2629036359013477E-2</v>
      </c>
      <c r="H106" s="9" t="s">
        <v>37</v>
      </c>
      <c r="I106" t="s">
        <v>40</v>
      </c>
    </row>
    <row r="107" spans="2:9" x14ac:dyDescent="0.25">
      <c r="B107" t="s">
        <v>15</v>
      </c>
      <c r="C107" t="s">
        <v>8</v>
      </c>
      <c r="D107">
        <v>12</v>
      </c>
      <c r="E107">
        <v>3.0511060259344014E-3</v>
      </c>
      <c r="H107" s="10" t="s">
        <v>1</v>
      </c>
      <c r="I107" s="11">
        <v>34</v>
      </c>
    </row>
    <row r="108" spans="2:9" x14ac:dyDescent="0.25">
      <c r="B108" t="s">
        <v>15</v>
      </c>
      <c r="C108" t="s">
        <v>9</v>
      </c>
      <c r="D108">
        <v>30</v>
      </c>
      <c r="E108">
        <v>7.6277650648360028E-3</v>
      </c>
      <c r="H108" s="10" t="s">
        <v>15</v>
      </c>
      <c r="I108" s="11">
        <v>5</v>
      </c>
    </row>
    <row r="109" spans="2:9" x14ac:dyDescent="0.25">
      <c r="B109" t="s">
        <v>1</v>
      </c>
      <c r="C109" t="s">
        <v>35</v>
      </c>
      <c r="D109">
        <v>296</v>
      </c>
      <c r="E109">
        <v>7.5260615306381895E-2</v>
      </c>
      <c r="H109" s="10" t="s">
        <v>38</v>
      </c>
      <c r="I109" s="11">
        <v>39</v>
      </c>
    </row>
    <row r="110" spans="2:9" x14ac:dyDescent="0.25">
      <c r="B110" t="s">
        <v>15</v>
      </c>
      <c r="C110" t="s">
        <v>36</v>
      </c>
      <c r="D110">
        <v>11</v>
      </c>
      <c r="E110">
        <v>2.7968471904398677E-3</v>
      </c>
    </row>
    <row r="111" spans="2:9" x14ac:dyDescent="0.25">
      <c r="B111" t="s">
        <v>1</v>
      </c>
      <c r="C111" t="s">
        <v>11</v>
      </c>
      <c r="D111">
        <v>12</v>
      </c>
      <c r="E111">
        <v>3.0511060259344014E-3</v>
      </c>
    </row>
    <row r="112" spans="2:9" x14ac:dyDescent="0.25">
      <c r="B112" t="s">
        <v>1</v>
      </c>
      <c r="C112" t="s">
        <v>16</v>
      </c>
      <c r="D112">
        <v>32</v>
      </c>
      <c r="E112">
        <v>8.1362827358250692E-3</v>
      </c>
    </row>
    <row r="113" spans="2:5" x14ac:dyDescent="0.25">
      <c r="B113" t="s">
        <v>1</v>
      </c>
      <c r="C113" t="s">
        <v>17</v>
      </c>
      <c r="D113">
        <v>40</v>
      </c>
      <c r="E113">
        <v>1.0170353419781338E-2</v>
      </c>
    </row>
    <row r="114" spans="2:5" x14ac:dyDescent="0.25">
      <c r="B114" t="s">
        <v>15</v>
      </c>
      <c r="C114" t="s">
        <v>13</v>
      </c>
      <c r="D114">
        <v>10</v>
      </c>
      <c r="E114">
        <v>2.5425883549453345E-3</v>
      </c>
    </row>
    <row r="115" spans="2:5" x14ac:dyDescent="0.25">
      <c r="B115" t="s">
        <v>1</v>
      </c>
      <c r="C115" t="s">
        <v>18</v>
      </c>
      <c r="D115">
        <v>98</v>
      </c>
      <c r="E115">
        <v>2.4917365878464277E-2</v>
      </c>
    </row>
    <row r="116" spans="2:5" x14ac:dyDescent="0.25">
      <c r="B116" t="s">
        <v>1</v>
      </c>
      <c r="C116" t="s">
        <v>19</v>
      </c>
      <c r="D116">
        <v>170</v>
      </c>
      <c r="E116">
        <v>4.3224002034070681E-2</v>
      </c>
    </row>
    <row r="117" spans="2:5" x14ac:dyDescent="0.25">
      <c r="B117" t="s">
        <v>1</v>
      </c>
      <c r="C117" t="s">
        <v>20</v>
      </c>
      <c r="D117">
        <v>9</v>
      </c>
      <c r="E117">
        <v>2.2883295194508009E-3</v>
      </c>
    </row>
    <row r="118" spans="2:5" x14ac:dyDescent="0.25">
      <c r="B118" t="s">
        <v>1</v>
      </c>
      <c r="C118" t="s">
        <v>21</v>
      </c>
      <c r="D118">
        <v>44</v>
      </c>
      <c r="E118">
        <v>1.1187388761759471E-2</v>
      </c>
    </row>
    <row r="119" spans="2:5" x14ac:dyDescent="0.25">
      <c r="B119" t="s">
        <v>1</v>
      </c>
      <c r="C119" t="s">
        <v>22</v>
      </c>
      <c r="D119">
        <v>47</v>
      </c>
      <c r="E119">
        <v>1.1950165268243072E-2</v>
      </c>
    </row>
    <row r="120" spans="2:5" x14ac:dyDescent="0.25">
      <c r="B120" t="s">
        <v>1</v>
      </c>
      <c r="C120" t="s">
        <v>23</v>
      </c>
      <c r="D120">
        <v>39</v>
      </c>
      <c r="E120">
        <v>9.9160945842868033E-3</v>
      </c>
    </row>
    <row r="121" spans="2:5" x14ac:dyDescent="0.25">
      <c r="B121" t="s">
        <v>1</v>
      </c>
      <c r="C121" t="s">
        <v>24</v>
      </c>
      <c r="D121">
        <v>129</v>
      </c>
      <c r="E121">
        <v>3.2799389778794812E-2</v>
      </c>
    </row>
    <row r="122" spans="2:5" x14ac:dyDescent="0.25">
      <c r="B122" t="s">
        <v>1</v>
      </c>
      <c r="C122" t="s">
        <v>25</v>
      </c>
      <c r="D122">
        <v>129</v>
      </c>
      <c r="E122">
        <v>3.2799389778794812E-2</v>
      </c>
    </row>
    <row r="123" spans="2:5" x14ac:dyDescent="0.25">
      <c r="B123" t="s">
        <v>1</v>
      </c>
      <c r="C123" t="s">
        <v>26</v>
      </c>
      <c r="D123">
        <v>258</v>
      </c>
      <c r="E123">
        <v>6.5598779557589623E-2</v>
      </c>
    </row>
    <row r="124" spans="2:5" x14ac:dyDescent="0.25">
      <c r="B124" t="s">
        <v>1</v>
      </c>
      <c r="C124" t="s">
        <v>27</v>
      </c>
      <c r="D124">
        <v>123</v>
      </c>
      <c r="E124">
        <v>3.1273836765827616E-2</v>
      </c>
    </row>
    <row r="125" spans="2:5" x14ac:dyDescent="0.25">
      <c r="B125" t="s">
        <v>1</v>
      </c>
      <c r="C125" t="s">
        <v>28</v>
      </c>
      <c r="D125">
        <v>181</v>
      </c>
      <c r="E125">
        <v>4.6020849224510552E-2</v>
      </c>
    </row>
    <row r="126" spans="2:5" x14ac:dyDescent="0.25">
      <c r="B126" t="s">
        <v>1</v>
      </c>
      <c r="C126" t="s">
        <v>29</v>
      </c>
      <c r="D126">
        <v>198</v>
      </c>
      <c r="E126">
        <v>5.0343249427917618E-2</v>
      </c>
    </row>
    <row r="127" spans="2:5" x14ac:dyDescent="0.25">
      <c r="B127" t="s">
        <v>1</v>
      </c>
      <c r="C127" t="s">
        <v>30</v>
      </c>
      <c r="D127">
        <v>159</v>
      </c>
      <c r="E127">
        <v>4.0427154843630818E-2</v>
      </c>
    </row>
    <row r="128" spans="2:5" x14ac:dyDescent="0.25">
      <c r="B128" t="s">
        <v>1</v>
      </c>
      <c r="C128" t="s">
        <v>31</v>
      </c>
      <c r="D128">
        <v>51</v>
      </c>
      <c r="E128">
        <v>1.2967200610221205E-2</v>
      </c>
    </row>
    <row r="129" spans="2:5" x14ac:dyDescent="0.25">
      <c r="B129" t="s">
        <v>1</v>
      </c>
      <c r="C129" t="s">
        <v>32</v>
      </c>
      <c r="D129">
        <v>104</v>
      </c>
      <c r="E129">
        <v>2.6442918891431477E-2</v>
      </c>
    </row>
    <row r="130" spans="2:5" x14ac:dyDescent="0.25">
      <c r="B130" t="s">
        <v>1</v>
      </c>
      <c r="C130" t="s">
        <v>33</v>
      </c>
      <c r="D130">
        <v>255</v>
      </c>
      <c r="E130">
        <v>6.4836003051106025E-2</v>
      </c>
    </row>
    <row r="131" spans="2:5" x14ac:dyDescent="0.25">
      <c r="B131" t="s">
        <v>1</v>
      </c>
      <c r="C131" t="s">
        <v>34</v>
      </c>
      <c r="D131">
        <v>264</v>
      </c>
      <c r="E131">
        <v>6.7124332570556833E-2</v>
      </c>
    </row>
    <row r="132" spans="2:5" x14ac:dyDescent="0.25">
      <c r="B132" t="s">
        <v>1</v>
      </c>
      <c r="C132" t="s">
        <v>14</v>
      </c>
      <c r="D132">
        <v>177</v>
      </c>
      <c r="E132">
        <v>4.5003813882532419E-2</v>
      </c>
    </row>
    <row r="133" spans="2:5" x14ac:dyDescent="0.25">
      <c r="B133" t="s">
        <v>1</v>
      </c>
      <c r="C133" t="s">
        <v>46</v>
      </c>
      <c r="D133">
        <v>18</v>
      </c>
      <c r="E133">
        <v>4.5766590389016018E-3</v>
      </c>
    </row>
    <row r="134" spans="2:5" x14ac:dyDescent="0.25">
      <c r="B134" t="s">
        <v>1</v>
      </c>
      <c r="C134" t="s">
        <v>56</v>
      </c>
      <c r="D134">
        <v>178</v>
      </c>
      <c r="E134">
        <v>4.5258072718026954E-2</v>
      </c>
    </row>
    <row r="135" spans="2:5" x14ac:dyDescent="0.25">
      <c r="B135" t="s">
        <v>1</v>
      </c>
      <c r="C135" t="s">
        <v>107</v>
      </c>
      <c r="D135">
        <v>32</v>
      </c>
      <c r="E135">
        <v>8.1362827358250692E-3</v>
      </c>
    </row>
    <row r="136" spans="2:5" x14ac:dyDescent="0.25">
      <c r="B136" t="s">
        <v>1</v>
      </c>
      <c r="C136" t="s">
        <v>43</v>
      </c>
      <c r="D136">
        <v>71</v>
      </c>
      <c r="E136">
        <v>1.8052377320111872E-2</v>
      </c>
    </row>
    <row r="137" spans="2:5" x14ac:dyDescent="0.25">
      <c r="B137" t="s">
        <v>1</v>
      </c>
      <c r="C137" t="s">
        <v>44</v>
      </c>
      <c r="D137">
        <v>61</v>
      </c>
      <c r="E137">
        <v>1.5509788965166539E-2</v>
      </c>
    </row>
    <row r="138" spans="2:5" x14ac:dyDescent="0.25">
      <c r="B138" t="s">
        <v>1</v>
      </c>
      <c r="C138" t="s">
        <v>45</v>
      </c>
      <c r="D138">
        <v>80</v>
      </c>
      <c r="E138">
        <v>2.0340706839562676E-2</v>
      </c>
    </row>
    <row r="139" spans="2:5" x14ac:dyDescent="0.25">
      <c r="B139" t="s">
        <v>1</v>
      </c>
      <c r="C139" t="s">
        <v>57</v>
      </c>
      <c r="D139">
        <v>148</v>
      </c>
      <c r="E139">
        <v>3.7630307653190948E-2</v>
      </c>
    </row>
    <row r="140" spans="2:5" x14ac:dyDescent="0.25">
      <c r="B140" t="s">
        <v>1</v>
      </c>
      <c r="C140" t="s">
        <v>104</v>
      </c>
      <c r="D140">
        <v>79</v>
      </c>
      <c r="E140">
        <v>2.0086448004068141E-2</v>
      </c>
    </row>
    <row r="141" spans="2:5" x14ac:dyDescent="0.25">
      <c r="B141" t="s">
        <v>1</v>
      </c>
      <c r="C141" t="s">
        <v>71</v>
      </c>
      <c r="D141">
        <v>124</v>
      </c>
      <c r="E141">
        <v>3.1528095601322144E-2</v>
      </c>
    </row>
    <row r="142" spans="2:5" x14ac:dyDescent="0.25">
      <c r="B142" t="s">
        <v>1</v>
      </c>
      <c r="C142" t="s">
        <v>70</v>
      </c>
      <c r="D142">
        <v>34</v>
      </c>
      <c r="E142">
        <v>8.6448004068141373E-3</v>
      </c>
    </row>
    <row r="143" spans="2:5" x14ac:dyDescent="0.25">
      <c r="B143" t="s">
        <v>1</v>
      </c>
      <c r="C143" t="s">
        <v>72</v>
      </c>
      <c r="D143">
        <v>65</v>
      </c>
      <c r="E143">
        <v>1.6526824307144673E-2</v>
      </c>
    </row>
  </sheetData>
  <pageMargins left="0.7" right="0.7" top="0.75" bottom="0.75" header="0.3" footer="0.3"/>
  <pageSetup orientation="portrait" r:id="rId6"/>
  <drawing r:id="rId7"/>
  <tableParts count="1"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9ABC-7186-4794-8F9E-FCF563816087}">
  <dimension ref="A1:I76"/>
  <sheetViews>
    <sheetView topLeftCell="A56" workbookViewId="0">
      <selection activeCell="A65" sqref="A65"/>
    </sheetView>
  </sheetViews>
  <sheetFormatPr baseColWidth="10" defaultRowHeight="12.5" x14ac:dyDescent="0.25"/>
  <cols>
    <col min="1" max="1" width="23.1796875" bestFit="1" customWidth="1"/>
    <col min="2" max="2" width="26.453125" bestFit="1" customWidth="1"/>
    <col min="3" max="3" width="16.1796875" customWidth="1"/>
    <col min="4" max="4" width="17.81640625" customWidth="1"/>
    <col min="5" max="5" width="16.7265625" customWidth="1"/>
    <col min="6" max="6" width="20.1796875" customWidth="1"/>
    <col min="7" max="7" width="17.90625" customWidth="1"/>
    <col min="8" max="8" width="20.81640625" customWidth="1"/>
    <col min="9" max="9" width="18.26953125" customWidth="1"/>
  </cols>
  <sheetData>
    <row r="1" spans="1:9" ht="13" x14ac:dyDescent="0.25">
      <c r="A1" s="40" t="s">
        <v>3</v>
      </c>
      <c r="B1" s="41" t="s">
        <v>87</v>
      </c>
      <c r="C1" s="41" t="s">
        <v>88</v>
      </c>
      <c r="D1" s="41" t="s">
        <v>89</v>
      </c>
      <c r="E1" s="41" t="s">
        <v>90</v>
      </c>
      <c r="F1" s="41" t="s">
        <v>91</v>
      </c>
      <c r="G1" s="41" t="s">
        <v>92</v>
      </c>
      <c r="H1" s="42" t="s">
        <v>93</v>
      </c>
      <c r="I1" s="44" t="s">
        <v>94</v>
      </c>
    </row>
    <row r="2" spans="1:9" x14ac:dyDescent="0.25">
      <c r="A2" s="39" t="s">
        <v>80</v>
      </c>
      <c r="B2" s="43">
        <v>39</v>
      </c>
      <c r="C2" s="43">
        <v>10</v>
      </c>
      <c r="D2" s="43">
        <v>8</v>
      </c>
      <c r="E2" s="43">
        <v>9</v>
      </c>
      <c r="F2" s="43">
        <f t="shared" ref="F2:F8" si="0">SUM(B2:E2)</f>
        <v>66</v>
      </c>
      <c r="G2" s="43">
        <v>42</v>
      </c>
      <c r="H2" s="43">
        <v>30</v>
      </c>
      <c r="I2" s="45">
        <v>27</v>
      </c>
    </row>
    <row r="3" spans="1:9" x14ac:dyDescent="0.25">
      <c r="A3" s="39" t="s">
        <v>81</v>
      </c>
      <c r="B3" s="43">
        <v>23</v>
      </c>
      <c r="C3" s="43">
        <v>14</v>
      </c>
      <c r="D3" s="43">
        <v>7</v>
      </c>
      <c r="E3" s="43">
        <v>4</v>
      </c>
      <c r="F3" s="43">
        <f t="shared" si="0"/>
        <v>48</v>
      </c>
      <c r="G3" s="43">
        <v>0</v>
      </c>
      <c r="H3" s="43">
        <v>16</v>
      </c>
      <c r="I3" s="45">
        <v>21</v>
      </c>
    </row>
    <row r="4" spans="1:9" x14ac:dyDescent="0.25">
      <c r="A4" s="39" t="s">
        <v>82</v>
      </c>
      <c r="B4" s="43">
        <v>127</v>
      </c>
      <c r="C4" s="43">
        <v>26</v>
      </c>
      <c r="D4" s="43">
        <v>32</v>
      </c>
      <c r="E4" s="43">
        <v>11</v>
      </c>
      <c r="F4" s="43">
        <f t="shared" si="0"/>
        <v>196</v>
      </c>
      <c r="G4" s="43">
        <v>19</v>
      </c>
      <c r="H4" s="43">
        <v>94</v>
      </c>
      <c r="I4" s="45">
        <v>108</v>
      </c>
    </row>
    <row r="5" spans="1:9" x14ac:dyDescent="0.25">
      <c r="A5" s="39" t="s">
        <v>83</v>
      </c>
      <c r="B5" s="43">
        <v>77</v>
      </c>
      <c r="C5" s="43">
        <v>23</v>
      </c>
      <c r="D5" s="43">
        <v>13</v>
      </c>
      <c r="E5" s="43">
        <v>5</v>
      </c>
      <c r="F5" s="43">
        <f t="shared" si="0"/>
        <v>118</v>
      </c>
      <c r="G5" s="43">
        <v>14</v>
      </c>
      <c r="H5" s="43">
        <v>50</v>
      </c>
      <c r="I5" s="45">
        <v>62</v>
      </c>
    </row>
    <row r="6" spans="1:9" x14ac:dyDescent="0.25">
      <c r="A6" s="39" t="s">
        <v>84</v>
      </c>
      <c r="B6" s="43">
        <v>116</v>
      </c>
      <c r="C6" s="43">
        <v>31</v>
      </c>
      <c r="D6" s="43">
        <v>23</v>
      </c>
      <c r="E6" s="43">
        <v>9</v>
      </c>
      <c r="F6" s="43">
        <f t="shared" si="0"/>
        <v>179</v>
      </c>
      <c r="G6" s="43">
        <v>23</v>
      </c>
      <c r="H6" s="43">
        <v>96</v>
      </c>
      <c r="I6" s="45">
        <v>77</v>
      </c>
    </row>
    <row r="7" spans="1:9" x14ac:dyDescent="0.25">
      <c r="A7" s="39" t="s">
        <v>85</v>
      </c>
      <c r="B7" s="43">
        <v>7</v>
      </c>
      <c r="C7" s="43">
        <v>13</v>
      </c>
      <c r="D7" s="43">
        <v>7</v>
      </c>
      <c r="E7" s="43">
        <v>1</v>
      </c>
      <c r="F7" s="43">
        <f t="shared" si="0"/>
        <v>28</v>
      </c>
      <c r="G7" s="43">
        <v>18</v>
      </c>
      <c r="H7" s="43">
        <v>5</v>
      </c>
      <c r="I7" s="45">
        <v>1</v>
      </c>
    </row>
    <row r="8" spans="1:9" x14ac:dyDescent="0.25">
      <c r="A8" s="46" t="s">
        <v>86</v>
      </c>
      <c r="B8" s="47">
        <v>43</v>
      </c>
      <c r="C8" s="47">
        <v>15</v>
      </c>
      <c r="D8" s="47">
        <v>11</v>
      </c>
      <c r="E8" s="47">
        <v>6</v>
      </c>
      <c r="F8" s="47">
        <f t="shared" si="0"/>
        <v>75</v>
      </c>
      <c r="G8" s="47">
        <v>14</v>
      </c>
      <c r="H8" s="47">
        <v>31</v>
      </c>
      <c r="I8" s="48">
        <v>29</v>
      </c>
    </row>
    <row r="10" spans="1:9" x14ac:dyDescent="0.25">
      <c r="A10" s="2" t="s">
        <v>91</v>
      </c>
    </row>
    <row r="12" spans="1:9" x14ac:dyDescent="0.25">
      <c r="A12" s="9" t="s">
        <v>37</v>
      </c>
      <c r="B12" t="s">
        <v>95</v>
      </c>
    </row>
    <row r="13" spans="1:9" x14ac:dyDescent="0.25">
      <c r="A13" s="10" t="s">
        <v>80</v>
      </c>
      <c r="B13" s="11">
        <v>39</v>
      </c>
    </row>
    <row r="14" spans="1:9" x14ac:dyDescent="0.25">
      <c r="A14" s="10" t="s">
        <v>81</v>
      </c>
      <c r="B14" s="11">
        <v>23</v>
      </c>
    </row>
    <row r="15" spans="1:9" x14ac:dyDescent="0.25">
      <c r="A15" s="10" t="s">
        <v>82</v>
      </c>
      <c r="B15" s="11">
        <v>127</v>
      </c>
    </row>
    <row r="16" spans="1:9" x14ac:dyDescent="0.25">
      <c r="A16" s="10" t="s">
        <v>83</v>
      </c>
      <c r="B16" s="11">
        <v>77</v>
      </c>
    </row>
    <row r="17" spans="1:2" x14ac:dyDescent="0.25">
      <c r="A17" s="10" t="s">
        <v>84</v>
      </c>
      <c r="B17" s="11">
        <v>116</v>
      </c>
    </row>
    <row r="18" spans="1:2" x14ac:dyDescent="0.25">
      <c r="A18" s="10" t="s">
        <v>85</v>
      </c>
      <c r="B18" s="11">
        <v>7</v>
      </c>
    </row>
    <row r="19" spans="1:2" x14ac:dyDescent="0.25">
      <c r="A19" s="10" t="s">
        <v>86</v>
      </c>
      <c r="B19" s="11">
        <v>43</v>
      </c>
    </row>
    <row r="20" spans="1:2" x14ac:dyDescent="0.25">
      <c r="A20" s="10" t="s">
        <v>38</v>
      </c>
      <c r="B20" s="11">
        <v>432</v>
      </c>
    </row>
    <row r="23" spans="1:2" x14ac:dyDescent="0.25">
      <c r="A23" s="10" t="s">
        <v>96</v>
      </c>
    </row>
    <row r="26" spans="1:2" x14ac:dyDescent="0.25">
      <c r="A26" s="9" t="s">
        <v>37</v>
      </c>
      <c r="B26" t="s">
        <v>97</v>
      </c>
    </row>
    <row r="27" spans="1:2" x14ac:dyDescent="0.25">
      <c r="A27" s="10" t="s">
        <v>80</v>
      </c>
      <c r="B27" s="11">
        <v>10</v>
      </c>
    </row>
    <row r="28" spans="1:2" x14ac:dyDescent="0.25">
      <c r="A28" s="10" t="s">
        <v>81</v>
      </c>
      <c r="B28" s="11">
        <v>14</v>
      </c>
    </row>
    <row r="29" spans="1:2" x14ac:dyDescent="0.25">
      <c r="A29" s="10" t="s">
        <v>82</v>
      </c>
      <c r="B29" s="11">
        <v>26</v>
      </c>
    </row>
    <row r="30" spans="1:2" x14ac:dyDescent="0.25">
      <c r="A30" s="10" t="s">
        <v>83</v>
      </c>
      <c r="B30" s="11">
        <v>23</v>
      </c>
    </row>
    <row r="31" spans="1:2" x14ac:dyDescent="0.25">
      <c r="A31" s="10" t="s">
        <v>84</v>
      </c>
      <c r="B31" s="11">
        <v>31</v>
      </c>
    </row>
    <row r="32" spans="1:2" x14ac:dyDescent="0.25">
      <c r="A32" s="10" t="s">
        <v>85</v>
      </c>
      <c r="B32" s="11">
        <v>13</v>
      </c>
    </row>
    <row r="33" spans="1:2" x14ac:dyDescent="0.25">
      <c r="A33" s="10" t="s">
        <v>86</v>
      </c>
      <c r="B33" s="11">
        <v>15</v>
      </c>
    </row>
    <row r="34" spans="1:2" x14ac:dyDescent="0.25">
      <c r="A34" s="10" t="s">
        <v>38</v>
      </c>
      <c r="B34" s="11">
        <v>132</v>
      </c>
    </row>
    <row r="37" spans="1:2" x14ac:dyDescent="0.25">
      <c r="A37" s="10" t="s">
        <v>98</v>
      </c>
    </row>
    <row r="40" spans="1:2" x14ac:dyDescent="0.25">
      <c r="A40" s="9" t="s">
        <v>37</v>
      </c>
      <c r="B40" t="s">
        <v>99</v>
      </c>
    </row>
    <row r="41" spans="1:2" x14ac:dyDescent="0.25">
      <c r="A41" s="10" t="s">
        <v>80</v>
      </c>
      <c r="B41" s="11">
        <v>8</v>
      </c>
    </row>
    <row r="42" spans="1:2" x14ac:dyDescent="0.25">
      <c r="A42" s="10" t="s">
        <v>81</v>
      </c>
      <c r="B42" s="11">
        <v>7</v>
      </c>
    </row>
    <row r="43" spans="1:2" x14ac:dyDescent="0.25">
      <c r="A43" s="10" t="s">
        <v>82</v>
      </c>
      <c r="B43" s="11">
        <v>32</v>
      </c>
    </row>
    <row r="44" spans="1:2" x14ac:dyDescent="0.25">
      <c r="A44" s="10" t="s">
        <v>83</v>
      </c>
      <c r="B44" s="11">
        <v>13</v>
      </c>
    </row>
    <row r="45" spans="1:2" x14ac:dyDescent="0.25">
      <c r="A45" s="10" t="s">
        <v>84</v>
      </c>
      <c r="B45" s="11">
        <v>23</v>
      </c>
    </row>
    <row r="46" spans="1:2" x14ac:dyDescent="0.25">
      <c r="A46" s="10" t="s">
        <v>85</v>
      </c>
      <c r="B46" s="11">
        <v>7</v>
      </c>
    </row>
    <row r="47" spans="1:2" x14ac:dyDescent="0.25">
      <c r="A47" s="10" t="s">
        <v>86</v>
      </c>
      <c r="B47" s="11">
        <v>11</v>
      </c>
    </row>
    <row r="48" spans="1:2" x14ac:dyDescent="0.25">
      <c r="A48" s="10" t="s">
        <v>38</v>
      </c>
      <c r="B48" s="11">
        <v>101</v>
      </c>
    </row>
    <row r="51" spans="1:2" x14ac:dyDescent="0.25">
      <c r="A51" s="10" t="s">
        <v>100</v>
      </c>
    </row>
    <row r="54" spans="1:2" x14ac:dyDescent="0.25">
      <c r="A54" s="9" t="s">
        <v>37</v>
      </c>
      <c r="B54" t="s">
        <v>101</v>
      </c>
    </row>
    <row r="55" spans="1:2" x14ac:dyDescent="0.25">
      <c r="A55" s="10" t="s">
        <v>80</v>
      </c>
      <c r="B55" s="11">
        <v>9</v>
      </c>
    </row>
    <row r="56" spans="1:2" x14ac:dyDescent="0.25">
      <c r="A56" s="10" t="s">
        <v>81</v>
      </c>
      <c r="B56" s="11">
        <v>4</v>
      </c>
    </row>
    <row r="57" spans="1:2" x14ac:dyDescent="0.25">
      <c r="A57" s="10" t="s">
        <v>82</v>
      </c>
      <c r="B57" s="11">
        <v>11</v>
      </c>
    </row>
    <row r="58" spans="1:2" x14ac:dyDescent="0.25">
      <c r="A58" s="10" t="s">
        <v>83</v>
      </c>
      <c r="B58" s="11">
        <v>5</v>
      </c>
    </row>
    <row r="59" spans="1:2" x14ac:dyDescent="0.25">
      <c r="A59" s="10" t="s">
        <v>84</v>
      </c>
      <c r="B59" s="11">
        <v>9</v>
      </c>
    </row>
    <row r="60" spans="1:2" x14ac:dyDescent="0.25">
      <c r="A60" s="10" t="s">
        <v>85</v>
      </c>
      <c r="B60" s="11">
        <v>1</v>
      </c>
    </row>
    <row r="61" spans="1:2" x14ac:dyDescent="0.25">
      <c r="A61" s="10" t="s">
        <v>86</v>
      </c>
      <c r="B61" s="11">
        <v>6</v>
      </c>
    </row>
    <row r="62" spans="1:2" x14ac:dyDescent="0.25">
      <c r="A62" s="10" t="s">
        <v>38</v>
      </c>
      <c r="B62" s="11">
        <v>45</v>
      </c>
    </row>
    <row r="65" spans="1:2" x14ac:dyDescent="0.25">
      <c r="A65" s="49" t="s">
        <v>103</v>
      </c>
    </row>
    <row r="68" spans="1:2" x14ac:dyDescent="0.25">
      <c r="A68" s="9" t="s">
        <v>37</v>
      </c>
      <c r="B68" t="s">
        <v>102</v>
      </c>
    </row>
    <row r="69" spans="1:2" x14ac:dyDescent="0.25">
      <c r="A69" s="10" t="s">
        <v>80</v>
      </c>
      <c r="B69" s="11">
        <v>66</v>
      </c>
    </row>
    <row r="70" spans="1:2" x14ac:dyDescent="0.25">
      <c r="A70" s="10" t="s">
        <v>81</v>
      </c>
      <c r="B70" s="11">
        <v>48</v>
      </c>
    </row>
    <row r="71" spans="1:2" x14ac:dyDescent="0.25">
      <c r="A71" s="10" t="s">
        <v>82</v>
      </c>
      <c r="B71" s="11">
        <v>196</v>
      </c>
    </row>
    <row r="72" spans="1:2" x14ac:dyDescent="0.25">
      <c r="A72" s="10" t="s">
        <v>83</v>
      </c>
      <c r="B72" s="11">
        <v>118</v>
      </c>
    </row>
    <row r="73" spans="1:2" x14ac:dyDescent="0.25">
      <c r="A73" s="10" t="s">
        <v>84</v>
      </c>
      <c r="B73" s="11">
        <v>179</v>
      </c>
    </row>
    <row r="74" spans="1:2" x14ac:dyDescent="0.25">
      <c r="A74" s="10" t="s">
        <v>85</v>
      </c>
      <c r="B74" s="11">
        <v>28</v>
      </c>
    </row>
    <row r="75" spans="1:2" x14ac:dyDescent="0.25">
      <c r="A75" s="10" t="s">
        <v>86</v>
      </c>
      <c r="B75" s="11">
        <v>75</v>
      </c>
    </row>
    <row r="76" spans="1:2" x14ac:dyDescent="0.25">
      <c r="A76" s="10" t="s">
        <v>38</v>
      </c>
      <c r="B76" s="11">
        <v>710</v>
      </c>
    </row>
  </sheetData>
  <pageMargins left="0.7" right="0.7" top="0.75" bottom="0.75" header="0.3" footer="0.3"/>
  <drawing r:id="rId6"/>
  <tableParts count="1"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567E-DD1C-4907-8241-395093D271CE}">
  <dimension ref="A1:G94"/>
  <sheetViews>
    <sheetView topLeftCell="B13" zoomScaleNormal="100" workbookViewId="0">
      <selection activeCell="C40" sqref="C40:D40"/>
    </sheetView>
  </sheetViews>
  <sheetFormatPr baseColWidth="10" defaultRowHeight="14" x14ac:dyDescent="0.3"/>
  <cols>
    <col min="1" max="1" width="28.90625" style="27" customWidth="1"/>
    <col min="2" max="2" width="19.453125" style="27" customWidth="1"/>
    <col min="3" max="3" width="15.1796875" style="27" customWidth="1"/>
    <col min="4" max="4" width="24.1796875" style="27" bestFit="1" customWidth="1"/>
    <col min="5" max="6" width="10.90625" style="54"/>
    <col min="7" max="16384" width="10.90625" style="27"/>
  </cols>
  <sheetData>
    <row r="1" spans="2:6" hidden="1" x14ac:dyDescent="0.3">
      <c r="B1" s="27" t="s">
        <v>59</v>
      </c>
    </row>
    <row r="2" spans="2:6" hidden="1" x14ac:dyDescent="0.3">
      <c r="B2" s="27" t="s">
        <v>60</v>
      </c>
    </row>
    <row r="3" spans="2:6" hidden="1" x14ac:dyDescent="0.3">
      <c r="B3" s="27" t="s">
        <v>61</v>
      </c>
    </row>
    <row r="4" spans="2:6" hidden="1" x14ac:dyDescent="0.3">
      <c r="B4" s="27" t="s">
        <v>62</v>
      </c>
    </row>
    <row r="5" spans="2:6" hidden="1" x14ac:dyDescent="0.3"/>
    <row r="6" spans="2:6" hidden="1" x14ac:dyDescent="0.3"/>
    <row r="7" spans="2:6" hidden="1" x14ac:dyDescent="0.3"/>
    <row r="8" spans="2:6" hidden="1" x14ac:dyDescent="0.3"/>
    <row r="9" spans="2:6" s="28" customFormat="1" x14ac:dyDescent="0.3">
      <c r="E9" s="55"/>
      <c r="F9" s="55"/>
    </row>
    <row r="10" spans="2:6" s="28" customFormat="1" x14ac:dyDescent="0.3">
      <c r="E10" s="55"/>
      <c r="F10" s="55"/>
    </row>
    <row r="11" spans="2:6" s="28" customFormat="1" x14ac:dyDescent="0.3">
      <c r="E11" s="55"/>
      <c r="F11" s="55"/>
    </row>
    <row r="12" spans="2:6" s="28" customFormat="1" x14ac:dyDescent="0.3">
      <c r="E12" s="55"/>
      <c r="F12" s="55"/>
    </row>
    <row r="13" spans="2:6" s="28" customFormat="1" x14ac:dyDescent="0.3">
      <c r="E13" s="55"/>
      <c r="F13" s="55"/>
    </row>
    <row r="14" spans="2:6" s="28" customFormat="1" x14ac:dyDescent="0.3">
      <c r="E14" s="55"/>
      <c r="F14" s="55"/>
    </row>
    <row r="15" spans="2:6" s="28" customFormat="1" x14ac:dyDescent="0.3">
      <c r="E15" s="55"/>
      <c r="F15" s="55"/>
    </row>
    <row r="16" spans="2:6" s="28" customFormat="1" x14ac:dyDescent="0.3">
      <c r="E16" s="55"/>
      <c r="F16" s="55"/>
    </row>
    <row r="17" spans="1:7" s="28" customFormat="1" x14ac:dyDescent="0.3">
      <c r="E17" s="55"/>
      <c r="F17" s="55"/>
    </row>
    <row r="18" spans="1:7" s="28" customFormat="1" x14ac:dyDescent="0.3">
      <c r="E18" s="55"/>
      <c r="F18" s="55"/>
    </row>
    <row r="19" spans="1:7" s="28" customFormat="1" x14ac:dyDescent="0.3">
      <c r="E19" s="55"/>
      <c r="F19" s="55"/>
    </row>
    <row r="20" spans="1:7" s="28" customFormat="1" x14ac:dyDescent="0.3">
      <c r="E20" s="55"/>
      <c r="F20" s="55"/>
    </row>
    <row r="21" spans="1:7" s="28" customFormat="1" x14ac:dyDescent="0.3">
      <c r="E21" s="55"/>
      <c r="F21" s="55"/>
    </row>
    <row r="22" spans="1:7" s="28" customFormat="1" x14ac:dyDescent="0.3">
      <c r="E22" s="55"/>
      <c r="F22" s="55"/>
    </row>
    <row r="23" spans="1:7" s="28" customFormat="1" x14ac:dyDescent="0.3">
      <c r="E23" s="55"/>
      <c r="F23" s="55"/>
    </row>
    <row r="24" spans="1:7" s="28" customFormat="1" x14ac:dyDescent="0.3">
      <c r="E24" s="55"/>
      <c r="F24" s="55"/>
    </row>
    <row r="25" spans="1:7" s="28" customFormat="1" x14ac:dyDescent="0.3">
      <c r="A25" s="29" t="s">
        <v>63</v>
      </c>
      <c r="B25" s="29" t="s">
        <v>64</v>
      </c>
      <c r="C25" s="30" t="s">
        <v>65</v>
      </c>
      <c r="D25" s="30" t="s">
        <v>66</v>
      </c>
      <c r="E25" s="56" t="s">
        <v>67</v>
      </c>
      <c r="F25" s="55" t="s">
        <v>68</v>
      </c>
      <c r="G25" s="31"/>
    </row>
    <row r="26" spans="1:7" s="31" customFormat="1" ht="4.25" customHeight="1" x14ac:dyDescent="0.3">
      <c r="C26" s="32">
        <v>0</v>
      </c>
      <c r="D26" s="33"/>
      <c r="E26" s="56">
        <v>0</v>
      </c>
      <c r="F26" s="56">
        <v>1</v>
      </c>
    </row>
    <row r="27" spans="1:7" s="31" customFormat="1" ht="4.25" customHeight="1" x14ac:dyDescent="0.3">
      <c r="C27" s="32">
        <v>0</v>
      </c>
      <c r="D27" s="33"/>
      <c r="E27" s="56">
        <v>0</v>
      </c>
      <c r="F27" s="56">
        <v>1</v>
      </c>
    </row>
    <row r="28" spans="1:7" s="31" customFormat="1" ht="4.25" customHeight="1" x14ac:dyDescent="0.3">
      <c r="C28" s="32">
        <v>0</v>
      </c>
      <c r="D28" s="33"/>
      <c r="E28" s="56">
        <v>0</v>
      </c>
      <c r="F28" s="56">
        <v>1</v>
      </c>
    </row>
    <row r="29" spans="1:7" s="28" customFormat="1" x14ac:dyDescent="0.3">
      <c r="A29" s="34"/>
      <c r="B29" s="34"/>
      <c r="C29" s="36">
        <v>44007</v>
      </c>
      <c r="D29" s="6" t="s">
        <v>48</v>
      </c>
      <c r="E29" s="56">
        <v>100</v>
      </c>
      <c r="F29" s="56">
        <v>1</v>
      </c>
      <c r="G29" s="31"/>
    </row>
    <row r="30" spans="1:7" s="28" customFormat="1" x14ac:dyDescent="0.3">
      <c r="A30" s="34"/>
      <c r="B30" s="34"/>
      <c r="C30" s="36">
        <v>44013</v>
      </c>
      <c r="D30" s="25" t="s">
        <v>53</v>
      </c>
      <c r="E30" s="56">
        <v>40</v>
      </c>
      <c r="F30" s="56">
        <v>1</v>
      </c>
      <c r="G30" s="31"/>
    </row>
    <row r="31" spans="1:7" s="28" customFormat="1" ht="25" x14ac:dyDescent="0.3">
      <c r="A31" s="34"/>
      <c r="B31" s="34"/>
      <c r="C31" s="36">
        <v>44019</v>
      </c>
      <c r="D31" s="25" t="s">
        <v>8</v>
      </c>
      <c r="E31" s="56">
        <v>-40</v>
      </c>
      <c r="F31" s="56">
        <v>1</v>
      </c>
      <c r="G31" s="31"/>
    </row>
    <row r="32" spans="1:7" s="28" customFormat="1" ht="25" x14ac:dyDescent="0.3">
      <c r="A32" s="34"/>
      <c r="B32" s="34"/>
      <c r="C32" s="36">
        <v>44021</v>
      </c>
      <c r="D32" s="25" t="s">
        <v>9</v>
      </c>
      <c r="E32" s="56">
        <v>-100</v>
      </c>
      <c r="F32" s="56">
        <v>1</v>
      </c>
      <c r="G32" s="31"/>
    </row>
    <row r="33" spans="1:7" s="28" customFormat="1" ht="25" x14ac:dyDescent="0.3">
      <c r="A33" s="34"/>
      <c r="B33" s="34"/>
      <c r="C33" s="36">
        <v>44022</v>
      </c>
      <c r="D33" s="25" t="s">
        <v>52</v>
      </c>
      <c r="E33" s="56">
        <v>100</v>
      </c>
      <c r="F33" s="56">
        <v>1</v>
      </c>
      <c r="G33" s="31"/>
    </row>
    <row r="34" spans="1:7" s="28" customFormat="1" x14ac:dyDescent="0.3">
      <c r="A34" s="34"/>
      <c r="B34" s="34"/>
      <c r="C34" s="36">
        <v>44022</v>
      </c>
      <c r="D34" s="6" t="s">
        <v>36</v>
      </c>
      <c r="E34" s="56">
        <v>40</v>
      </c>
      <c r="F34" s="56">
        <v>1</v>
      </c>
      <c r="G34" s="31"/>
    </row>
    <row r="35" spans="1:7" s="28" customFormat="1" ht="25" x14ac:dyDescent="0.3">
      <c r="A35" s="34"/>
      <c r="B35" s="34"/>
      <c r="C35" s="36">
        <v>44023</v>
      </c>
      <c r="D35" s="25" t="s">
        <v>11</v>
      </c>
      <c r="E35" s="56">
        <v>-40</v>
      </c>
      <c r="F35" s="56">
        <v>1</v>
      </c>
      <c r="G35" s="31"/>
    </row>
    <row r="36" spans="1:7" s="28" customFormat="1" ht="25" x14ac:dyDescent="0.3">
      <c r="A36" s="34"/>
      <c r="B36" s="34"/>
      <c r="C36" s="36">
        <v>44024</v>
      </c>
      <c r="D36" s="25" t="s">
        <v>16</v>
      </c>
      <c r="E36" s="56">
        <v>-100</v>
      </c>
      <c r="F36" s="56">
        <v>1</v>
      </c>
      <c r="G36" s="31"/>
    </row>
    <row r="37" spans="1:7" s="28" customFormat="1" x14ac:dyDescent="0.3">
      <c r="A37" s="34"/>
      <c r="B37" s="34"/>
      <c r="C37" s="36">
        <v>44024</v>
      </c>
      <c r="D37" s="6" t="s">
        <v>17</v>
      </c>
      <c r="E37" s="56">
        <v>100</v>
      </c>
      <c r="F37" s="56">
        <v>1</v>
      </c>
      <c r="G37" s="31"/>
    </row>
    <row r="38" spans="1:7" s="28" customFormat="1" ht="25" x14ac:dyDescent="0.3">
      <c r="A38" s="34"/>
      <c r="B38" s="34"/>
      <c r="C38" s="36">
        <v>44023</v>
      </c>
      <c r="D38" s="25" t="s">
        <v>13</v>
      </c>
      <c r="E38" s="56">
        <v>40</v>
      </c>
      <c r="F38" s="56">
        <v>1</v>
      </c>
      <c r="G38" s="31"/>
    </row>
    <row r="39" spans="1:7" s="28" customFormat="1" x14ac:dyDescent="0.3">
      <c r="A39" s="34"/>
      <c r="B39" s="34"/>
      <c r="C39" s="36">
        <v>44028</v>
      </c>
      <c r="D39" s="25" t="s">
        <v>48</v>
      </c>
      <c r="E39" s="56">
        <v>-40</v>
      </c>
      <c r="F39" s="56">
        <v>1</v>
      </c>
      <c r="G39" s="31"/>
    </row>
    <row r="40" spans="1:7" s="28" customFormat="1" ht="25" x14ac:dyDescent="0.3">
      <c r="A40" s="34"/>
      <c r="B40" s="34"/>
      <c r="C40" s="36">
        <v>44029</v>
      </c>
      <c r="D40" s="6" t="s">
        <v>19</v>
      </c>
      <c r="E40" s="56">
        <v>-100</v>
      </c>
      <c r="F40" s="56">
        <v>1</v>
      </c>
      <c r="G40" s="31"/>
    </row>
    <row r="41" spans="1:7" s="28" customFormat="1" ht="25" x14ac:dyDescent="0.3">
      <c r="A41" s="34"/>
      <c r="B41" s="34"/>
      <c r="C41" s="36">
        <v>44029</v>
      </c>
      <c r="D41" s="6" t="s">
        <v>20</v>
      </c>
      <c r="E41" s="56">
        <v>100</v>
      </c>
      <c r="F41" s="56">
        <v>1</v>
      </c>
      <c r="G41" s="31"/>
    </row>
    <row r="42" spans="1:7" s="28" customFormat="1" x14ac:dyDescent="0.3">
      <c r="A42" s="34"/>
      <c r="B42" s="34"/>
      <c r="C42" s="36">
        <v>44030</v>
      </c>
      <c r="D42" s="6" t="s">
        <v>21</v>
      </c>
      <c r="E42" s="56">
        <v>40</v>
      </c>
      <c r="F42" s="56">
        <v>1</v>
      </c>
      <c r="G42" s="31"/>
    </row>
    <row r="43" spans="1:7" s="28" customFormat="1" x14ac:dyDescent="0.3">
      <c r="A43" s="34"/>
      <c r="B43" s="34"/>
      <c r="C43" s="36">
        <v>44030</v>
      </c>
      <c r="D43" s="6" t="s">
        <v>49</v>
      </c>
      <c r="E43" s="56">
        <v>-40</v>
      </c>
      <c r="F43" s="56">
        <v>1</v>
      </c>
      <c r="G43" s="31"/>
    </row>
    <row r="44" spans="1:7" s="28" customFormat="1" x14ac:dyDescent="0.3">
      <c r="A44" s="34"/>
      <c r="B44" s="34"/>
      <c r="C44" s="36">
        <v>44031</v>
      </c>
      <c r="D44" s="6" t="s">
        <v>23</v>
      </c>
      <c r="E44" s="56">
        <v>-100</v>
      </c>
      <c r="F44" s="56">
        <v>1</v>
      </c>
      <c r="G44" s="31"/>
    </row>
    <row r="45" spans="1:7" s="28" customFormat="1" x14ac:dyDescent="0.3">
      <c r="A45" s="34"/>
      <c r="B45" s="34"/>
      <c r="C45" s="36">
        <v>44031</v>
      </c>
      <c r="D45" s="6" t="s">
        <v>50</v>
      </c>
      <c r="E45" s="56">
        <v>100</v>
      </c>
      <c r="F45" s="56">
        <v>1</v>
      </c>
      <c r="G45" s="31"/>
    </row>
    <row r="46" spans="1:7" s="28" customFormat="1" x14ac:dyDescent="0.3">
      <c r="A46" s="34"/>
      <c r="B46" s="34"/>
      <c r="C46" s="36">
        <v>44031</v>
      </c>
      <c r="D46" s="6" t="s">
        <v>51</v>
      </c>
      <c r="E46" s="56">
        <v>40</v>
      </c>
      <c r="F46" s="56">
        <v>1</v>
      </c>
      <c r="G46" s="31"/>
    </row>
    <row r="47" spans="1:7" s="28" customFormat="1" x14ac:dyDescent="0.3">
      <c r="A47" s="34"/>
      <c r="B47" s="34"/>
      <c r="C47" s="36">
        <v>44031</v>
      </c>
      <c r="D47" s="6" t="s">
        <v>26</v>
      </c>
      <c r="E47" s="56">
        <v>-40</v>
      </c>
      <c r="F47" s="56">
        <v>1</v>
      </c>
      <c r="G47" s="31"/>
    </row>
    <row r="48" spans="1:7" s="28" customFormat="1" x14ac:dyDescent="0.3">
      <c r="A48" s="34"/>
      <c r="B48" s="34"/>
      <c r="C48" s="36">
        <v>44032</v>
      </c>
      <c r="D48" s="6" t="s">
        <v>27</v>
      </c>
      <c r="E48" s="56">
        <v>-100</v>
      </c>
      <c r="F48" s="56">
        <v>1</v>
      </c>
      <c r="G48" s="31"/>
    </row>
    <row r="49" spans="1:7" s="28" customFormat="1" x14ac:dyDescent="0.3">
      <c r="A49" s="34"/>
      <c r="B49" s="34"/>
      <c r="C49" s="36">
        <v>44032</v>
      </c>
      <c r="D49" s="26" t="s">
        <v>28</v>
      </c>
      <c r="E49" s="56">
        <v>100</v>
      </c>
      <c r="F49" s="56">
        <v>1</v>
      </c>
      <c r="G49" s="31"/>
    </row>
    <row r="50" spans="1:7" s="28" customFormat="1" x14ac:dyDescent="0.3">
      <c r="A50" s="34"/>
      <c r="B50" s="34"/>
      <c r="C50" s="36">
        <v>44034</v>
      </c>
      <c r="D50" s="6" t="s">
        <v>29</v>
      </c>
      <c r="E50" s="56">
        <v>40</v>
      </c>
      <c r="F50" s="56">
        <v>1</v>
      </c>
      <c r="G50" s="31"/>
    </row>
    <row r="51" spans="1:7" s="28" customFormat="1" x14ac:dyDescent="0.3">
      <c r="A51" s="34"/>
      <c r="B51" s="34"/>
      <c r="C51" s="36">
        <v>44034</v>
      </c>
      <c r="D51" s="6" t="s">
        <v>30</v>
      </c>
      <c r="E51" s="56">
        <v>-40</v>
      </c>
      <c r="F51" s="56">
        <v>1</v>
      </c>
      <c r="G51" s="31"/>
    </row>
    <row r="52" spans="1:7" s="28" customFormat="1" x14ac:dyDescent="0.3">
      <c r="A52" s="34"/>
      <c r="B52" s="34"/>
      <c r="C52" s="36">
        <v>44035</v>
      </c>
      <c r="D52" s="6" t="s">
        <v>31</v>
      </c>
      <c r="E52" s="56">
        <v>-100</v>
      </c>
      <c r="F52" s="56">
        <v>1</v>
      </c>
      <c r="G52" s="31"/>
    </row>
    <row r="53" spans="1:7" s="28" customFormat="1" x14ac:dyDescent="0.3">
      <c r="A53" s="34"/>
      <c r="B53" s="34"/>
      <c r="C53" s="36">
        <v>44035</v>
      </c>
      <c r="D53" s="6" t="s">
        <v>32</v>
      </c>
      <c r="E53" s="56">
        <v>100</v>
      </c>
      <c r="F53" s="56">
        <v>1</v>
      </c>
      <c r="G53" s="31"/>
    </row>
    <row r="54" spans="1:7" s="28" customFormat="1" x14ac:dyDescent="0.3">
      <c r="A54" s="34"/>
      <c r="B54" s="34"/>
      <c r="C54" s="36">
        <v>44035</v>
      </c>
      <c r="D54" s="6" t="s">
        <v>54</v>
      </c>
      <c r="E54" s="56">
        <v>40</v>
      </c>
      <c r="F54" s="56">
        <v>1</v>
      </c>
      <c r="G54" s="31"/>
    </row>
    <row r="55" spans="1:7" s="28" customFormat="1" x14ac:dyDescent="0.3">
      <c r="A55" s="34"/>
      <c r="B55" s="34"/>
      <c r="C55" s="36">
        <v>44035</v>
      </c>
      <c r="D55" s="6" t="s">
        <v>34</v>
      </c>
      <c r="E55" s="56">
        <v>-40</v>
      </c>
      <c r="F55" s="56">
        <v>1</v>
      </c>
      <c r="G55" s="31"/>
    </row>
    <row r="56" spans="1:7" s="28" customFormat="1" x14ac:dyDescent="0.3">
      <c r="A56" s="34"/>
      <c r="B56" s="34"/>
      <c r="C56" s="36">
        <v>44036</v>
      </c>
      <c r="D56" s="5" t="s">
        <v>55</v>
      </c>
      <c r="E56" s="56">
        <v>-100</v>
      </c>
      <c r="F56" s="56">
        <v>1</v>
      </c>
      <c r="G56" s="31"/>
    </row>
    <row r="57" spans="1:7" s="28" customFormat="1" x14ac:dyDescent="0.3">
      <c r="A57" s="34"/>
      <c r="B57" s="34"/>
      <c r="C57" s="36">
        <v>44036</v>
      </c>
      <c r="D57" s="5" t="s">
        <v>56</v>
      </c>
      <c r="E57" s="56">
        <v>100</v>
      </c>
      <c r="F57" s="56">
        <v>1</v>
      </c>
      <c r="G57" s="31"/>
    </row>
    <row r="58" spans="1:7" s="28" customFormat="1" x14ac:dyDescent="0.3">
      <c r="A58" s="34"/>
      <c r="B58" s="34"/>
      <c r="C58" s="36">
        <v>44036</v>
      </c>
      <c r="D58" s="5" t="s">
        <v>36</v>
      </c>
      <c r="E58" s="56">
        <v>40</v>
      </c>
      <c r="F58" s="56">
        <v>1</v>
      </c>
      <c r="G58" s="31"/>
    </row>
    <row r="59" spans="1:7" s="28" customFormat="1" x14ac:dyDescent="0.3">
      <c r="A59" s="34"/>
      <c r="B59" s="34"/>
      <c r="C59" s="36">
        <v>44036</v>
      </c>
      <c r="D59" s="24" t="s">
        <v>46</v>
      </c>
      <c r="E59" s="56">
        <v>-40</v>
      </c>
      <c r="F59" s="56">
        <v>1</v>
      </c>
      <c r="G59" s="31"/>
    </row>
    <row r="60" spans="1:7" s="28" customFormat="1" x14ac:dyDescent="0.3">
      <c r="A60" s="34"/>
      <c r="B60" s="34"/>
      <c r="C60" s="36">
        <v>44037</v>
      </c>
      <c r="D60" s="5" t="s">
        <v>43</v>
      </c>
      <c r="E60" s="56">
        <v>-100</v>
      </c>
      <c r="F60" s="56">
        <v>1</v>
      </c>
      <c r="G60" s="31"/>
    </row>
    <row r="61" spans="1:7" s="28" customFormat="1" x14ac:dyDescent="0.3">
      <c r="A61" s="34"/>
      <c r="B61" s="34"/>
      <c r="C61" s="36">
        <v>44037</v>
      </c>
      <c r="D61" s="5" t="s">
        <v>44</v>
      </c>
      <c r="E61" s="56">
        <v>100</v>
      </c>
      <c r="F61" s="56">
        <v>1</v>
      </c>
      <c r="G61" s="31"/>
    </row>
    <row r="62" spans="1:7" s="28" customFormat="1" x14ac:dyDescent="0.3">
      <c r="A62" s="34"/>
      <c r="B62" s="34"/>
      <c r="C62" s="36">
        <v>44037</v>
      </c>
      <c r="D62" s="5" t="s">
        <v>45</v>
      </c>
      <c r="E62" s="56">
        <v>40</v>
      </c>
      <c r="F62" s="56">
        <v>1</v>
      </c>
      <c r="G62" s="31"/>
    </row>
    <row r="63" spans="1:7" s="28" customFormat="1" x14ac:dyDescent="0.3">
      <c r="A63" s="34"/>
      <c r="B63" s="34"/>
      <c r="C63" s="36">
        <v>44038</v>
      </c>
      <c r="D63" s="5" t="s">
        <v>57</v>
      </c>
      <c r="E63" s="56">
        <v>-40</v>
      </c>
      <c r="F63" s="56">
        <v>1</v>
      </c>
      <c r="G63" s="31"/>
    </row>
    <row r="64" spans="1:7" s="28" customFormat="1" x14ac:dyDescent="0.3">
      <c r="A64" s="34"/>
      <c r="B64" s="34"/>
      <c r="C64" s="36">
        <v>44038</v>
      </c>
      <c r="D64" s="5" t="s">
        <v>58</v>
      </c>
      <c r="E64" s="56">
        <v>-100</v>
      </c>
      <c r="F64" s="56">
        <v>1</v>
      </c>
      <c r="G64" s="31"/>
    </row>
    <row r="65" spans="1:7" s="28" customFormat="1" x14ac:dyDescent="0.3">
      <c r="A65" s="34"/>
      <c r="B65" s="34"/>
      <c r="C65" s="36">
        <v>44039</v>
      </c>
      <c r="D65" s="35" t="s">
        <v>71</v>
      </c>
      <c r="E65" s="56">
        <v>100</v>
      </c>
      <c r="F65" s="56">
        <v>1</v>
      </c>
      <c r="G65" s="31"/>
    </row>
    <row r="66" spans="1:7" s="28" customFormat="1" x14ac:dyDescent="0.3">
      <c r="A66" s="34"/>
      <c r="B66" s="34"/>
      <c r="C66" s="36">
        <v>44039</v>
      </c>
      <c r="D66" s="35" t="s">
        <v>70</v>
      </c>
      <c r="E66" s="56">
        <v>40</v>
      </c>
      <c r="F66" s="56">
        <v>1</v>
      </c>
      <c r="G66" s="31"/>
    </row>
    <row r="67" spans="1:7" s="28" customFormat="1" x14ac:dyDescent="0.3">
      <c r="A67" s="34"/>
      <c r="B67" s="34"/>
      <c r="C67" s="36">
        <v>44041</v>
      </c>
      <c r="D67" s="35" t="s">
        <v>72</v>
      </c>
      <c r="E67" s="56">
        <v>-40</v>
      </c>
      <c r="F67" s="56">
        <v>1</v>
      </c>
      <c r="G67" s="31"/>
    </row>
    <row r="68" spans="1:7" s="28" customFormat="1" x14ac:dyDescent="0.3">
      <c r="E68" s="55"/>
      <c r="F68" s="55"/>
    </row>
    <row r="69" spans="1:7" s="28" customFormat="1" x14ac:dyDescent="0.3">
      <c r="E69" s="55"/>
      <c r="F69" s="55"/>
    </row>
    <row r="70" spans="1:7" s="28" customFormat="1" x14ac:dyDescent="0.3">
      <c r="E70" s="55"/>
      <c r="F70" s="55"/>
    </row>
    <row r="71" spans="1:7" s="28" customFormat="1" x14ac:dyDescent="0.3">
      <c r="E71" s="55"/>
      <c r="F71" s="55"/>
    </row>
    <row r="72" spans="1:7" s="28" customFormat="1" x14ac:dyDescent="0.3">
      <c r="E72" s="55"/>
      <c r="F72" s="55"/>
    </row>
    <row r="73" spans="1:7" s="28" customFormat="1" x14ac:dyDescent="0.3">
      <c r="E73" s="55"/>
      <c r="F73" s="55"/>
    </row>
    <row r="74" spans="1:7" s="28" customFormat="1" x14ac:dyDescent="0.3">
      <c r="E74" s="55"/>
      <c r="F74" s="55"/>
    </row>
    <row r="75" spans="1:7" s="28" customFormat="1" x14ac:dyDescent="0.3">
      <c r="E75" s="55"/>
      <c r="F75" s="55"/>
    </row>
    <row r="76" spans="1:7" s="28" customFormat="1" x14ac:dyDescent="0.3">
      <c r="E76" s="55"/>
      <c r="F76" s="55"/>
    </row>
    <row r="77" spans="1:7" s="28" customFormat="1" x14ac:dyDescent="0.3">
      <c r="E77" s="55"/>
      <c r="F77" s="55"/>
    </row>
    <row r="78" spans="1:7" s="28" customFormat="1" x14ac:dyDescent="0.3">
      <c r="E78" s="55"/>
      <c r="F78" s="55"/>
    </row>
    <row r="79" spans="1:7" s="28" customFormat="1" x14ac:dyDescent="0.3">
      <c r="E79" s="55"/>
      <c r="F79" s="55"/>
    </row>
    <row r="80" spans="1:7" s="28" customFormat="1" x14ac:dyDescent="0.3">
      <c r="E80" s="55"/>
      <c r="F80" s="55"/>
    </row>
    <row r="81" spans="5:6" s="28" customFormat="1" x14ac:dyDescent="0.3">
      <c r="E81" s="55"/>
      <c r="F81" s="55"/>
    </row>
    <row r="82" spans="5:6" s="28" customFormat="1" x14ac:dyDescent="0.3">
      <c r="E82" s="55"/>
      <c r="F82" s="55"/>
    </row>
    <row r="83" spans="5:6" s="28" customFormat="1" x14ac:dyDescent="0.3">
      <c r="E83" s="55"/>
      <c r="F83" s="55"/>
    </row>
    <row r="84" spans="5:6" s="28" customFormat="1" x14ac:dyDescent="0.3">
      <c r="E84" s="55"/>
      <c r="F84" s="55"/>
    </row>
    <row r="85" spans="5:6" s="28" customFormat="1" x14ac:dyDescent="0.3">
      <c r="E85" s="55"/>
      <c r="F85" s="55"/>
    </row>
    <row r="86" spans="5:6" s="28" customFormat="1" x14ac:dyDescent="0.3">
      <c r="E86" s="55"/>
      <c r="F86" s="55"/>
    </row>
    <row r="87" spans="5:6" s="28" customFormat="1" x14ac:dyDescent="0.3">
      <c r="E87" s="55"/>
      <c r="F87" s="55"/>
    </row>
    <row r="88" spans="5:6" s="28" customFormat="1" x14ac:dyDescent="0.3">
      <c r="E88" s="55"/>
      <c r="F88" s="55"/>
    </row>
    <row r="89" spans="5:6" s="28" customFormat="1" x14ac:dyDescent="0.3">
      <c r="E89" s="55"/>
      <c r="F89" s="55"/>
    </row>
    <row r="90" spans="5:6" s="28" customFormat="1" x14ac:dyDescent="0.3">
      <c r="E90" s="55"/>
      <c r="F90" s="55"/>
    </row>
    <row r="91" spans="5:6" s="28" customFormat="1" x14ac:dyDescent="0.3">
      <c r="E91" s="55"/>
      <c r="F91" s="55"/>
    </row>
    <row r="92" spans="5:6" s="28" customFormat="1" x14ac:dyDescent="0.3">
      <c r="E92" s="55"/>
      <c r="F92" s="55"/>
    </row>
    <row r="93" spans="5:6" s="28" customFormat="1" x14ac:dyDescent="0.3">
      <c r="E93" s="55"/>
      <c r="F93" s="55"/>
    </row>
    <row r="94" spans="5:6" s="28" customFormat="1" x14ac:dyDescent="0.3">
      <c r="E94" s="55"/>
      <c r="F94" s="55"/>
    </row>
  </sheetData>
  <dataValidations count="1">
    <dataValidation type="list" allowBlank="1" showInputMessage="1" showErrorMessage="1" sqref="B26:B67 B68:C96" xr:uid="{692AC0B6-F714-4CF0-BF93-8A4E158A234A}">
      <formula1>$B$1:$B$5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69BF-760B-4CA3-B7B6-A13F2B2A0F31}">
  <dimension ref="A1:T548"/>
  <sheetViews>
    <sheetView showGridLines="0" tabSelected="1" topLeftCell="A322" zoomScale="70" zoomScaleNormal="70" workbookViewId="0">
      <selection activeCell="T309" sqref="B309:T355"/>
    </sheetView>
  </sheetViews>
  <sheetFormatPr baseColWidth="10" defaultColWidth="0" defaultRowHeight="12.5" zeroHeight="1" x14ac:dyDescent="0.25"/>
  <cols>
    <col min="1" max="20" width="10.90625" customWidth="1"/>
    <col min="21" max="16384" width="10.9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spans="3:5" x14ac:dyDescent="0.25"/>
    <row r="98" spans="3:5" x14ac:dyDescent="0.25"/>
    <row r="99" spans="3:5" x14ac:dyDescent="0.25"/>
    <row r="100" spans="3:5" x14ac:dyDescent="0.25"/>
    <row r="101" spans="3:5" x14ac:dyDescent="0.25"/>
    <row r="102" spans="3:5" x14ac:dyDescent="0.25"/>
    <row r="103" spans="3:5" x14ac:dyDescent="0.25"/>
    <row r="104" spans="3:5" x14ac:dyDescent="0.25"/>
    <row r="105" spans="3:5" x14ac:dyDescent="0.25"/>
    <row r="106" spans="3:5" x14ac:dyDescent="0.25"/>
    <row r="107" spans="3:5" x14ac:dyDescent="0.25"/>
    <row r="108" spans="3:5" x14ac:dyDescent="0.25"/>
    <row r="109" spans="3:5" x14ac:dyDescent="0.25">
      <c r="C109">
        <f>Hoja1!D47</f>
        <v>3933</v>
      </c>
      <c r="D109">
        <f>C109+453+19</f>
        <v>4405</v>
      </c>
      <c r="E109">
        <f>D109 + 78+28</f>
        <v>4511</v>
      </c>
    </row>
    <row r="110" spans="3:5" x14ac:dyDescent="0.25"/>
    <row r="111" spans="3:5" x14ac:dyDescent="0.25"/>
    <row r="112" spans="3:5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</sheetData>
  <printOptions horizontalCentered="1" verticalCentered="1"/>
  <pageMargins left="0.51181102362204722" right="0.31496062992125984" top="0.55118110236220474" bottom="0.55118110236220474" header="0.31496062992125984" footer="0.31496062992125984"/>
  <pageSetup paperSize="5" scale="70" orientation="landscape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infoencu</vt:lpstr>
      <vt:lpstr>Hoja1</vt:lpstr>
      <vt:lpstr>Gestores</vt:lpstr>
      <vt:lpstr>Linea de tiempo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GABRIEL</cp:lastModifiedBy>
  <cp:lastPrinted>2020-08-10T16:52:40Z</cp:lastPrinted>
  <dcterms:created xsi:type="dcterms:W3CDTF">2020-07-24T12:49:14Z</dcterms:created>
  <dcterms:modified xsi:type="dcterms:W3CDTF">2020-09-10T17:54:16Z</dcterms:modified>
</cp:coreProperties>
</file>