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PLAN DE GESTIÓN 2021\TRIMESTRE I-2021\"/>
    </mc:Choice>
  </mc:AlternateContent>
  <workbookProtection workbookAlgorithmName="SHA-512" workbookHashValue="Vak1sPuDloXbIeKNC6kZp6OWAaiFOxGW/ty9cJozwl0eXtpxAJ0E0u3zKEfrlUJ+GUyeB6X985B2mRI1EgR5EA==" workbookSaltValue="+uzjtfj7nOTsULvagUJC8g==" workbookSpinCount="100000" lockStructure="1"/>
  <bookViews>
    <workbookView xWindow="0" yWindow="0" windowWidth="20490" windowHeight="7155"/>
  </bookViews>
  <sheets>
    <sheet name="2021 Usm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0" i="1" l="1"/>
  <c r="E29" i="1"/>
  <c r="E28" i="1"/>
  <c r="E27" i="1"/>
  <c r="E26" i="1"/>
  <c r="E25" i="1"/>
  <c r="E24" i="1"/>
  <c r="E23" i="1"/>
  <c r="E22" i="1"/>
  <c r="E21" i="1"/>
  <c r="E20" i="1"/>
  <c r="E19" i="1"/>
  <c r="E18" i="1"/>
  <c r="E17" i="1"/>
  <c r="E16" i="1"/>
  <c r="E15" i="1"/>
  <c r="E14" i="1"/>
  <c r="P28" i="1"/>
  <c r="P29" i="1"/>
  <c r="P30" i="1"/>
  <c r="E13" i="1" l="1"/>
  <c r="P27" i="1" l="1"/>
  <c r="P26" i="1"/>
  <c r="P25" i="1"/>
  <c r="P24" i="1"/>
  <c r="P23" i="1"/>
  <c r="AQ37" i="1" l="1"/>
  <c r="AL37" i="1"/>
  <c r="AG37" i="1"/>
  <c r="AB37" i="1"/>
  <c r="W37" i="1"/>
  <c r="AQ31" i="1"/>
  <c r="AL31" i="1"/>
  <c r="AG31" i="1"/>
  <c r="AB31" i="1"/>
  <c r="W31" i="1"/>
  <c r="L37" i="1"/>
  <c r="P37" i="1"/>
  <c r="O37" i="1"/>
  <c r="N37" i="1"/>
  <c r="M37" i="1"/>
  <c r="AP36" i="1" l="1"/>
  <c r="AP35" i="1"/>
  <c r="AP34" i="1"/>
  <c r="AP33" i="1"/>
  <c r="AP32" i="1"/>
  <c r="AP30" i="1"/>
  <c r="AP29" i="1"/>
  <c r="AP28" i="1"/>
  <c r="AP27" i="1"/>
  <c r="AP26" i="1"/>
  <c r="AP25" i="1"/>
  <c r="AP24" i="1"/>
  <c r="AP23" i="1"/>
  <c r="AP22" i="1"/>
  <c r="AP21" i="1"/>
  <c r="AP20" i="1"/>
  <c r="AP19" i="1"/>
  <c r="AP18" i="1"/>
  <c r="AP17" i="1"/>
  <c r="AP16" i="1"/>
  <c r="AP15" i="1"/>
  <c r="AP14" i="1"/>
  <c r="AP13" i="1"/>
  <c r="AK36" i="1"/>
  <c r="AK35" i="1"/>
  <c r="AK34" i="1"/>
  <c r="AK33" i="1"/>
  <c r="AK32" i="1"/>
  <c r="AK30" i="1"/>
  <c r="AK29" i="1"/>
  <c r="AK28" i="1"/>
  <c r="AK27" i="1"/>
  <c r="AK26" i="1"/>
  <c r="AK25" i="1"/>
  <c r="AK24" i="1"/>
  <c r="AK23" i="1"/>
  <c r="AK22" i="1"/>
  <c r="AK21" i="1"/>
  <c r="AK20" i="1"/>
  <c r="AK19" i="1"/>
  <c r="AK18" i="1"/>
  <c r="AK17" i="1"/>
  <c r="AK16" i="1"/>
  <c r="AK15" i="1"/>
  <c r="AK14" i="1"/>
  <c r="AK13" i="1"/>
  <c r="AF36" i="1"/>
  <c r="AF35" i="1"/>
  <c r="AF34" i="1"/>
  <c r="AF33" i="1"/>
  <c r="AF32" i="1"/>
  <c r="AF30" i="1"/>
  <c r="AF29" i="1"/>
  <c r="AF28" i="1"/>
  <c r="AF27" i="1"/>
  <c r="AF26" i="1"/>
  <c r="AF25" i="1"/>
  <c r="AF24" i="1"/>
  <c r="AF23" i="1"/>
  <c r="AF22" i="1"/>
  <c r="AF21" i="1"/>
  <c r="AF20" i="1"/>
  <c r="AF19" i="1"/>
  <c r="AF18" i="1"/>
  <c r="AF17" i="1"/>
  <c r="AF16" i="1"/>
  <c r="AF15" i="1"/>
  <c r="AF14" i="1"/>
  <c r="AF13" i="1"/>
  <c r="AA36" i="1"/>
  <c r="AA35" i="1"/>
  <c r="AA34" i="1"/>
  <c r="AA33" i="1"/>
  <c r="AA32" i="1"/>
  <c r="AA30" i="1"/>
  <c r="AA29" i="1"/>
  <c r="AA28" i="1"/>
  <c r="AA27" i="1"/>
  <c r="AA26" i="1"/>
  <c r="AA25" i="1"/>
  <c r="AA24" i="1"/>
  <c r="AA23" i="1"/>
  <c r="AA22" i="1"/>
  <c r="AA21" i="1"/>
  <c r="AA20" i="1"/>
  <c r="AA19" i="1"/>
  <c r="AA18" i="1"/>
  <c r="AA17" i="1"/>
  <c r="AA16" i="1"/>
  <c r="AA15" i="1"/>
  <c r="AA14" i="1"/>
  <c r="AA13" i="1"/>
  <c r="V36" i="1"/>
  <c r="V35" i="1"/>
  <c r="V34" i="1"/>
  <c r="V33" i="1"/>
  <c r="V32" i="1"/>
  <c r="V30" i="1"/>
  <c r="V29" i="1"/>
  <c r="V28" i="1"/>
  <c r="V27" i="1"/>
  <c r="V26" i="1"/>
  <c r="V25" i="1"/>
  <c r="V24" i="1"/>
  <c r="V23" i="1"/>
  <c r="V22" i="1"/>
  <c r="V21" i="1"/>
  <c r="V20" i="1"/>
  <c r="V19" i="1"/>
  <c r="V18" i="1"/>
  <c r="V17" i="1"/>
  <c r="V16" i="1"/>
  <c r="V15" i="1"/>
  <c r="V14" i="1"/>
  <c r="V13" i="1"/>
  <c r="E31" i="1"/>
  <c r="E37" i="1"/>
  <c r="N38" i="1" l="1"/>
  <c r="AL38" i="1"/>
  <c r="AB38" i="1"/>
  <c r="O38" i="1"/>
  <c r="L38" i="1"/>
  <c r="AG38" i="1"/>
  <c r="V37" i="1"/>
  <c r="V38" i="1" s="1"/>
  <c r="AA37" i="1"/>
  <c r="AA38" i="1" s="1"/>
  <c r="AF37" i="1"/>
  <c r="AF38" i="1" s="1"/>
  <c r="AK37" i="1"/>
  <c r="AK38" i="1" s="1"/>
  <c r="AP37" i="1"/>
  <c r="AP38" i="1" s="1"/>
  <c r="AQ38" i="1"/>
  <c r="M38" i="1"/>
  <c r="W38" i="1"/>
  <c r="P38" i="1"/>
  <c r="E38" i="1"/>
</calcChain>
</file>

<file path=xl/sharedStrings.xml><?xml version="1.0" encoding="utf-8"?>
<sst xmlns="http://schemas.openxmlformats.org/spreadsheetml/2006/main" count="410" uniqueCount="219">
  <si>
    <r>
      <t xml:space="preserve">ALCALDÍA LOCAL DE </t>
    </r>
    <r>
      <rPr>
        <b/>
        <u/>
        <sz val="11"/>
        <color theme="1"/>
        <rFont val="Calibri Light"/>
        <family val="2"/>
        <scheme val="major"/>
      </rPr>
      <t>USME</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</si>
  <si>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4
</t>
    </r>
    <r>
      <rPr>
        <b/>
        <sz val="11"/>
        <color theme="1"/>
        <rFont val="Calibri Light"/>
        <family val="2"/>
        <scheme val="major"/>
      </rPr>
      <t xml:space="preserve">Vigencia desde: </t>
    </r>
    <r>
      <rPr>
        <sz val="11"/>
        <color theme="1"/>
        <rFont val="Calibri Light"/>
        <family val="2"/>
        <scheme val="major"/>
      </rPr>
      <t xml:space="preserve">25 de enero de 2020
</t>
    </r>
    <r>
      <rPr>
        <b/>
        <sz val="11"/>
        <color theme="1"/>
        <rFont val="Calibri Light"/>
        <family val="2"/>
        <scheme val="major"/>
      </rPr>
      <t>Caso HOLA: 150917</t>
    </r>
  </si>
  <si>
    <t>VIGENCIA DE LA PLANEACIÓN 2021</t>
  </si>
  <si>
    <t>PROCESOS ASOCIADOS</t>
  </si>
  <si>
    <t>Gestión Pública Territorial
Gestión Corporativa Institucional
Inspección, Vigilancia y Control
Servicio a la Ciudadanía
Planeación Institucional
Comunicación Estratégica</t>
  </si>
  <si>
    <t>CONTROL DE CAMBIOS</t>
  </si>
  <si>
    <t>VERSIÓN</t>
  </si>
  <si>
    <t>FECHA</t>
  </si>
  <si>
    <t>DESCRIPCIÓN DE LA MODIFICACIÓN</t>
  </si>
  <si>
    <t>23 de marzo de 2021</t>
  </si>
  <si>
    <t>Publicación del plan de gestión aprobado. Caso HOLA: 163085</t>
  </si>
  <si>
    <t>PLAN ESTRATÉGICO INSTITUCIONAL</t>
  </si>
  <si>
    <t>PROCESO</t>
  </si>
  <si>
    <t>PROGRAMACIÓN DE LA VIGENCIA</t>
  </si>
  <si>
    <t>INDICADOR</t>
  </si>
  <si>
    <t>SEGUIMIENTO PLANES DE GESTIÓN DE LA ALCALDÍA LOCAL</t>
  </si>
  <si>
    <t>SEGUIMIENTO PLAN GESTIÓN PROCESOS ALCALDÍA LOCAL</t>
  </si>
  <si>
    <t xml:space="preserve">I TRIMESTRE </t>
  </si>
  <si>
    <t xml:space="preserve">II TRIMESTRE </t>
  </si>
  <si>
    <t xml:space="preserve">III TRIMESTRE </t>
  </si>
  <si>
    <t xml:space="preserve">IV TRIMESTRE </t>
  </si>
  <si>
    <t>EVALUACIÓN FINAL PLAN DE GESTIÓN</t>
  </si>
  <si>
    <t>No OE</t>
  </si>
  <si>
    <t>OBJETIVO ESTRATÉGICO</t>
  </si>
  <si>
    <t>META PLAN DE GESTIÓN VIGENCIA</t>
  </si>
  <si>
    <t>PONDERACIÓN DE LA META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</si>
  <si>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</si>
  <si>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</si>
  <si>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</si>
  <si>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</si>
  <si>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</si>
  <si>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</si>
  <si>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</si>
  <si>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</si>
  <si>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</si>
  <si>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</si>
  <si>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</si>
  <si>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</si>
  <si>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</si>
  <si>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</si>
  <si>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ACTIVIDAD</t>
  </si>
  <si>
    <t>MÉTODO DE VERIFICACIÓN PARA EL SEGUIMIENTO</t>
  </si>
  <si>
    <t>PROGRAMADO</t>
  </si>
  <si>
    <t>EJECUTADO</t>
  </si>
  <si>
    <t>RESULTADO DE LA MEDICIÓN</t>
  </si>
  <si>
    <t>ANÁLISIS DE AVANCE</t>
  </si>
  <si>
    <t>MEDIO DE VERIFICACIÓN</t>
  </si>
  <si>
    <t>ANÁLISIS DE RESULTADO</t>
  </si>
  <si>
    <t>Realizar acciones enfocadas al fortalecimiento de la gobernabilidad democrática local</t>
  </si>
  <si>
    <t>Gestión pública territorial local</t>
  </si>
  <si>
    <r>
      <t xml:space="preserve">Cumplir el </t>
    </r>
    <r>
      <rPr>
        <b/>
        <sz val="11"/>
        <color theme="1"/>
        <rFont val="Calibri Light"/>
        <family val="2"/>
        <scheme val="major"/>
      </rPr>
      <t>10%</t>
    </r>
    <r>
      <rPr>
        <sz val="11"/>
        <color theme="1"/>
        <rFont val="Calibri Light"/>
        <family val="2"/>
        <scheme val="major"/>
      </rPr>
      <t xml:space="preserve"> de las metas del Plan de Desarrollo Local (metas entregadas)</t>
    </r>
  </si>
  <si>
    <t>RETADORA (MEJORA)</t>
  </si>
  <si>
    <t>Porcentaje de cumplimiento metas Plan de Desarrollo Local</t>
  </si>
  <si>
    <t>Porcentaje de avance acumulado en cumplimiento de metas Plan de Desarrollo Local (metas entregadas)</t>
  </si>
  <si>
    <t>Creciente</t>
  </si>
  <si>
    <t>PORCENTAJE</t>
  </si>
  <si>
    <t xml:space="preserve">Efectividad </t>
  </si>
  <si>
    <t>Reporte trimestral de avance del Plan de Desarrollo Local - PDL</t>
  </si>
  <si>
    <t>MUSI</t>
  </si>
  <si>
    <t>Alcaldía Local</t>
  </si>
  <si>
    <t>Matriz MUSI</t>
  </si>
  <si>
    <t>Esta Meta no esta programada para este trimestre.</t>
  </si>
  <si>
    <t>Plan de Gestión Aprobado Mediante caso Hola No. 163085</t>
  </si>
  <si>
    <r>
      <t xml:space="preserve">Incrementar en </t>
    </r>
    <r>
      <rPr>
        <b/>
        <sz val="11"/>
        <color theme="1"/>
        <rFont val="Calibri Light"/>
        <family val="2"/>
        <scheme val="major"/>
      </rPr>
      <t xml:space="preserve">15% </t>
    </r>
    <r>
      <rPr>
        <sz val="11"/>
        <color theme="1"/>
        <rFont val="Calibri Light"/>
        <family val="2"/>
        <scheme val="major"/>
      </rPr>
      <t>la participación efectiva la ciudadanía  votantes) en los ejercicios de presupuestos participativos Fase II con respecto al año anterior</t>
    </r>
  </si>
  <si>
    <t>Porcentaje de aumento de votantes en presupuestos participativos</t>
  </si>
  <si>
    <t>((Número de votantes en presupuestos participativos vigencia 2021/Número de votantes en presupuestos participativos vigencia 2020)-1)*100</t>
  </si>
  <si>
    <t>ND</t>
  </si>
  <si>
    <t>Constante</t>
  </si>
  <si>
    <t>Registro consolidado de votantes en presupuestos participativos Fase II</t>
  </si>
  <si>
    <t>Plataforma Gobierno Abierto para Bogotá
Acta de acuerdo participativo</t>
  </si>
  <si>
    <t>Informe consolidado de votantes Fase II</t>
  </si>
  <si>
    <r>
      <t xml:space="preserve">Lograr que el </t>
    </r>
    <r>
      <rPr>
        <b/>
        <sz val="11"/>
        <color theme="1"/>
        <rFont val="Calibri Light"/>
        <family val="2"/>
        <scheme val="major"/>
      </rPr>
      <t xml:space="preserve">100% </t>
    </r>
    <r>
      <rPr>
        <sz val="11"/>
        <color theme="1"/>
        <rFont val="Calibri Light"/>
        <family val="2"/>
        <scheme val="major"/>
      </rPr>
      <t xml:space="preserve"> de las propuestas ganadoras de  presupuestos participativos (Fase II) cuenten con todos los recursos comprometidos en la vigencia.</t>
    </r>
  </si>
  <si>
    <t>GESTIÓN</t>
  </si>
  <si>
    <t>Porcentaje de ejecución propuestas ganadoras de presupuestos participativos</t>
  </si>
  <si>
    <t>(Número de propuestas ganadoras ejecutadas en la vigencia / Número total de propuestas ganadoras)*100</t>
  </si>
  <si>
    <t>Reporte de recursos comprometidos y con Registro Presupuestal</t>
  </si>
  <si>
    <t>Plataforma Gobierno Abierto para Bogotá
Acta de acuerdo participativo
BOGDATA</t>
  </si>
  <si>
    <t>Reporte de seguimiento a la ejecución de las propuestas 
Reporte de ejecución presupuestal BOGDATA</t>
  </si>
  <si>
    <t>La Alcaldía Local de Usme  a corte de 31 de marzo esta ejecutando 06 propuestas ganadoras en la vigencia 2021 con CRP por un valor de $255.073.368 de un total de 125 propuestas ganadoras.</t>
  </si>
  <si>
    <t>Gestión corporativa institucional (local)</t>
  </si>
  <si>
    <r>
      <t xml:space="preserve">Girar mínimo el </t>
    </r>
    <r>
      <rPr>
        <b/>
        <sz val="11"/>
        <color theme="1"/>
        <rFont val="Calibri Light"/>
        <family val="2"/>
        <scheme val="major"/>
      </rPr>
      <t>60%</t>
    </r>
    <r>
      <rPr>
        <sz val="11"/>
        <color theme="1"/>
        <rFont val="Calibri Light"/>
        <family val="2"/>
        <scheme val="major"/>
      </rPr>
      <t xml:space="preserve"> del presupuesto comprometido constituido como obligaciones por pagar de la vigencia 2020</t>
    </r>
  </si>
  <si>
    <t>Porcentaje de giros acumulados de obligaciones por pagar de la vigencia 2020</t>
  </si>
  <si>
    <t>(Giros acumulados/Presupuesto comprometido constituido como obligaciones por pagar de la vigencia 2020)*100</t>
  </si>
  <si>
    <t xml:space="preserve">Eficacia </t>
  </si>
  <si>
    <t>Reporte seguimiento mensual consolidado</t>
  </si>
  <si>
    <t>BOGDATA</t>
  </si>
  <si>
    <t>Informe de ejecución presupuestal de obligaciones por pagar</t>
  </si>
  <si>
    <t>El valor de los giros acumulados a 31 de marzo de 2021  respecto a  las obligaciones por pagar de la vigencia 2020 es 2.831.450.047
Valor del Presupuesto comprometido constituido como obligaciones por pagar de la vigencia 2020 es 25.793.841.033</t>
  </si>
  <si>
    <t>Se evidencia matriz obligaciones por pagar enviada a secretaria de gobierno</t>
  </si>
  <si>
    <r>
      <t>Girar mínimo el </t>
    </r>
    <r>
      <rPr>
        <b/>
        <sz val="11"/>
        <color theme="1"/>
        <rFont val="Calibri Light"/>
        <family val="2"/>
        <scheme val="major"/>
      </rPr>
      <t xml:space="preserve"> 60% </t>
    </r>
    <r>
      <rPr>
        <sz val="11"/>
        <color theme="1"/>
        <rFont val="Calibri Light"/>
        <family val="2"/>
        <scheme val="major"/>
      </rPr>
      <t>del presupuesto comprometido constituido como obligaciones por pagar de la vigencia 2019 y anteriores</t>
    </r>
  </si>
  <si>
    <t>Porcentaje de giros acumulados de obligaciones por pagar de la vigencia 2019 y anteriores</t>
  </si>
  <si>
    <t>(Giros acumulados/Presupuesto comprometido constituido como obligaciones por pagar de la vigencia 2019 y anteriores)*100</t>
  </si>
  <si>
    <t>Valor de los Giros Acumulados a 31 de marzo de 2021 respecto a las obligaciones por pagar de la vigencia 2019 y anteriores es igual a 5.029.350.039
Valor del Presupuesto comprometido constituido como obligaciones por pagar de la vigencia 2019 y anteriores es igual a 27.298.138.881</t>
  </si>
  <si>
    <r>
      <t xml:space="preserve">Comprometer mínimo el </t>
    </r>
    <r>
      <rPr>
        <b/>
        <sz val="11"/>
        <color theme="1"/>
        <rFont val="Calibri Light"/>
        <family val="2"/>
        <scheme val="major"/>
      </rPr>
      <t>25%</t>
    </r>
    <r>
      <rPr>
        <sz val="11"/>
        <color theme="1"/>
        <rFont val="Calibri Light"/>
        <family val="2"/>
        <scheme val="major"/>
      </rPr>
      <t xml:space="preserve"> al 30 de junio y el </t>
    </r>
    <r>
      <rPr>
        <b/>
        <sz val="11"/>
        <color theme="1"/>
        <rFont val="Calibri Light"/>
        <family val="2"/>
        <scheme val="major"/>
      </rPr>
      <t>95%</t>
    </r>
    <r>
      <rPr>
        <sz val="11"/>
        <color theme="1"/>
        <rFont val="Calibri Light"/>
        <family val="2"/>
        <scheme val="major"/>
      </rPr>
      <t xml:space="preserve"> al 31 de diciembre del presupuesto de inversión directa de la vigencia 2021</t>
    </r>
  </si>
  <si>
    <t>Porcentaje de compromiso del presupuesto de inversión directa de la vigencia 2021</t>
  </si>
  <si>
    <t>(Valor de RP de inversión directa de la vigencia  / Valor total del presupuesto de inversión directa de la Vigencia)*100</t>
  </si>
  <si>
    <t>Reporte de ejecución presupuestal BOGDATA</t>
  </si>
  <si>
    <t>Durante el 01 de enero al 31 de marzo de 2021 el FDLU logró comprometer con CRP el valor acumulado de $15.717.069.326 equivalente a una ejecución del 26,44%, teniendo en cuenta que el Valor total del presupuesto de inversión directa de la Vigencia es de $59.441.193.000.</t>
  </si>
  <si>
    <t xml:space="preserve">Reporte seguimiento mensual consolidado 
BOGDATA
</t>
  </si>
  <si>
    <r>
      <t xml:space="preserve">Girar mínimo el </t>
    </r>
    <r>
      <rPr>
        <b/>
        <sz val="11"/>
        <color theme="1"/>
        <rFont val="Calibri Light"/>
        <family val="2"/>
        <scheme val="major"/>
      </rPr>
      <t>40% </t>
    </r>
    <r>
      <rPr>
        <sz val="11"/>
        <color theme="1"/>
        <rFont val="Calibri Light"/>
        <family val="2"/>
        <scheme val="major"/>
      </rPr>
      <t>del presupuesto total  disponible de inversión directa de la vigencia</t>
    </r>
  </si>
  <si>
    <t>Porcentaje de giros acumulados</t>
  </si>
  <si>
    <t>(Giros acumulados de inversión directa/Presupuesto disponible de inversión directa de la vigencia)*100</t>
  </si>
  <si>
    <t>Durante el 01 de enero al 31 de marzo de 2021 el FDLU logró Girar el valor acumulado de $6.023.966.939 equivalente a una ejecución del 10,13%, teniendo en cuenta que el Valor total del presupuesto de inversión directa de la Vigencia es de $59.441.193.000.</t>
  </si>
  <si>
    <t>Reporte seguimiento mensual consolidado 
BOGDATA</t>
  </si>
  <si>
    <r>
      <t xml:space="preserve">Registrar en el sistema SIPSE Local, el </t>
    </r>
    <r>
      <rPr>
        <b/>
        <sz val="11"/>
        <color theme="1"/>
        <rFont val="Calibri Light"/>
        <family val="2"/>
        <scheme val="major"/>
      </rPr>
      <t>95%</t>
    </r>
    <r>
      <rPr>
        <sz val="11"/>
        <color theme="1"/>
        <rFont val="Calibri Light"/>
        <family val="2"/>
        <scheme val="major"/>
      </rPr>
      <t xml:space="preserve"> de los contratos publicados en la plataforma SECOP I y II de la vigencia. </t>
    </r>
  </si>
  <si>
    <t>Porcentaje de contratos registrados en SIPSE Local</t>
  </si>
  <si>
    <t>(Número de contratos registrados en SIPSE Local /Número de contratos publicados en la plataforma SECOP I y II)*100%</t>
  </si>
  <si>
    <t>Reporte SIPSE LOCAL y Reporte SECOP</t>
  </si>
  <si>
    <t>Reporte de seguimiento</t>
  </si>
  <si>
    <t xml:space="preserve">El FDLU en el periodo del 01 de enero al 31 de marzo de 2021 registro  en SIPSE Local un total de 199 contratos a través de 135 solicitudes de registro realizadas por el personal de contratación (NO HAY) y Planeación (contratos jurídicos y novedades contractuales). Por lo tanto se cumple al 100% la meta programada en el trimestre 1, teniendo en cuenta que se publicaron 199 contratos en la plataforma SECOP.
NOTA: De manera atenta me permito informar que, una vez revisado el indicador sugerimos se modifique, toda vez, que para el sistema SIPSE LOCAL el Registro inicia es con la SOLICITUD DE PROCESO , dicha solicitud puede crearse para un contrato o varios contratos, así mismo se realizan para todo tipo de modificaciones contractuales como (adiciones, prorroga, suspensiones, otro si, adición y prorroga, terminaciones anticipadas, etc.), que son registradas en SECOP como en SIPSE LOCAL pero no genera la creación de un nuevo contrato. 
</t>
  </si>
  <si>
    <t>Se evidencia en el aplicativo Sipse Local, de la Secretaria Distrital de Gobierno</t>
  </si>
  <si>
    <r>
      <t xml:space="preserve">Lograr que el </t>
    </r>
    <r>
      <rPr>
        <b/>
        <sz val="11"/>
        <color theme="1"/>
        <rFont val="Calibri Light"/>
        <family val="2"/>
        <scheme val="major"/>
      </rPr>
      <t>100%</t>
    </r>
    <r>
      <rPr>
        <sz val="11"/>
        <color theme="1"/>
        <rFont val="Calibri Light"/>
        <family val="2"/>
        <scheme val="major"/>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</si>
  <si>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</si>
  <si>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SIPSE Local)*100%</t>
  </si>
  <si>
    <t>Reporte SIPSE LOCAL</t>
  </si>
  <si>
    <t>Reporte de SIPSE Local</t>
  </si>
  <si>
    <t>96.48%</t>
  </si>
  <si>
    <t>El FDLU en el periodo del 1 de enero al 31 de marzo de 2021 registró en SIPSE Local 192 contratos de prestación de servicios en estado ejecución, de un total de 199 contratos registrados en SIPSE Local. Logrando una ejecución del  96,48%.</t>
  </si>
  <si>
    <r>
      <t xml:space="preserve">Registrar y actualizar al </t>
    </r>
    <r>
      <rPr>
        <b/>
        <sz val="11"/>
        <color theme="1"/>
        <rFont val="Calibri Light"/>
        <family val="2"/>
        <scheme val="major"/>
      </rPr>
      <t>95%</t>
    </r>
    <r>
      <rPr>
        <sz val="11"/>
        <color theme="1"/>
        <rFont val="Calibri Light"/>
        <family val="2"/>
        <scheme val="major"/>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</si>
  <si>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</si>
  <si>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</si>
  <si>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Información registrada en forma adecuada en los módulos y funcionalidades en producción de SIPSE</t>
  </si>
  <si>
    <t>Aplicativo ARCO</t>
  </si>
  <si>
    <t xml:space="preserve">El FDLU en el periodo del 1 de enero al 31 de marzo realizo en el aplicativo SIPSE LOCAL el registro de 34 proyectos de inversión y 199 contratos de prestación de servicios. Así como; 20 procesos de gastos de funcionamiento y 133 solicitudes de proceso.
Por lo tanto, se logró una ejecución del 100% teniendo en cuenta que en el aplicativo SEGPLAN se encuentran registrados los 34 proyectos de inversión, en la plataforma SECOP se encuentran los 199 contratos de prestación de servicios y en BOGDATA se encuentra debidamente registrados tanto los 34 proyectos, los 199 contratos y los 20 procesos de funcionamiento. 
</t>
  </si>
  <si>
    <t>Inspección, vigilancia y control</t>
  </si>
  <si>
    <r>
      <t xml:space="preserve">Impulsar procesalmente (avocar, rechazar, enviar al competente y todo lo que derive del desarrollo de la actuación), </t>
    </r>
    <r>
      <rPr>
        <b/>
        <sz val="11"/>
        <color theme="1"/>
        <rFont val="Calibri Light"/>
        <family val="2"/>
        <scheme val="major"/>
      </rPr>
      <t>7.680</t>
    </r>
    <r>
      <rPr>
        <sz val="11"/>
        <color theme="1"/>
        <rFont val="Calibri Light"/>
        <family val="2"/>
        <scheme val="major"/>
      </rPr>
      <t xml:space="preserve"> expedientes a cargo de las inspecciones de policía.</t>
    </r>
  </si>
  <si>
    <t xml:space="preserve">Expedientes a cargo de las inspecciones de policía impulsados </t>
  </si>
  <si>
    <t xml:space="preserve">Número de expedientes a cargo de las inspecciones de policía impulsados </t>
  </si>
  <si>
    <t>Suma</t>
  </si>
  <si>
    <t xml:space="preserve">Expedientes de actuaciones de policía </t>
  </si>
  <si>
    <t>Fallos de fondo</t>
  </si>
  <si>
    <t xml:space="preserve">Las Inspecciones de Policía de Usme durante del 01 de enero al 31 de marzo de 2021 Impulsaron procesalmente 1.803 expedientes entre los cuales  realizaron las siguientes acciones (avocar, rechazar, enviar al competente y todo lo que derive del desarrollo de la actuación), logrando una ejecución del 93,91% </t>
  </si>
  <si>
    <t xml:space="preserve">Aplicativo ARCO
Cuadro Excel con cantidades ejecutadas por cada inspección de Policía de Usme, adjunto en la carpeta de Share Point.
</t>
  </si>
  <si>
    <r>
      <t xml:space="preserve">Proferir </t>
    </r>
    <r>
      <rPr>
        <b/>
        <sz val="11"/>
        <color theme="1"/>
        <rFont val="Calibri Light"/>
        <family val="2"/>
        <scheme val="major"/>
      </rPr>
      <t>2.880</t>
    </r>
    <r>
      <rPr>
        <sz val="11"/>
        <color theme="1"/>
        <rFont val="Calibri Light"/>
        <family val="2"/>
        <scheme val="major"/>
      </rPr>
      <t xml:space="preserve"> de fallos en primera instancia sobre los expedientes a cargo de las inspecciones de policía</t>
    </r>
  </si>
  <si>
    <t>Fallos de fondo en primera instancia proferidos</t>
  </si>
  <si>
    <t>Número de Fallos de fondo en primera instancia proferidos</t>
  </si>
  <si>
    <t>Actuaciones administrativas terminadas</t>
  </si>
  <si>
    <t>Aplicativo Si Actúa I</t>
  </si>
  <si>
    <t xml:space="preserve">Las Inspecciones de Policía de Usme durante del 01 de enero al 31 de marzo de 2021 Profirieron 1.403 fallos en primera instancia sobre los expedientes que tienen a cargo de las inspecciones de policía. Logrando una ejecución superior del 100% </t>
  </si>
  <si>
    <t xml:space="preserve">Aplicativo Si Actúa I
Cuadro Excel con cantidades ejecutadas por cada inspección de Policía de Usme, adjunto en la carpeta de Share Point.
</t>
  </si>
  <si>
    <r>
      <t xml:space="preserve">Terminar (archivar), </t>
    </r>
    <r>
      <rPr>
        <b/>
        <sz val="11"/>
        <color theme="1"/>
        <rFont val="Calibri Light"/>
        <family val="2"/>
        <scheme val="major"/>
      </rPr>
      <t xml:space="preserve">136 </t>
    </r>
    <r>
      <rPr>
        <sz val="11"/>
        <color theme="1"/>
        <rFont val="Calibri Light"/>
        <family val="2"/>
        <scheme val="major"/>
      </rPr>
      <t>actuaciones administrativas activas</t>
    </r>
  </si>
  <si>
    <t>Actuaciones Administrativas terminadas (archivadas)</t>
  </si>
  <si>
    <t>Número de Actuaciones Administrativas terminadas (archivadas)</t>
  </si>
  <si>
    <t>Actuaciones administrativas terminadas por vía gubernativa</t>
  </si>
  <si>
    <t>Del 01 de enero del 2021 al 31 de marzo de 2021, se realizaron 27 archivos de expedientes, dando cumplimiento a lo requerido con una ejecución del 100%</t>
  </si>
  <si>
    <t xml:space="preserve">Aplicativo Si Actúa I </t>
  </si>
  <si>
    <r>
      <t xml:space="preserve">Terminar </t>
    </r>
    <r>
      <rPr>
        <b/>
        <sz val="11"/>
        <color theme="1"/>
        <rFont val="Calibri Light"/>
        <family val="2"/>
        <scheme val="major"/>
      </rPr>
      <t>291</t>
    </r>
    <r>
      <rPr>
        <sz val="11"/>
        <color theme="1"/>
        <rFont val="Calibri Light"/>
        <family val="2"/>
        <scheme val="major"/>
      </rPr>
      <t xml:space="preserve"> actuaciones administrativas en primera instancia</t>
    </r>
  </si>
  <si>
    <t>Actuaciones Administrativas terminadas hasta la primera instancia</t>
  </si>
  <si>
    <t>Número de Actuaciones Administrativas terminadas hasta la primera instancia</t>
  </si>
  <si>
    <t>Acta de asistencia e informe del operativo</t>
  </si>
  <si>
    <t>Registros operativos Alcaldía Local</t>
  </si>
  <si>
    <t>Del 01 de enero del 2021 al 31 de marzo de 2021, se 37 realizaron actuaciones de primera instancia, dando cumplimiento parcial a lo requerido con un 64,91% de ejecución.</t>
  </si>
  <si>
    <r>
      <t xml:space="preserve">Realizar </t>
    </r>
    <r>
      <rPr>
        <b/>
        <sz val="11"/>
        <color theme="1"/>
        <rFont val="Calibri Light"/>
        <family val="2"/>
        <scheme val="major"/>
      </rPr>
      <t>112</t>
    </r>
    <r>
      <rPr>
        <sz val="11"/>
        <color theme="1"/>
        <rFont val="Calibri Light"/>
        <family val="2"/>
        <scheme val="major"/>
      </rPr>
      <t xml:space="preserve"> operativos de inspección, vigilancia y control en materia de integridad del espacio público</t>
    </r>
  </si>
  <si>
    <t>Acciones de control u operativos en materia de  integridad del espacio publico.</t>
  </si>
  <si>
    <t>Número de Acciones de control u operativos en materia de  integridad del espacio publico.</t>
  </si>
  <si>
    <t xml:space="preserve">acciones de control u operativos </t>
  </si>
  <si>
    <t xml:space="preserve">Del  01 de enero del 2021 al 31 marzo  del 2021, se realizaron 47 operativos en espacio publico, dando cumplimiento a lo requerido </t>
  </si>
  <si>
    <t>Actas de reunion , listados de asistencia e informe exel del primer trimestre</t>
  </si>
  <si>
    <r>
      <t xml:space="preserve">Realizar </t>
    </r>
    <r>
      <rPr>
        <b/>
        <sz val="11"/>
        <color theme="1"/>
        <rFont val="Calibri Light"/>
        <family val="2"/>
        <scheme val="major"/>
      </rPr>
      <t>130</t>
    </r>
    <r>
      <rPr>
        <sz val="11"/>
        <color theme="1"/>
        <rFont val="Calibri Light"/>
        <family val="2"/>
        <scheme val="major"/>
      </rPr>
      <t xml:space="preserve"> operativos de inspección, vigilancia y control en materia de actividad económica </t>
    </r>
  </si>
  <si>
    <t>Acciones de control u operativos en materia actividad económica realizadas</t>
  </si>
  <si>
    <t>Número de Acciones de control u operativos en materia actividad económica realizadas</t>
  </si>
  <si>
    <t xml:space="preserve">Del  01 de enero del 2021 al 31 marzo  del 2021, se realizaron 33 operativos en actividad economica , dando cumplimiento a lo requerido </t>
  </si>
  <si>
    <r>
      <t xml:space="preserve">Realizar </t>
    </r>
    <r>
      <rPr>
        <b/>
        <sz val="11"/>
        <color theme="1"/>
        <rFont val="Calibri Light"/>
        <family val="2"/>
        <scheme val="major"/>
      </rPr>
      <t>34</t>
    </r>
    <r>
      <rPr>
        <sz val="11"/>
        <color theme="1"/>
        <rFont val="Calibri Light"/>
        <family val="2"/>
        <scheme val="major"/>
      </rPr>
      <t xml:space="preserve"> operativos de inspección, vigilancia y control en materia de obras y urbanismo </t>
    </r>
  </si>
  <si>
    <t>Acciones de control u operativos en materia de obras y urbanismo realizadas</t>
  </si>
  <si>
    <t>Número de Acciones de control u operativos en materia de obras y urbanismo realizadas</t>
  </si>
  <si>
    <t>Del  01 de enero del 2021 al 31 marzo  del 2021, se realizaron 08 operativos de sensibilizacion en obras y urbanismo</t>
  </si>
  <si>
    <t>Actas en carpeta de operativos y respectivamente cargados en Drive</t>
  </si>
  <si>
    <r>
      <t xml:space="preserve">Realizar </t>
    </r>
    <r>
      <rPr>
        <b/>
        <sz val="11"/>
        <color theme="1"/>
        <rFont val="Calibri Light"/>
        <family val="2"/>
        <scheme val="major"/>
      </rPr>
      <t>22</t>
    </r>
    <r>
      <rPr>
        <sz val="11"/>
        <color theme="1"/>
        <rFont val="Calibri Light"/>
        <family val="2"/>
        <scheme val="major"/>
      </rPr>
      <t xml:space="preserve"> operativos de inspección, vigilancia y control para dar cumplimiento a los fallos de cerros orientales.</t>
    </r>
  </si>
  <si>
    <t>Acciones de control u operativos para el cumplimiento de los fallos de cerros orientales realizadas</t>
  </si>
  <si>
    <t>Número de Acciones de control u operativos para el cumplimiento de los fallos de cerros orientales realizadas</t>
  </si>
  <si>
    <t xml:space="preserve">Del  01 de enero del 2021 al 31 marzo  del 2021, se realizaron 05 operativos en cerros orientales </t>
  </si>
  <si>
    <t>Total metas procesos Alcaldía local (80%)</t>
  </si>
  <si>
    <t>Fortalecer la gestión institucional aumentando las capacidades de la entidad para la planeación, seguimiento y ejecución de sus metas y recursos, y la gestión del talento humano.</t>
  </si>
  <si>
    <t>Planeación Instituciona</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</si>
  <si>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</si>
  <si>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</si>
  <si>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</si>
  <si>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cumplimiento / No de criterios ambientales establecidos en la herramienta de medición)*100%</t>
  </si>
  <si>
    <t>CONSTANTE</t>
  </si>
  <si>
    <t>Porcentaje de buenas prácticas ambientales implementadas</t>
  </si>
  <si>
    <t>Resultados de medición de los criterios ambientales</t>
  </si>
  <si>
    <t>Herramienta Oficina Asesora de Planeación</t>
  </si>
  <si>
    <t>Responsable del Reporte: Planeación Institucional- Grupo ambiente</t>
  </si>
  <si>
    <t>Listas de chequeo al cumplimiento de criterios ambientales remitidos por la OAP</t>
  </si>
  <si>
    <t>Mantener el 100% de las acciones de mejora asignadas al proceso/Alcaldía con relación a planes de mejoramiento interno documentadas y vigentes</t>
  </si>
  <si>
    <t>Acciones correctivas documentadas y vigentes</t>
  </si>
  <si>
    <t>(No. De acciones vencidas del plan de mejoramiento responsabilidad del proceso  / No  de acciones a gestionar bajo responsabilidad del proceso)*100</t>
  </si>
  <si>
    <t>Planes de mejora</t>
  </si>
  <si>
    <t>Acciones de mejorar sin vencimiento</t>
  </si>
  <si>
    <t>MIMEC - SIG</t>
  </si>
  <si>
    <t>Responsable del Reporte: Planeación Institucional- Grupo Planeación Institucional</t>
  </si>
  <si>
    <t>Reportes MIMEC - SIG remitidos por la OAP</t>
  </si>
  <si>
    <t xml:space="preserve">Comunicación Estratégica </t>
  </si>
  <si>
    <t>Mantener el 100% de la información de las páginas Web actualizada de acuerdo a lo establecido en la ley 1712 de 2014</t>
  </si>
  <si>
    <t>Porcentaje de cumplimiento publicación de información</t>
  </si>
  <si>
    <t>(No de requisitos de la ley 1712 de 2014 de publicación de la información cumplidos en la página web/No total de requisitos de la ley 1712 de 2014 de publicación de la información)*100</t>
  </si>
  <si>
    <t>Requisitos cumplidos</t>
  </si>
  <si>
    <t>Página web de la alcaldía local con la información actualizada al 100%</t>
  </si>
  <si>
    <t>Página Web Alcaldía Local</t>
  </si>
  <si>
    <t>Responsable del Reporte: Oficina Asesora de Comunicaciones</t>
  </si>
  <si>
    <t>Revisión página Web de la alcaldía</t>
  </si>
  <si>
    <t>Participar del 100% de las capacitaciones que se realicen en gestión de riesgos, planes de mejora, y sistema de gestión institucional</t>
  </si>
  <si>
    <t>Participación en capacitaciones</t>
  </si>
  <si>
    <t>(No de capacitaciones en las que asistió/ No de capacitaciones convocadas)*100</t>
  </si>
  <si>
    <t>Capacitaciones realizadas</t>
  </si>
  <si>
    <t>Registros de capacitación</t>
  </si>
  <si>
    <t>Listado de asistencia
Video de la reunión
Presentación</t>
  </si>
  <si>
    <t>Brindar atención oportuna y de calidad a los diferentes sectores poblacionales, generando relaciones de confianza y respeto por la diferencia.</t>
  </si>
  <si>
    <t>Servicio a la Ciudadanía</t>
  </si>
  <si>
    <t>Dar respuesta al 100% de los requerimientos ciudadanos asignados a la alcaldía local con corte a 31 de diciembre de 2020, según la información de seguimiento presentada por el proceso de servicio a la ciudadanía</t>
  </si>
  <si>
    <t>Porcentaje de requerimientos ciudadanos de la vigencia 2020 con respuesta definitiva.</t>
  </si>
  <si>
    <t>(No de respuestas efectuadas / No requerimientos instaurados antes del 31 de diciembre 2019)*100</t>
  </si>
  <si>
    <t>CRECIENTE</t>
  </si>
  <si>
    <t>Requerimientos ciudadanos con respuesta definitiva</t>
  </si>
  <si>
    <t>Respuestas a la ciudadanía</t>
  </si>
  <si>
    <t xml:space="preserve">Reporte Aplicativo CRONOS </t>
  </si>
  <si>
    <t>Responsable del Reporte: Subsecretaria de Gestión Institucional - Grupo Oficina de atención a la Ciudadanía</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</si>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</sst>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12"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u/>
      <sz val="11"/>
      <color theme="1"/>
      <name val="Calibri Light"/>
      <family val="2"/>
      <scheme val="major"/>
    </font>
  </fonts>
  <fills count="10">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69">
    <xf numFmtId="0" fontId="0" fillId="0" borderId="0" xfId="0"/>
    <xf numFmtId="0" fontId="1" fillId="0" borderId="1" xfId="0" applyFont="1" applyBorder="1" applyAlignment="1" applyProtection="1">
      <alignment horizontal="left" vertical="top" wrapText="1"/>
      <protection locked="0"/>
    </xf>
    <xf numFmtId="0" fontId="1" fillId="0" borderId="0" xfId="0" applyFont="1" applyAlignment="1" applyProtection="1">
      <alignment wrapText="1"/>
      <protection hidden="1"/>
    </xf>
    <xf numFmtId="0" fontId="1" fillId="0" borderId="0" xfId="0" applyFont="1" applyAlignment="1" applyProtection="1">
      <alignment vertical="center" wrapText="1"/>
      <protection hidden="1"/>
    </xf>
    <xf numFmtId="0" fontId="2" fillId="3" borderId="1" xfId="0" applyFont="1" applyFill="1" applyBorder="1" applyAlignment="1" applyProtection="1">
      <alignment wrapText="1"/>
      <protection hidden="1"/>
    </xf>
    <xf numFmtId="0" fontId="1" fillId="0" borderId="1" xfId="0" applyFont="1" applyBorder="1" applyAlignment="1" applyProtection="1">
      <alignment wrapText="1"/>
      <protection hidden="1"/>
    </xf>
    <xf numFmtId="10" fontId="1" fillId="0" borderId="1" xfId="1" applyNumberFormat="1" applyFont="1" applyBorder="1" applyAlignment="1" applyProtection="1">
      <alignment horizontal="right" vertical="top" wrapText="1"/>
      <protection hidden="1"/>
    </xf>
    <xf numFmtId="10" fontId="1" fillId="0" borderId="1" xfId="0" applyNumberFormat="1" applyFont="1" applyBorder="1" applyAlignment="1" applyProtection="1">
      <alignment horizontal="left" vertical="top" wrapText="1"/>
      <protection hidden="1"/>
    </xf>
    <xf numFmtId="9" fontId="1" fillId="0" borderId="1" xfId="0" applyNumberFormat="1" applyFont="1" applyBorder="1" applyAlignment="1" applyProtection="1">
      <alignment horizontal="left" vertical="top" wrapText="1"/>
      <protection hidden="1"/>
    </xf>
    <xf numFmtId="9" fontId="1" fillId="0" borderId="1" xfId="1" applyFont="1" applyBorder="1" applyAlignment="1" applyProtection="1">
      <alignment horizontal="left" vertical="top" wrapText="1"/>
      <protection hidden="1"/>
    </xf>
    <xf numFmtId="0" fontId="3" fillId="0" borderId="1" xfId="0" applyFont="1" applyBorder="1" applyAlignment="1" applyProtection="1">
      <alignment horizontal="left" vertical="top" wrapText="1"/>
      <protection hidden="1"/>
    </xf>
    <xf numFmtId="41" fontId="1" fillId="0" borderId="1" xfId="2" applyFont="1" applyBorder="1" applyAlignment="1" applyProtection="1">
      <alignment horizontal="left" vertical="top" wrapText="1"/>
      <protection hidden="1"/>
    </xf>
    <xf numFmtId="41" fontId="1" fillId="0" borderId="1" xfId="0" applyNumberFormat="1" applyFont="1" applyBorder="1" applyAlignment="1" applyProtection="1">
      <alignment horizontal="left" vertical="top" wrapText="1"/>
      <protection hidden="1"/>
    </xf>
    <xf numFmtId="0" fontId="1" fillId="0" borderId="1" xfId="0" applyFont="1" applyBorder="1" applyAlignment="1" applyProtection="1">
      <alignment horizontal="right" vertical="top" wrapText="1"/>
      <protection hidden="1"/>
    </xf>
    <xf numFmtId="0" fontId="6" fillId="3" borderId="1" xfId="0" applyFont="1" applyFill="1" applyBorder="1" applyAlignment="1" applyProtection="1">
      <alignment wrapText="1"/>
      <protection hidden="1"/>
    </xf>
    <xf numFmtId="0" fontId="7" fillId="3" borderId="1" xfId="0" applyFont="1" applyFill="1" applyBorder="1" applyAlignment="1" applyProtection="1">
      <protection hidden="1"/>
    </xf>
    <xf numFmtId="9" fontId="7" fillId="3" borderId="1" xfId="1" applyFont="1" applyFill="1" applyBorder="1" applyAlignment="1" applyProtection="1">
      <alignment wrapText="1"/>
      <protection hidden="1"/>
    </xf>
    <xf numFmtId="0" fontId="5" fillId="0" borderId="1" xfId="0" applyFont="1" applyBorder="1" applyAlignment="1" applyProtection="1">
      <alignment horizontal="left" vertical="top" wrapText="1"/>
      <protection hidden="1"/>
    </xf>
    <xf numFmtId="9" fontId="5" fillId="0" borderId="1" xfId="0" applyNumberFormat="1" applyFont="1" applyBorder="1" applyAlignment="1" applyProtection="1">
      <alignment horizontal="right" vertical="top" wrapText="1"/>
      <protection hidden="1"/>
    </xf>
    <xf numFmtId="0" fontId="5" fillId="9" borderId="1" xfId="0" applyFont="1" applyFill="1" applyBorder="1" applyAlignment="1" applyProtection="1">
      <alignment horizontal="left" vertical="top" wrapText="1"/>
      <protection hidden="1"/>
    </xf>
    <xf numFmtId="9" fontId="5" fillId="9" borderId="1" xfId="0" applyNumberFormat="1" applyFont="1" applyFill="1" applyBorder="1" applyAlignment="1" applyProtection="1">
      <alignment horizontal="right" vertical="top" wrapText="1"/>
      <protection hidden="1"/>
    </xf>
    <xf numFmtId="9" fontId="5" fillId="9" borderId="1" xfId="1" applyNumberFormat="1" applyFont="1" applyFill="1" applyBorder="1" applyAlignment="1" applyProtection="1">
      <alignment horizontal="right" vertical="top" wrapText="1"/>
      <protection hidden="1"/>
    </xf>
    <xf numFmtId="9" fontId="5" fillId="9" borderId="1" xfId="1" applyFont="1" applyFill="1" applyBorder="1" applyAlignment="1" applyProtection="1">
      <alignment horizontal="right" vertical="top" wrapText="1"/>
      <protection hidden="1"/>
    </xf>
    <xf numFmtId="0" fontId="10" fillId="3" borderId="1" xfId="0" applyFont="1" applyFill="1" applyBorder="1" applyAlignment="1" applyProtection="1">
      <alignment wrapText="1"/>
      <protection hidden="1"/>
    </xf>
    <xf numFmtId="9" fontId="10" fillId="3" borderId="1" xfId="1" applyFont="1" applyFill="1" applyBorder="1" applyAlignment="1" applyProtection="1">
      <alignment wrapText="1"/>
      <protection hidden="1"/>
    </xf>
    <xf numFmtId="9" fontId="10" fillId="3" borderId="1" xfId="0" applyNumberFormat="1" applyFont="1" applyFill="1" applyBorder="1" applyAlignment="1" applyProtection="1">
      <alignment wrapText="1"/>
      <protection hidden="1"/>
    </xf>
    <xf numFmtId="0" fontId="8" fillId="2" borderId="1" xfId="0" applyFont="1" applyFill="1" applyBorder="1" applyAlignment="1" applyProtection="1">
      <alignment wrapText="1"/>
      <protection hidden="1"/>
    </xf>
    <xf numFmtId="0" fontId="9" fillId="2" borderId="1" xfId="0" applyFont="1" applyFill="1" applyBorder="1" applyAlignment="1" applyProtection="1">
      <alignment wrapText="1"/>
      <protection hidden="1"/>
    </xf>
    <xf numFmtId="9" fontId="9" fillId="2" borderId="1" xfId="1" applyFont="1" applyFill="1" applyBorder="1" applyAlignment="1" applyProtection="1">
      <alignment wrapText="1"/>
      <protection hidden="1"/>
    </xf>
    <xf numFmtId="9" fontId="8" fillId="2" borderId="1" xfId="1" applyFont="1" applyFill="1" applyBorder="1" applyAlignment="1" applyProtection="1">
      <alignment wrapText="1"/>
      <protection hidden="1"/>
    </xf>
    <xf numFmtId="0" fontId="2" fillId="8" borderId="1" xfId="0" applyFont="1" applyFill="1" applyBorder="1" applyAlignment="1" applyProtection="1">
      <alignment horizontal="center" vertical="center" wrapText="1"/>
      <protection hidden="1"/>
    </xf>
    <xf numFmtId="9" fontId="1" fillId="0" borderId="1" xfId="0" applyNumberFormat="1" applyFont="1" applyBorder="1" applyAlignment="1" applyProtection="1">
      <alignment horizontal="right" vertical="top" wrapText="1"/>
      <protection hidden="1"/>
    </xf>
    <xf numFmtId="0" fontId="1" fillId="0" borderId="0" xfId="0" applyFont="1" applyAlignment="1" applyProtection="1">
      <alignment horizontal="left" vertical="top" wrapText="1"/>
      <protection hidden="1"/>
    </xf>
    <xf numFmtId="41" fontId="1" fillId="0" borderId="1" xfId="2" applyFont="1" applyBorder="1" applyAlignment="1" applyProtection="1">
      <alignment vertical="top" wrapText="1"/>
      <protection hidden="1"/>
    </xf>
    <xf numFmtId="41" fontId="1" fillId="0" borderId="1" xfId="2" applyFont="1" applyBorder="1" applyAlignment="1" applyProtection="1">
      <alignment horizontal="right" vertical="top" wrapText="1"/>
      <protection hidden="1"/>
    </xf>
    <xf numFmtId="9" fontId="7" fillId="3" borderId="1" xfId="1" applyFont="1" applyFill="1" applyBorder="1" applyAlignment="1" applyProtection="1">
      <alignment horizontal="right" wrapText="1"/>
      <protection hidden="1"/>
    </xf>
    <xf numFmtId="0" fontId="6" fillId="0" borderId="0" xfId="0" applyFont="1" applyAlignment="1" applyProtection="1">
      <alignment wrapText="1"/>
      <protection hidden="1"/>
    </xf>
    <xf numFmtId="9" fontId="5" fillId="0" borderId="1" xfId="1" applyFont="1" applyBorder="1" applyAlignment="1" applyProtection="1">
      <alignment horizontal="right" vertical="top" wrapText="1"/>
      <protection hidden="1"/>
    </xf>
    <xf numFmtId="0" fontId="5" fillId="0" borderId="1" xfId="0" applyFont="1" applyBorder="1" applyAlignment="1" applyProtection="1">
      <alignment horizontal="right" vertical="top" wrapText="1"/>
      <protection hidden="1"/>
    </xf>
    <xf numFmtId="9" fontId="10" fillId="3" borderId="1" xfId="0" applyNumberFormat="1" applyFont="1" applyFill="1" applyBorder="1" applyAlignment="1" applyProtection="1">
      <alignment horizontal="right" wrapText="1"/>
      <protection hidden="1"/>
    </xf>
    <xf numFmtId="9" fontId="8" fillId="2" borderId="1" xfId="1" applyFont="1" applyFill="1" applyBorder="1" applyAlignment="1" applyProtection="1">
      <alignment horizontal="right" wrapText="1"/>
      <protection hidden="1"/>
    </xf>
    <xf numFmtId="0" fontId="8" fillId="0" borderId="0" xfId="0" applyFont="1" applyAlignment="1" applyProtection="1">
      <alignment wrapText="1"/>
      <protection hidden="1"/>
    </xf>
    <xf numFmtId="10" fontId="1" fillId="0" borderId="1" xfId="0" applyNumberFormat="1" applyFont="1" applyBorder="1" applyAlignment="1" applyProtection="1">
      <alignment horizontal="right" vertical="top" wrapText="1"/>
      <protection locked="0"/>
    </xf>
    <xf numFmtId="9" fontId="1" fillId="0" borderId="1" xfId="0" applyNumberFormat="1" applyFont="1" applyBorder="1" applyAlignment="1" applyProtection="1">
      <alignment horizontal="right" vertical="top" wrapText="1"/>
      <protection locked="0"/>
    </xf>
    <xf numFmtId="0" fontId="2" fillId="4" borderId="1" xfId="0" applyFont="1" applyFill="1" applyBorder="1" applyAlignment="1" applyProtection="1">
      <alignment horizontal="center" vertical="center" wrapText="1"/>
      <protection hidden="1"/>
    </xf>
    <xf numFmtId="0" fontId="2" fillId="3" borderId="1" xfId="0" applyFont="1" applyFill="1" applyBorder="1" applyAlignment="1" applyProtection="1">
      <alignment horizontal="center" vertical="center" wrapText="1"/>
      <protection hidden="1"/>
    </xf>
    <xf numFmtId="0" fontId="2" fillId="2" borderId="1" xfId="0" applyFont="1" applyFill="1" applyBorder="1" applyAlignment="1" applyProtection="1">
      <alignment horizontal="center" vertical="center" wrapText="1"/>
      <protection hidden="1"/>
    </xf>
    <xf numFmtId="0" fontId="2" fillId="5" borderId="1" xfId="0" applyFont="1" applyFill="1" applyBorder="1" applyAlignment="1" applyProtection="1">
      <alignment horizontal="center" vertical="center" wrapText="1"/>
      <protection hidden="1"/>
    </xf>
    <xf numFmtId="0" fontId="2" fillId="6" borderId="1" xfId="0" applyFont="1" applyFill="1" applyBorder="1" applyAlignment="1" applyProtection="1">
      <alignment horizontal="center" vertical="center" wrapText="1"/>
      <protection hidden="1"/>
    </xf>
    <xf numFmtId="0" fontId="2" fillId="7" borderId="1" xfId="0" applyFont="1" applyFill="1" applyBorder="1" applyAlignment="1" applyProtection="1">
      <alignment horizontal="center" vertical="center" wrapText="1"/>
      <protection hidden="1"/>
    </xf>
    <xf numFmtId="0" fontId="1" fillId="0" borderId="1" xfId="0" applyFont="1" applyBorder="1" applyAlignment="1" applyProtection="1">
      <alignment horizontal="left" vertical="top" wrapText="1"/>
      <protection hidden="1"/>
    </xf>
    <xf numFmtId="9" fontId="1" fillId="0" borderId="1" xfId="0" applyNumberFormat="1" applyFont="1" applyBorder="1" applyAlignment="1" applyProtection="1">
      <alignment horizontal="left" vertical="top" wrapText="1"/>
      <protection locked="0"/>
    </xf>
    <xf numFmtId="10" fontId="1" fillId="0" borderId="1" xfId="0" applyNumberFormat="1" applyFont="1" applyBorder="1" applyAlignment="1" applyProtection="1">
      <alignment horizontal="left" vertical="top" wrapText="1"/>
      <protection locked="0"/>
    </xf>
    <xf numFmtId="0" fontId="2" fillId="8" borderId="2" xfId="0" applyFont="1" applyFill="1" applyBorder="1" applyAlignment="1" applyProtection="1">
      <alignment horizontal="center" vertical="center" wrapText="1"/>
      <protection hidden="1"/>
    </xf>
    <xf numFmtId="0" fontId="2" fillId="8" borderId="4" xfId="0" applyFont="1" applyFill="1" applyBorder="1" applyAlignment="1" applyProtection="1">
      <alignment horizontal="center" vertical="center" wrapText="1"/>
      <protection hidden="1"/>
    </xf>
    <xf numFmtId="0" fontId="2" fillId="8" borderId="3" xfId="0" applyFont="1" applyFill="1" applyBorder="1" applyAlignment="1" applyProtection="1">
      <alignment horizontal="center" vertical="center" wrapText="1"/>
      <protection hidden="1"/>
    </xf>
    <xf numFmtId="0" fontId="2" fillId="4" borderId="1" xfId="0" applyFont="1" applyFill="1" applyBorder="1" applyAlignment="1" applyProtection="1">
      <alignment horizontal="center" vertical="center" wrapText="1"/>
      <protection hidden="1"/>
    </xf>
    <xf numFmtId="0" fontId="2" fillId="3" borderId="1" xfId="0" applyFont="1" applyFill="1" applyBorder="1" applyAlignment="1" applyProtection="1">
      <alignment horizontal="center" vertical="center" wrapText="1"/>
      <protection hidden="1"/>
    </xf>
    <xf numFmtId="0" fontId="2" fillId="3" borderId="1" xfId="0" applyFont="1" applyFill="1" applyBorder="1" applyAlignment="1" applyProtection="1">
      <alignment horizontal="center" wrapText="1"/>
      <protection hidden="1"/>
    </xf>
    <xf numFmtId="0" fontId="1" fillId="0" borderId="1" xfId="0" applyFont="1" applyBorder="1" applyAlignment="1" applyProtection="1">
      <alignment horizontal="center" wrapText="1"/>
      <protection hidden="1"/>
    </xf>
    <xf numFmtId="0" fontId="2" fillId="2" borderId="1" xfId="0" applyFont="1" applyFill="1" applyBorder="1" applyAlignment="1" applyProtection="1">
      <alignment horizontal="center" vertical="center" wrapText="1"/>
      <protection hidden="1"/>
    </xf>
    <xf numFmtId="0" fontId="2" fillId="5" borderId="1" xfId="0" applyFont="1" applyFill="1" applyBorder="1" applyAlignment="1" applyProtection="1">
      <alignment horizontal="center" vertical="center" wrapText="1"/>
      <protection hidden="1"/>
    </xf>
    <xf numFmtId="0" fontId="2" fillId="6" borderId="1" xfId="0" applyFont="1" applyFill="1" applyBorder="1" applyAlignment="1" applyProtection="1">
      <alignment horizontal="center" vertical="center" wrapText="1"/>
      <protection hidden="1"/>
    </xf>
    <xf numFmtId="0" fontId="2" fillId="7" borderId="1" xfId="0" applyFont="1" applyFill="1" applyBorder="1" applyAlignment="1" applyProtection="1">
      <alignment horizontal="center" vertical="center" wrapText="1"/>
      <protection hidden="1"/>
    </xf>
    <xf numFmtId="0" fontId="2" fillId="0" borderId="1"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0" fontId="1" fillId="0" borderId="1" xfId="0" applyFont="1" applyBorder="1" applyAlignment="1" applyProtection="1">
      <alignment horizontal="left" vertical="top" wrapText="1"/>
      <protection hidden="1"/>
    </xf>
    <xf numFmtId="0" fontId="2" fillId="0" borderId="5"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wrapText="1"/>
      <protection hidden="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292636</xdr:colOff>
      <xdr:row>0</xdr:row>
      <xdr:rowOff>742950</xdr:rowOff>
    </xdr:to>
    <xdr:pic>
      <xdr:nvPicPr>
        <xdr:cNvPr id="2" name="Imagen 1">
          <a:extLst>
            <a:ext uri="{FF2B5EF4-FFF2-40B4-BE49-F238E27FC236}">
              <a16:creationId xmlns:a16="http://schemas.microsoft.com/office/drawing/2014/main" xmlns=""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8"/>
  <sheetViews>
    <sheetView showGridLines="0" tabSelected="1" topLeftCell="T25" zoomScale="70" zoomScaleNormal="70" workbookViewId="0">
      <selection activeCell="Z26" sqref="Z26"/>
    </sheetView>
  </sheetViews>
  <sheetFormatPr baseColWidth="10" defaultColWidth="0" defaultRowHeight="15" zeroHeight="1" x14ac:dyDescent="0.25"/>
  <cols>
    <col min="1" max="1" width="4.140625" style="2" customWidth="1"/>
    <col min="2" max="2" width="25.5703125" style="2" customWidth="1"/>
    <col min="3" max="3" width="13.85546875" style="2" customWidth="1"/>
    <col min="4" max="4" width="44.28515625" style="2" bestFit="1" customWidth="1"/>
    <col min="5" max="5" width="15.5703125" style="2" customWidth="1"/>
    <col min="6" max="6" width="10.85546875" style="2" customWidth="1"/>
    <col min="7" max="7" width="19.28515625" style="2" customWidth="1"/>
    <col min="8" max="8" width="23.5703125" style="2" customWidth="1"/>
    <col min="9" max="9" width="8.140625" style="2" customWidth="1"/>
    <col min="10" max="10" width="18.42578125" style="2" customWidth="1"/>
    <col min="11" max="11" width="15.85546875" style="2" customWidth="1"/>
    <col min="12" max="15" width="7.28515625" style="2" customWidth="1"/>
    <col min="16" max="16" width="17.42578125" style="2" customWidth="1"/>
    <col min="17" max="21" width="17.85546875" style="2" customWidth="1"/>
    <col min="22" max="26" width="16.5703125" style="2" customWidth="1"/>
    <col min="27" max="43" width="16.5703125" style="2" hidden="1" customWidth="1"/>
    <col min="44" max="45" width="21.5703125" style="2" hidden="1" customWidth="1"/>
    <col min="46" max="16384" width="10.85546875" style="2" hidden="1"/>
  </cols>
  <sheetData>
    <row r="1" spans="1:45" ht="70.5" customHeight="1" x14ac:dyDescent="0.25">
      <c r="A1" s="64" t="s">
        <v>0</v>
      </c>
      <c r="B1" s="65"/>
      <c r="C1" s="65"/>
      <c r="D1" s="65"/>
      <c r="E1" s="65"/>
      <c r="F1" s="65"/>
      <c r="G1" s="65"/>
      <c r="H1" s="65"/>
      <c r="I1" s="65"/>
      <c r="J1" s="65"/>
      <c r="K1" s="65"/>
      <c r="L1" s="66" t="s">
        <v>1</v>
      </c>
      <c r="M1" s="66"/>
      <c r="N1" s="66"/>
      <c r="O1" s="66"/>
      <c r="P1" s="66"/>
    </row>
    <row r="2" spans="1:45" s="3" customFormat="1" ht="23.45" customHeight="1" x14ac:dyDescent="0.25">
      <c r="A2" s="67" t="s">
        <v>2</v>
      </c>
      <c r="B2" s="68"/>
      <c r="C2" s="68"/>
      <c r="D2" s="68"/>
      <c r="E2" s="68"/>
      <c r="F2" s="68"/>
      <c r="G2" s="68"/>
      <c r="H2" s="68"/>
      <c r="I2" s="68"/>
      <c r="J2" s="68"/>
      <c r="K2" s="68"/>
      <c r="L2" s="68"/>
      <c r="M2" s="68"/>
      <c r="N2" s="68"/>
      <c r="O2" s="68"/>
      <c r="P2" s="68"/>
    </row>
    <row r="3" spans="1:45" x14ac:dyDescent="0.25"/>
    <row r="4" spans="1:45" ht="29.1" customHeight="1" x14ac:dyDescent="0.25">
      <c r="A4" s="57" t="s">
        <v>3</v>
      </c>
      <c r="B4" s="57"/>
      <c r="C4" s="66" t="s">
        <v>4</v>
      </c>
      <c r="D4" s="66"/>
      <c r="F4" s="57" t="s">
        <v>5</v>
      </c>
      <c r="G4" s="57"/>
      <c r="H4" s="57"/>
      <c r="I4" s="57"/>
      <c r="J4" s="57"/>
      <c r="K4" s="57"/>
    </row>
    <row r="5" spans="1:45" x14ac:dyDescent="0.25">
      <c r="A5" s="57"/>
      <c r="B5" s="57"/>
      <c r="C5" s="66"/>
      <c r="D5" s="66"/>
      <c r="F5" s="4" t="s">
        <v>6</v>
      </c>
      <c r="G5" s="4" t="s">
        <v>7</v>
      </c>
      <c r="H5" s="58" t="s">
        <v>8</v>
      </c>
      <c r="I5" s="58"/>
      <c r="J5" s="58"/>
      <c r="K5" s="58"/>
    </row>
    <row r="6" spans="1:45" ht="30" x14ac:dyDescent="0.25">
      <c r="A6" s="57"/>
      <c r="B6" s="57"/>
      <c r="C6" s="66"/>
      <c r="D6" s="66"/>
      <c r="F6" s="5">
        <v>1</v>
      </c>
      <c r="G6" s="5" t="s">
        <v>9</v>
      </c>
      <c r="H6" s="59" t="s">
        <v>10</v>
      </c>
      <c r="I6" s="59"/>
      <c r="J6" s="59"/>
      <c r="K6" s="59"/>
    </row>
    <row r="7" spans="1:45" x14ac:dyDescent="0.25">
      <c r="A7" s="57"/>
      <c r="B7" s="57"/>
      <c r="C7" s="66"/>
      <c r="D7" s="66"/>
      <c r="F7" s="5"/>
      <c r="G7" s="5"/>
      <c r="H7" s="59"/>
      <c r="I7" s="59"/>
      <c r="J7" s="59"/>
      <c r="K7" s="59"/>
    </row>
    <row r="8" spans="1:45" x14ac:dyDescent="0.25">
      <c r="A8" s="57"/>
      <c r="B8" s="57"/>
      <c r="C8" s="66"/>
      <c r="D8" s="66"/>
      <c r="F8" s="5"/>
      <c r="G8" s="5"/>
      <c r="H8" s="59"/>
      <c r="I8" s="59"/>
      <c r="J8" s="59"/>
      <c r="K8" s="59"/>
    </row>
    <row r="9" spans="1:45" x14ac:dyDescent="0.25"/>
    <row r="10" spans="1:45" ht="14.45" customHeight="1" x14ac:dyDescent="0.25">
      <c r="A10" s="57" t="s">
        <v>11</v>
      </c>
      <c r="B10" s="57"/>
      <c r="C10" s="57" t="s">
        <v>12</v>
      </c>
      <c r="D10" s="57" t="s">
        <v>13</v>
      </c>
      <c r="E10" s="57"/>
      <c r="F10" s="57"/>
      <c r="G10" s="57"/>
      <c r="H10" s="57"/>
      <c r="I10" s="57"/>
      <c r="J10" s="57"/>
      <c r="K10" s="57"/>
      <c r="L10" s="57"/>
      <c r="M10" s="57"/>
      <c r="N10" s="57"/>
      <c r="O10" s="57"/>
      <c r="P10" s="57"/>
      <c r="Q10" s="60" t="s">
        <v>14</v>
      </c>
      <c r="R10" s="60"/>
      <c r="S10" s="60"/>
      <c r="T10" s="60"/>
      <c r="U10" s="60"/>
      <c r="V10" s="56" t="s">
        <v>15</v>
      </c>
      <c r="W10" s="56"/>
      <c r="X10" s="56"/>
      <c r="Y10" s="56"/>
      <c r="Z10" s="56"/>
      <c r="AA10" s="61" t="s">
        <v>15</v>
      </c>
      <c r="AB10" s="61"/>
      <c r="AC10" s="61"/>
      <c r="AD10" s="61"/>
      <c r="AE10" s="61"/>
      <c r="AF10" s="62" t="s">
        <v>15</v>
      </c>
      <c r="AG10" s="62"/>
      <c r="AH10" s="62"/>
      <c r="AI10" s="62"/>
      <c r="AJ10" s="62"/>
      <c r="AK10" s="63" t="s">
        <v>15</v>
      </c>
      <c r="AL10" s="63"/>
      <c r="AM10" s="63"/>
      <c r="AN10" s="63"/>
      <c r="AO10" s="63"/>
      <c r="AP10" s="53" t="s">
        <v>16</v>
      </c>
      <c r="AQ10" s="54"/>
      <c r="AR10" s="54"/>
      <c r="AS10" s="55"/>
    </row>
    <row r="11" spans="1:45" ht="14.45" customHeight="1" x14ac:dyDescent="0.25">
      <c r="A11" s="57"/>
      <c r="B11" s="57"/>
      <c r="C11" s="57"/>
      <c r="D11" s="57"/>
      <c r="E11" s="57"/>
      <c r="F11" s="57"/>
      <c r="G11" s="57"/>
      <c r="H11" s="57"/>
      <c r="I11" s="57"/>
      <c r="J11" s="57"/>
      <c r="K11" s="57"/>
      <c r="L11" s="57"/>
      <c r="M11" s="57"/>
      <c r="N11" s="57"/>
      <c r="O11" s="57"/>
      <c r="P11" s="57"/>
      <c r="Q11" s="60"/>
      <c r="R11" s="60"/>
      <c r="S11" s="60"/>
      <c r="T11" s="60"/>
      <c r="U11" s="60"/>
      <c r="V11" s="56" t="s">
        <v>17</v>
      </c>
      <c r="W11" s="56"/>
      <c r="X11" s="56"/>
      <c r="Y11" s="56"/>
      <c r="Z11" s="56"/>
      <c r="AA11" s="61" t="s">
        <v>18</v>
      </c>
      <c r="AB11" s="61"/>
      <c r="AC11" s="61"/>
      <c r="AD11" s="61"/>
      <c r="AE11" s="61"/>
      <c r="AF11" s="62" t="s">
        <v>19</v>
      </c>
      <c r="AG11" s="62"/>
      <c r="AH11" s="62"/>
      <c r="AI11" s="62"/>
      <c r="AJ11" s="62"/>
      <c r="AK11" s="63" t="s">
        <v>20</v>
      </c>
      <c r="AL11" s="63"/>
      <c r="AM11" s="63"/>
      <c r="AN11" s="63"/>
      <c r="AO11" s="63"/>
      <c r="AP11" s="53" t="s">
        <v>21</v>
      </c>
      <c r="AQ11" s="54"/>
      <c r="AR11" s="54"/>
      <c r="AS11" s="55"/>
    </row>
    <row r="12" spans="1:45" ht="60" x14ac:dyDescent="0.25">
      <c r="A12" s="45" t="s">
        <v>22</v>
      </c>
      <c r="B12" s="45" t="s">
        <v>23</v>
      </c>
      <c r="C12" s="57"/>
      <c r="D12" s="45" t="s">
        <v>24</v>
      </c>
      <c r="E12" s="45" t="s">
        <v>25</v>
      </c>
      <c r="F12" s="45" t="s">
        <v>26</v>
      </c>
      <c r="G12" s="45" t="s">
        <v>27</v>
      </c>
      <c r="H12" s="45" t="s">
        <v>28</v>
      </c>
      <c r="I12" s="45" t="s">
        <v>29</v>
      </c>
      <c r="J12" s="45" t="s">
        <v>30</v>
      </c>
      <c r="K12" s="45" t="s">
        <v>31</v>
      </c>
      <c r="L12" s="45" t="s">
        <v>32</v>
      </c>
      <c r="M12" s="45" t="s">
        <v>33</v>
      </c>
      <c r="N12" s="45" t="s">
        <v>34</v>
      </c>
      <c r="O12" s="45" t="s">
        <v>35</v>
      </c>
      <c r="P12" s="45" t="s">
        <v>36</v>
      </c>
      <c r="Q12" s="46" t="s">
        <v>37</v>
      </c>
      <c r="R12" s="46" t="s">
        <v>38</v>
      </c>
      <c r="S12" s="46" t="s">
        <v>39</v>
      </c>
      <c r="T12" s="46" t="s">
        <v>40</v>
      </c>
      <c r="U12" s="46" t="s">
        <v>41</v>
      </c>
      <c r="V12" s="44" t="s">
        <v>42</v>
      </c>
      <c r="W12" s="44" t="s">
        <v>43</v>
      </c>
      <c r="X12" s="44" t="s">
        <v>44</v>
      </c>
      <c r="Y12" s="44" t="s">
        <v>45</v>
      </c>
      <c r="Z12" s="44" t="s">
        <v>46</v>
      </c>
      <c r="AA12" s="47" t="s">
        <v>42</v>
      </c>
      <c r="AB12" s="47" t="s">
        <v>43</v>
      </c>
      <c r="AC12" s="47" t="s">
        <v>44</v>
      </c>
      <c r="AD12" s="47" t="s">
        <v>45</v>
      </c>
      <c r="AE12" s="47" t="s">
        <v>46</v>
      </c>
      <c r="AF12" s="48" t="s">
        <v>42</v>
      </c>
      <c r="AG12" s="48" t="s">
        <v>43</v>
      </c>
      <c r="AH12" s="48" t="s">
        <v>44</v>
      </c>
      <c r="AI12" s="48" t="s">
        <v>45</v>
      </c>
      <c r="AJ12" s="48" t="s">
        <v>46</v>
      </c>
      <c r="AK12" s="49" t="s">
        <v>42</v>
      </c>
      <c r="AL12" s="49" t="s">
        <v>43</v>
      </c>
      <c r="AM12" s="49" t="s">
        <v>44</v>
      </c>
      <c r="AN12" s="49" t="s">
        <v>45</v>
      </c>
      <c r="AO12" s="49" t="s">
        <v>46</v>
      </c>
      <c r="AP12" s="30" t="s">
        <v>42</v>
      </c>
      <c r="AQ12" s="30" t="s">
        <v>43</v>
      </c>
      <c r="AR12" s="30" t="s">
        <v>44</v>
      </c>
      <c r="AS12" s="30" t="s">
        <v>47</v>
      </c>
    </row>
    <row r="13" spans="1:45" s="32" customFormat="1" ht="75" x14ac:dyDescent="0.25">
      <c r="A13" s="50">
        <v>4</v>
      </c>
      <c r="B13" s="50" t="s">
        <v>48</v>
      </c>
      <c r="C13" s="50" t="s">
        <v>49</v>
      </c>
      <c r="D13" s="50" t="s">
        <v>50</v>
      </c>
      <c r="E13" s="6">
        <f t="shared" ref="E13:E30" si="0">+(5.55555555555556%*80%)/100%</f>
        <v>4.4444444444444481E-2</v>
      </c>
      <c r="F13" s="50" t="s">
        <v>51</v>
      </c>
      <c r="G13" s="50" t="s">
        <v>52</v>
      </c>
      <c r="H13" s="50" t="s">
        <v>53</v>
      </c>
      <c r="I13" s="7">
        <v>6.6000000000000003E-2</v>
      </c>
      <c r="J13" s="50" t="s">
        <v>54</v>
      </c>
      <c r="K13" s="50" t="s">
        <v>55</v>
      </c>
      <c r="L13" s="8">
        <v>0</v>
      </c>
      <c r="M13" s="8">
        <v>0.02</v>
      </c>
      <c r="N13" s="8">
        <v>0.06</v>
      </c>
      <c r="O13" s="8">
        <v>0.1</v>
      </c>
      <c r="P13" s="8">
        <v>0.1</v>
      </c>
      <c r="Q13" s="50" t="s">
        <v>56</v>
      </c>
      <c r="R13" s="50" t="s">
        <v>57</v>
      </c>
      <c r="S13" s="50" t="s">
        <v>58</v>
      </c>
      <c r="T13" s="50" t="s">
        <v>59</v>
      </c>
      <c r="U13" s="50" t="s">
        <v>60</v>
      </c>
      <c r="V13" s="31">
        <f>L13</f>
        <v>0</v>
      </c>
      <c r="W13" s="43">
        <v>0</v>
      </c>
      <c r="X13" s="51">
        <v>0</v>
      </c>
      <c r="Y13" s="1" t="s">
        <v>61</v>
      </c>
      <c r="Z13" s="1" t="s">
        <v>62</v>
      </c>
      <c r="AA13" s="31">
        <f>M13</f>
        <v>0.02</v>
      </c>
      <c r="AB13" s="13"/>
      <c r="AC13" s="50"/>
      <c r="AD13" s="50"/>
      <c r="AE13" s="50"/>
      <c r="AF13" s="31">
        <f>N13</f>
        <v>0.06</v>
      </c>
      <c r="AG13" s="13"/>
      <c r="AH13" s="50"/>
      <c r="AI13" s="50"/>
      <c r="AJ13" s="50"/>
      <c r="AK13" s="31">
        <f>O13</f>
        <v>0.1</v>
      </c>
      <c r="AL13" s="13"/>
      <c r="AM13" s="50"/>
      <c r="AN13" s="50"/>
      <c r="AO13" s="50"/>
      <c r="AP13" s="31">
        <f>P13</f>
        <v>0.1</v>
      </c>
      <c r="AQ13" s="13"/>
      <c r="AR13" s="50"/>
      <c r="AS13" s="50"/>
    </row>
    <row r="14" spans="1:45" s="32" customFormat="1" ht="105" x14ac:dyDescent="0.25">
      <c r="A14" s="50">
        <v>4</v>
      </c>
      <c r="B14" s="50" t="s">
        <v>48</v>
      </c>
      <c r="C14" s="50" t="s">
        <v>49</v>
      </c>
      <c r="D14" s="50" t="s">
        <v>63</v>
      </c>
      <c r="E14" s="6">
        <f t="shared" si="0"/>
        <v>4.4444444444444481E-2</v>
      </c>
      <c r="F14" s="50" t="s">
        <v>51</v>
      </c>
      <c r="G14" s="50" t="s">
        <v>64</v>
      </c>
      <c r="H14" s="50" t="s">
        <v>65</v>
      </c>
      <c r="I14" s="50" t="s">
        <v>66</v>
      </c>
      <c r="J14" s="50" t="s">
        <v>67</v>
      </c>
      <c r="K14" s="50" t="s">
        <v>55</v>
      </c>
      <c r="L14" s="8">
        <v>0</v>
      </c>
      <c r="M14" s="8">
        <v>0</v>
      </c>
      <c r="N14" s="8">
        <v>0</v>
      </c>
      <c r="O14" s="8">
        <v>0.15</v>
      </c>
      <c r="P14" s="8">
        <v>0.15</v>
      </c>
      <c r="Q14" s="50" t="s">
        <v>56</v>
      </c>
      <c r="R14" s="50" t="s">
        <v>68</v>
      </c>
      <c r="S14" s="50" t="s">
        <v>69</v>
      </c>
      <c r="T14" s="50" t="s">
        <v>59</v>
      </c>
      <c r="U14" s="50" t="s">
        <v>70</v>
      </c>
      <c r="V14" s="31">
        <f t="shared" ref="V14:V30" si="1">L14</f>
        <v>0</v>
      </c>
      <c r="W14" s="43">
        <v>0</v>
      </c>
      <c r="X14" s="51">
        <v>0</v>
      </c>
      <c r="Y14" s="1" t="s">
        <v>61</v>
      </c>
      <c r="Z14" s="1" t="s">
        <v>62</v>
      </c>
      <c r="AA14" s="31">
        <f t="shared" ref="AA14:AA36" si="2">M14</f>
        <v>0</v>
      </c>
      <c r="AB14" s="13"/>
      <c r="AC14" s="50"/>
      <c r="AD14" s="50"/>
      <c r="AE14" s="50"/>
      <c r="AF14" s="31">
        <f t="shared" ref="AF14:AF36" si="3">N14</f>
        <v>0</v>
      </c>
      <c r="AG14" s="13"/>
      <c r="AH14" s="50"/>
      <c r="AI14" s="50"/>
      <c r="AJ14" s="50"/>
      <c r="AK14" s="31">
        <f t="shared" ref="AK14:AK36" si="4">O14</f>
        <v>0.15</v>
      </c>
      <c r="AL14" s="13"/>
      <c r="AM14" s="50"/>
      <c r="AN14" s="50"/>
      <c r="AO14" s="50"/>
      <c r="AP14" s="31">
        <f t="shared" ref="AP14:AP36" si="5">P14</f>
        <v>0.15</v>
      </c>
      <c r="AQ14" s="13"/>
      <c r="AR14" s="50"/>
      <c r="AS14" s="50"/>
    </row>
    <row r="15" spans="1:45" s="32" customFormat="1" ht="180" x14ac:dyDescent="0.25">
      <c r="A15" s="50">
        <v>4</v>
      </c>
      <c r="B15" s="50" t="s">
        <v>48</v>
      </c>
      <c r="C15" s="50" t="s">
        <v>49</v>
      </c>
      <c r="D15" s="50" t="s">
        <v>71</v>
      </c>
      <c r="E15" s="6">
        <f t="shared" si="0"/>
        <v>4.4444444444444481E-2</v>
      </c>
      <c r="F15" s="50" t="s">
        <v>72</v>
      </c>
      <c r="G15" s="50" t="s">
        <v>73</v>
      </c>
      <c r="H15" s="50" t="s">
        <v>74</v>
      </c>
      <c r="I15" s="50" t="s">
        <v>66</v>
      </c>
      <c r="J15" s="50" t="s">
        <v>54</v>
      </c>
      <c r="K15" s="50" t="s">
        <v>55</v>
      </c>
      <c r="L15" s="8">
        <v>0.05</v>
      </c>
      <c r="M15" s="8">
        <v>0.4</v>
      </c>
      <c r="N15" s="8">
        <v>0.8</v>
      </c>
      <c r="O15" s="8">
        <v>1</v>
      </c>
      <c r="P15" s="8">
        <v>1</v>
      </c>
      <c r="Q15" s="50" t="s">
        <v>56</v>
      </c>
      <c r="R15" s="50" t="s">
        <v>75</v>
      </c>
      <c r="S15" s="50" t="s">
        <v>76</v>
      </c>
      <c r="T15" s="50" t="s">
        <v>59</v>
      </c>
      <c r="U15" s="50" t="s">
        <v>77</v>
      </c>
      <c r="V15" s="31">
        <f t="shared" si="1"/>
        <v>0.05</v>
      </c>
      <c r="W15" s="43">
        <v>0.05</v>
      </c>
      <c r="X15" s="51">
        <v>1</v>
      </c>
      <c r="Y15" s="1" t="s">
        <v>78</v>
      </c>
      <c r="Z15" s="1" t="s">
        <v>75</v>
      </c>
      <c r="AA15" s="31">
        <f t="shared" si="2"/>
        <v>0.4</v>
      </c>
      <c r="AB15" s="13"/>
      <c r="AC15" s="50"/>
      <c r="AD15" s="50"/>
      <c r="AE15" s="50"/>
      <c r="AF15" s="31">
        <f t="shared" si="3"/>
        <v>0.8</v>
      </c>
      <c r="AG15" s="13"/>
      <c r="AH15" s="50"/>
      <c r="AI15" s="50"/>
      <c r="AJ15" s="50"/>
      <c r="AK15" s="31">
        <f t="shared" si="4"/>
        <v>1</v>
      </c>
      <c r="AL15" s="13"/>
      <c r="AM15" s="50"/>
      <c r="AN15" s="50"/>
      <c r="AO15" s="50"/>
      <c r="AP15" s="31">
        <f t="shared" si="5"/>
        <v>1</v>
      </c>
      <c r="AQ15" s="13"/>
      <c r="AR15" s="50"/>
      <c r="AS15" s="50"/>
    </row>
    <row r="16" spans="1:45" s="32" customFormat="1" ht="255" x14ac:dyDescent="0.25">
      <c r="A16" s="50">
        <v>4</v>
      </c>
      <c r="B16" s="50" t="s">
        <v>48</v>
      </c>
      <c r="C16" s="50" t="s">
        <v>79</v>
      </c>
      <c r="D16" s="50" t="s">
        <v>80</v>
      </c>
      <c r="E16" s="6">
        <f t="shared" si="0"/>
        <v>4.4444444444444481E-2</v>
      </c>
      <c r="F16" s="50" t="s">
        <v>51</v>
      </c>
      <c r="G16" s="50" t="s">
        <v>81</v>
      </c>
      <c r="H16" s="50" t="s">
        <v>82</v>
      </c>
      <c r="I16" s="8">
        <v>0.5</v>
      </c>
      <c r="J16" s="50" t="s">
        <v>54</v>
      </c>
      <c r="K16" s="50" t="s">
        <v>55</v>
      </c>
      <c r="L16" s="8">
        <v>0.15</v>
      </c>
      <c r="M16" s="8">
        <v>0.3</v>
      </c>
      <c r="N16" s="9">
        <v>0.45</v>
      </c>
      <c r="O16" s="9">
        <v>0.6</v>
      </c>
      <c r="P16" s="8">
        <v>0.6</v>
      </c>
      <c r="Q16" s="50" t="s">
        <v>83</v>
      </c>
      <c r="R16" s="50" t="s">
        <v>84</v>
      </c>
      <c r="S16" s="50" t="s">
        <v>85</v>
      </c>
      <c r="T16" s="50" t="s">
        <v>59</v>
      </c>
      <c r="U16" s="50" t="s">
        <v>86</v>
      </c>
      <c r="V16" s="31">
        <f t="shared" si="1"/>
        <v>0.15</v>
      </c>
      <c r="W16" s="42">
        <v>0.10979999999999999</v>
      </c>
      <c r="X16" s="51">
        <v>0.73</v>
      </c>
      <c r="Y16" s="1" t="s">
        <v>87</v>
      </c>
      <c r="Z16" s="1" t="s">
        <v>88</v>
      </c>
      <c r="AA16" s="31">
        <f t="shared" si="2"/>
        <v>0.3</v>
      </c>
      <c r="AB16" s="13"/>
      <c r="AC16" s="50"/>
      <c r="AD16" s="50"/>
      <c r="AE16" s="50"/>
      <c r="AF16" s="31">
        <f t="shared" si="3"/>
        <v>0.45</v>
      </c>
      <c r="AG16" s="13"/>
      <c r="AH16" s="50"/>
      <c r="AI16" s="50"/>
      <c r="AJ16" s="50"/>
      <c r="AK16" s="31">
        <f t="shared" si="4"/>
        <v>0.6</v>
      </c>
      <c r="AL16" s="13"/>
      <c r="AM16" s="50"/>
      <c r="AN16" s="50"/>
      <c r="AO16" s="50"/>
      <c r="AP16" s="31">
        <f t="shared" si="5"/>
        <v>0.6</v>
      </c>
      <c r="AQ16" s="13"/>
      <c r="AR16" s="50"/>
      <c r="AS16" s="50"/>
    </row>
    <row r="17" spans="1:45" s="32" customFormat="1" ht="300" x14ac:dyDescent="0.25">
      <c r="A17" s="50">
        <v>4</v>
      </c>
      <c r="B17" s="50" t="s">
        <v>48</v>
      </c>
      <c r="C17" s="50" t="s">
        <v>79</v>
      </c>
      <c r="D17" s="50" t="s">
        <v>89</v>
      </c>
      <c r="E17" s="6">
        <f t="shared" si="0"/>
        <v>4.4444444444444481E-2</v>
      </c>
      <c r="F17" s="50" t="s">
        <v>51</v>
      </c>
      <c r="G17" s="50" t="s">
        <v>90</v>
      </c>
      <c r="H17" s="50" t="s">
        <v>91</v>
      </c>
      <c r="I17" s="8">
        <v>0.6</v>
      </c>
      <c r="J17" s="50" t="s">
        <v>54</v>
      </c>
      <c r="K17" s="50" t="s">
        <v>55</v>
      </c>
      <c r="L17" s="8">
        <v>0.15</v>
      </c>
      <c r="M17" s="8">
        <v>0.3</v>
      </c>
      <c r="N17" s="9">
        <v>0.45</v>
      </c>
      <c r="O17" s="9">
        <v>0.6</v>
      </c>
      <c r="P17" s="8">
        <v>0.6</v>
      </c>
      <c r="Q17" s="50" t="s">
        <v>83</v>
      </c>
      <c r="R17" s="50" t="s">
        <v>84</v>
      </c>
      <c r="S17" s="50" t="s">
        <v>85</v>
      </c>
      <c r="T17" s="50" t="s">
        <v>59</v>
      </c>
      <c r="U17" s="50" t="s">
        <v>86</v>
      </c>
      <c r="V17" s="31">
        <f t="shared" si="1"/>
        <v>0.15</v>
      </c>
      <c r="W17" s="42">
        <v>0.1842</v>
      </c>
      <c r="X17" s="51">
        <v>1.23</v>
      </c>
      <c r="Y17" s="1" t="s">
        <v>92</v>
      </c>
      <c r="Z17" s="1" t="s">
        <v>88</v>
      </c>
      <c r="AA17" s="31">
        <f t="shared" si="2"/>
        <v>0.3</v>
      </c>
      <c r="AB17" s="13"/>
      <c r="AC17" s="50"/>
      <c r="AD17" s="50"/>
      <c r="AE17" s="50"/>
      <c r="AF17" s="31">
        <f t="shared" si="3"/>
        <v>0.45</v>
      </c>
      <c r="AG17" s="13"/>
      <c r="AH17" s="50"/>
      <c r="AI17" s="50"/>
      <c r="AJ17" s="50"/>
      <c r="AK17" s="31">
        <f t="shared" si="4"/>
        <v>0.6</v>
      </c>
      <c r="AL17" s="13"/>
      <c r="AM17" s="50"/>
      <c r="AN17" s="50"/>
      <c r="AO17" s="50"/>
      <c r="AP17" s="31">
        <f t="shared" si="5"/>
        <v>0.6</v>
      </c>
      <c r="AQ17" s="13"/>
      <c r="AR17" s="50"/>
      <c r="AS17" s="50"/>
    </row>
    <row r="18" spans="1:45" s="32" customFormat="1" ht="285" x14ac:dyDescent="0.25">
      <c r="A18" s="50">
        <v>4</v>
      </c>
      <c r="B18" s="50" t="s">
        <v>48</v>
      </c>
      <c r="C18" s="50" t="s">
        <v>79</v>
      </c>
      <c r="D18" s="50" t="s">
        <v>93</v>
      </c>
      <c r="E18" s="6">
        <f t="shared" si="0"/>
        <v>4.4444444444444481E-2</v>
      </c>
      <c r="F18" s="50" t="s">
        <v>72</v>
      </c>
      <c r="G18" s="50" t="s">
        <v>94</v>
      </c>
      <c r="H18" s="50" t="s">
        <v>95</v>
      </c>
      <c r="I18" s="50"/>
      <c r="J18" s="50" t="s">
        <v>54</v>
      </c>
      <c r="K18" s="50" t="s">
        <v>55</v>
      </c>
      <c r="L18" s="8">
        <v>0.1</v>
      </c>
      <c r="M18" s="8">
        <v>0.25</v>
      </c>
      <c r="N18" s="8">
        <v>0.65</v>
      </c>
      <c r="O18" s="8">
        <v>0.95</v>
      </c>
      <c r="P18" s="8">
        <v>0.95</v>
      </c>
      <c r="Q18" s="50" t="s">
        <v>83</v>
      </c>
      <c r="R18" s="50" t="s">
        <v>84</v>
      </c>
      <c r="S18" s="50" t="s">
        <v>85</v>
      </c>
      <c r="T18" s="50" t="s">
        <v>59</v>
      </c>
      <c r="U18" s="50" t="s">
        <v>96</v>
      </c>
      <c r="V18" s="31">
        <f t="shared" si="1"/>
        <v>0.1</v>
      </c>
      <c r="W18" s="43">
        <v>0.24</v>
      </c>
      <c r="X18" s="51">
        <v>1</v>
      </c>
      <c r="Y18" s="1" t="s">
        <v>97</v>
      </c>
      <c r="Z18" s="1" t="s">
        <v>98</v>
      </c>
      <c r="AA18" s="31">
        <f t="shared" si="2"/>
        <v>0.25</v>
      </c>
      <c r="AB18" s="13"/>
      <c r="AC18" s="50"/>
      <c r="AD18" s="50"/>
      <c r="AE18" s="50"/>
      <c r="AF18" s="31">
        <f t="shared" si="3"/>
        <v>0.65</v>
      </c>
      <c r="AG18" s="13"/>
      <c r="AH18" s="50"/>
      <c r="AI18" s="50"/>
      <c r="AJ18" s="50"/>
      <c r="AK18" s="31">
        <f t="shared" si="4"/>
        <v>0.95</v>
      </c>
      <c r="AL18" s="13"/>
      <c r="AM18" s="50"/>
      <c r="AN18" s="50"/>
      <c r="AO18" s="50"/>
      <c r="AP18" s="31">
        <f t="shared" si="5"/>
        <v>0.95</v>
      </c>
      <c r="AQ18" s="13"/>
      <c r="AR18" s="50"/>
      <c r="AS18" s="50"/>
    </row>
    <row r="19" spans="1:45" s="32" customFormat="1" ht="270" x14ac:dyDescent="0.25">
      <c r="A19" s="50">
        <v>4</v>
      </c>
      <c r="B19" s="50" t="s">
        <v>48</v>
      </c>
      <c r="C19" s="50" t="s">
        <v>79</v>
      </c>
      <c r="D19" s="50" t="s">
        <v>99</v>
      </c>
      <c r="E19" s="6">
        <f t="shared" si="0"/>
        <v>4.4444444444444481E-2</v>
      </c>
      <c r="F19" s="50" t="s">
        <v>51</v>
      </c>
      <c r="G19" s="50" t="s">
        <v>100</v>
      </c>
      <c r="H19" s="50" t="s">
        <v>101</v>
      </c>
      <c r="I19" s="50"/>
      <c r="J19" s="50" t="s">
        <v>54</v>
      </c>
      <c r="K19" s="50" t="s">
        <v>55</v>
      </c>
      <c r="L19" s="8">
        <v>0.02</v>
      </c>
      <c r="M19" s="8">
        <v>0.1</v>
      </c>
      <c r="N19" s="8">
        <v>0.2</v>
      </c>
      <c r="O19" s="8">
        <v>0.4</v>
      </c>
      <c r="P19" s="8">
        <v>0.4</v>
      </c>
      <c r="Q19" s="50" t="s">
        <v>83</v>
      </c>
      <c r="R19" s="50" t="s">
        <v>84</v>
      </c>
      <c r="S19" s="50" t="s">
        <v>85</v>
      </c>
      <c r="T19" s="50" t="s">
        <v>59</v>
      </c>
      <c r="U19" s="50" t="s">
        <v>96</v>
      </c>
      <c r="V19" s="31">
        <f t="shared" si="1"/>
        <v>0.02</v>
      </c>
      <c r="W19" s="43">
        <v>0.1</v>
      </c>
      <c r="X19" s="51">
        <v>1</v>
      </c>
      <c r="Y19" s="1" t="s">
        <v>102</v>
      </c>
      <c r="Z19" s="1" t="s">
        <v>103</v>
      </c>
      <c r="AA19" s="31">
        <f t="shared" si="2"/>
        <v>0.1</v>
      </c>
      <c r="AB19" s="13"/>
      <c r="AC19" s="50"/>
      <c r="AD19" s="50"/>
      <c r="AE19" s="50"/>
      <c r="AF19" s="31">
        <f t="shared" si="3"/>
        <v>0.2</v>
      </c>
      <c r="AG19" s="13"/>
      <c r="AH19" s="50"/>
      <c r="AI19" s="50"/>
      <c r="AJ19" s="50"/>
      <c r="AK19" s="31">
        <f t="shared" si="4"/>
        <v>0.4</v>
      </c>
      <c r="AL19" s="13"/>
      <c r="AM19" s="50"/>
      <c r="AN19" s="50"/>
      <c r="AO19" s="50"/>
      <c r="AP19" s="31">
        <f t="shared" si="5"/>
        <v>0.4</v>
      </c>
      <c r="AQ19" s="13"/>
      <c r="AR19" s="50"/>
      <c r="AS19" s="50"/>
    </row>
    <row r="20" spans="1:45" s="32" customFormat="1" ht="409.5" x14ac:dyDescent="0.25">
      <c r="A20" s="50">
        <v>4</v>
      </c>
      <c r="B20" s="50" t="s">
        <v>48</v>
      </c>
      <c r="C20" s="50" t="s">
        <v>79</v>
      </c>
      <c r="D20" s="50" t="s">
        <v>104</v>
      </c>
      <c r="E20" s="6">
        <f t="shared" si="0"/>
        <v>4.4444444444444481E-2</v>
      </c>
      <c r="F20" s="50" t="s">
        <v>72</v>
      </c>
      <c r="G20" s="50" t="s">
        <v>105</v>
      </c>
      <c r="H20" s="50" t="s">
        <v>106</v>
      </c>
      <c r="I20" s="50"/>
      <c r="J20" s="50" t="s">
        <v>67</v>
      </c>
      <c r="K20" s="50" t="s">
        <v>55</v>
      </c>
      <c r="L20" s="8">
        <v>0.95</v>
      </c>
      <c r="M20" s="8">
        <v>0.95</v>
      </c>
      <c r="N20" s="8">
        <v>0.95</v>
      </c>
      <c r="O20" s="8">
        <v>0.95</v>
      </c>
      <c r="P20" s="8">
        <v>0.95</v>
      </c>
      <c r="Q20" s="50" t="s">
        <v>83</v>
      </c>
      <c r="R20" s="50" t="s">
        <v>84</v>
      </c>
      <c r="S20" s="50" t="s">
        <v>107</v>
      </c>
      <c r="T20" s="50" t="s">
        <v>59</v>
      </c>
      <c r="U20" s="10" t="s">
        <v>108</v>
      </c>
      <c r="V20" s="31">
        <f t="shared" si="1"/>
        <v>0.95</v>
      </c>
      <c r="W20" s="42">
        <v>0.97399999999999998</v>
      </c>
      <c r="X20" s="51">
        <v>1</v>
      </c>
      <c r="Y20" s="1" t="s">
        <v>109</v>
      </c>
      <c r="Z20" s="1" t="s">
        <v>110</v>
      </c>
      <c r="AA20" s="31">
        <f t="shared" si="2"/>
        <v>0.95</v>
      </c>
      <c r="AB20" s="13"/>
      <c r="AC20" s="50"/>
      <c r="AD20" s="50"/>
      <c r="AE20" s="50"/>
      <c r="AF20" s="31">
        <f t="shared" si="3"/>
        <v>0.95</v>
      </c>
      <c r="AG20" s="13"/>
      <c r="AH20" s="50"/>
      <c r="AI20" s="50"/>
      <c r="AJ20" s="50"/>
      <c r="AK20" s="31">
        <f t="shared" si="4"/>
        <v>0.95</v>
      </c>
      <c r="AL20" s="13"/>
      <c r="AM20" s="50"/>
      <c r="AN20" s="50"/>
      <c r="AO20" s="50"/>
      <c r="AP20" s="31">
        <f t="shared" si="5"/>
        <v>0.95</v>
      </c>
      <c r="AQ20" s="13"/>
      <c r="AR20" s="50"/>
      <c r="AS20" s="50"/>
    </row>
    <row r="21" spans="1:45" s="32" customFormat="1" ht="255" x14ac:dyDescent="0.25">
      <c r="A21" s="50">
        <v>4</v>
      </c>
      <c r="B21" s="50" t="s">
        <v>48</v>
      </c>
      <c r="C21" s="50" t="s">
        <v>79</v>
      </c>
      <c r="D21" s="50" t="s">
        <v>111</v>
      </c>
      <c r="E21" s="6">
        <f t="shared" si="0"/>
        <v>4.4444444444444481E-2</v>
      </c>
      <c r="F21" s="50" t="s">
        <v>51</v>
      </c>
      <c r="G21" s="50" t="s">
        <v>112</v>
      </c>
      <c r="H21" s="50" t="s">
        <v>113</v>
      </c>
      <c r="I21" s="50"/>
      <c r="J21" s="50" t="s">
        <v>67</v>
      </c>
      <c r="K21" s="50" t="s">
        <v>55</v>
      </c>
      <c r="L21" s="8">
        <v>1</v>
      </c>
      <c r="M21" s="8">
        <v>1</v>
      </c>
      <c r="N21" s="8">
        <v>1</v>
      </c>
      <c r="O21" s="8">
        <v>1</v>
      </c>
      <c r="P21" s="8">
        <v>1</v>
      </c>
      <c r="Q21" s="50" t="s">
        <v>83</v>
      </c>
      <c r="R21" s="10" t="s">
        <v>84</v>
      </c>
      <c r="S21" s="10" t="s">
        <v>114</v>
      </c>
      <c r="T21" s="10" t="s">
        <v>59</v>
      </c>
      <c r="U21" s="10" t="s">
        <v>115</v>
      </c>
      <c r="V21" s="31">
        <f t="shared" si="1"/>
        <v>1</v>
      </c>
      <c r="W21" s="42">
        <v>0.80300000000000005</v>
      </c>
      <c r="X21" s="1" t="s">
        <v>116</v>
      </c>
      <c r="Y21" s="1" t="s">
        <v>117</v>
      </c>
      <c r="Z21" s="1" t="s">
        <v>110</v>
      </c>
      <c r="AA21" s="31">
        <f t="shared" si="2"/>
        <v>1</v>
      </c>
      <c r="AB21" s="13"/>
      <c r="AC21" s="50"/>
      <c r="AD21" s="50"/>
      <c r="AE21" s="50"/>
      <c r="AF21" s="31">
        <f t="shared" si="3"/>
        <v>1</v>
      </c>
      <c r="AG21" s="13"/>
      <c r="AH21" s="50"/>
      <c r="AI21" s="50"/>
      <c r="AJ21" s="50"/>
      <c r="AK21" s="31">
        <f t="shared" si="4"/>
        <v>1</v>
      </c>
      <c r="AL21" s="13"/>
      <c r="AM21" s="50"/>
      <c r="AN21" s="50"/>
      <c r="AO21" s="50"/>
      <c r="AP21" s="31">
        <f t="shared" si="5"/>
        <v>1</v>
      </c>
      <c r="AQ21" s="13"/>
      <c r="AR21" s="50"/>
      <c r="AS21" s="50"/>
    </row>
    <row r="22" spans="1:45" s="32" customFormat="1" ht="409.5" x14ac:dyDescent="0.25">
      <c r="A22" s="50">
        <v>4</v>
      </c>
      <c r="B22" s="50" t="s">
        <v>48</v>
      </c>
      <c r="C22" s="50" t="s">
        <v>79</v>
      </c>
      <c r="D22" s="50" t="s">
        <v>118</v>
      </c>
      <c r="E22" s="6">
        <f t="shared" si="0"/>
        <v>4.4444444444444481E-2</v>
      </c>
      <c r="F22" s="50" t="s">
        <v>51</v>
      </c>
      <c r="G22" s="50" t="s">
        <v>119</v>
      </c>
      <c r="H22" s="50" t="s">
        <v>120</v>
      </c>
      <c r="I22" s="50"/>
      <c r="J22" s="50" t="s">
        <v>67</v>
      </c>
      <c r="K22" s="50" t="s">
        <v>55</v>
      </c>
      <c r="L22" s="8">
        <v>0.95</v>
      </c>
      <c r="M22" s="8">
        <v>0.95</v>
      </c>
      <c r="N22" s="8">
        <v>0.95</v>
      </c>
      <c r="O22" s="8">
        <v>0.95</v>
      </c>
      <c r="P22" s="8">
        <v>0.95</v>
      </c>
      <c r="Q22" s="50" t="s">
        <v>83</v>
      </c>
      <c r="R22" s="50" t="s">
        <v>121</v>
      </c>
      <c r="S22" s="50" t="s">
        <v>122</v>
      </c>
      <c r="T22" s="50" t="s">
        <v>59</v>
      </c>
      <c r="U22" s="50" t="s">
        <v>122</v>
      </c>
      <c r="V22" s="31">
        <f t="shared" si="1"/>
        <v>0.95</v>
      </c>
      <c r="W22" s="43">
        <v>1</v>
      </c>
      <c r="X22" s="51">
        <v>1</v>
      </c>
      <c r="Y22" s="1" t="s">
        <v>123</v>
      </c>
      <c r="Z22" s="1" t="s">
        <v>110</v>
      </c>
      <c r="AA22" s="31">
        <f t="shared" si="2"/>
        <v>0.95</v>
      </c>
      <c r="AB22" s="13"/>
      <c r="AC22" s="50"/>
      <c r="AD22" s="50"/>
      <c r="AE22" s="50"/>
      <c r="AF22" s="31">
        <f t="shared" si="3"/>
        <v>0.95</v>
      </c>
      <c r="AG22" s="13"/>
      <c r="AH22" s="50"/>
      <c r="AI22" s="50"/>
      <c r="AJ22" s="50"/>
      <c r="AK22" s="31">
        <f t="shared" si="4"/>
        <v>0.95</v>
      </c>
      <c r="AL22" s="13"/>
      <c r="AM22" s="50"/>
      <c r="AN22" s="50"/>
      <c r="AO22" s="50"/>
      <c r="AP22" s="31">
        <f t="shared" si="5"/>
        <v>0.95</v>
      </c>
      <c r="AQ22" s="13"/>
      <c r="AR22" s="50"/>
      <c r="AS22" s="50"/>
    </row>
    <row r="23" spans="1:45" s="32" customFormat="1" ht="330" x14ac:dyDescent="0.25">
      <c r="A23" s="50">
        <v>4</v>
      </c>
      <c r="B23" s="50" t="s">
        <v>48</v>
      </c>
      <c r="C23" s="50" t="s">
        <v>124</v>
      </c>
      <c r="D23" s="50" t="s">
        <v>125</v>
      </c>
      <c r="E23" s="6">
        <f t="shared" si="0"/>
        <v>4.4444444444444481E-2</v>
      </c>
      <c r="F23" s="50" t="s">
        <v>72</v>
      </c>
      <c r="G23" s="50" t="s">
        <v>126</v>
      </c>
      <c r="H23" s="50" t="s">
        <v>127</v>
      </c>
      <c r="I23" s="50"/>
      <c r="J23" s="50" t="s">
        <v>128</v>
      </c>
      <c r="K23" s="50" t="s">
        <v>129</v>
      </c>
      <c r="L23" s="11">
        <v>1920</v>
      </c>
      <c r="M23" s="11">
        <v>1920</v>
      </c>
      <c r="N23" s="11">
        <v>1920</v>
      </c>
      <c r="O23" s="11">
        <v>1920</v>
      </c>
      <c r="P23" s="12">
        <f>SUM(L23:O23)</f>
        <v>7680</v>
      </c>
      <c r="Q23" s="50" t="s">
        <v>83</v>
      </c>
      <c r="R23" s="50" t="s">
        <v>130</v>
      </c>
      <c r="S23" s="50" t="s">
        <v>122</v>
      </c>
      <c r="T23" s="50" t="s">
        <v>59</v>
      </c>
      <c r="U23" s="50" t="s">
        <v>122</v>
      </c>
      <c r="V23" s="11">
        <f t="shared" si="1"/>
        <v>1920</v>
      </c>
      <c r="W23" s="1">
        <v>1803</v>
      </c>
      <c r="X23" s="52">
        <v>0.93910000000000005</v>
      </c>
      <c r="Y23" s="1" t="s">
        <v>131</v>
      </c>
      <c r="Z23" s="1" t="s">
        <v>132</v>
      </c>
      <c r="AA23" s="11">
        <f t="shared" si="2"/>
        <v>1920</v>
      </c>
      <c r="AB23" s="50"/>
      <c r="AC23" s="50"/>
      <c r="AD23" s="50"/>
      <c r="AE23" s="50"/>
      <c r="AF23" s="11">
        <f t="shared" si="3"/>
        <v>1920</v>
      </c>
      <c r="AG23" s="50"/>
      <c r="AH23" s="50"/>
      <c r="AI23" s="50"/>
      <c r="AJ23" s="50"/>
      <c r="AK23" s="33">
        <f t="shared" si="4"/>
        <v>1920</v>
      </c>
      <c r="AL23" s="13"/>
      <c r="AM23" s="50"/>
      <c r="AN23" s="50"/>
      <c r="AO23" s="50"/>
      <c r="AP23" s="34">
        <f t="shared" si="5"/>
        <v>7680</v>
      </c>
      <c r="AQ23" s="13"/>
      <c r="AR23" s="50"/>
      <c r="AS23" s="50"/>
    </row>
    <row r="24" spans="1:45" s="32" customFormat="1" ht="255" x14ac:dyDescent="0.25">
      <c r="A24" s="50">
        <v>4</v>
      </c>
      <c r="B24" s="50" t="s">
        <v>48</v>
      </c>
      <c r="C24" s="50" t="s">
        <v>124</v>
      </c>
      <c r="D24" s="50" t="s">
        <v>133</v>
      </c>
      <c r="E24" s="6">
        <f t="shared" si="0"/>
        <v>4.4444444444444481E-2</v>
      </c>
      <c r="F24" s="50" t="s">
        <v>51</v>
      </c>
      <c r="G24" s="50" t="s">
        <v>134</v>
      </c>
      <c r="H24" s="50" t="s">
        <v>135</v>
      </c>
      <c r="I24" s="50"/>
      <c r="J24" s="50" t="s">
        <v>128</v>
      </c>
      <c r="K24" s="50" t="s">
        <v>130</v>
      </c>
      <c r="L24" s="11">
        <v>720</v>
      </c>
      <c r="M24" s="11">
        <v>720</v>
      </c>
      <c r="N24" s="11">
        <v>720</v>
      </c>
      <c r="O24" s="11">
        <v>720</v>
      </c>
      <c r="P24" s="12">
        <f>SUM(L24:O24)</f>
        <v>2880</v>
      </c>
      <c r="Q24" s="50" t="s">
        <v>83</v>
      </c>
      <c r="R24" s="50" t="s">
        <v>136</v>
      </c>
      <c r="S24" s="50" t="s">
        <v>137</v>
      </c>
      <c r="T24" s="50" t="s">
        <v>59</v>
      </c>
      <c r="U24" s="50" t="s">
        <v>137</v>
      </c>
      <c r="V24" s="11">
        <f t="shared" si="1"/>
        <v>720</v>
      </c>
      <c r="W24" s="1">
        <v>1403</v>
      </c>
      <c r="X24" s="51">
        <v>1</v>
      </c>
      <c r="Y24" s="1" t="s">
        <v>138</v>
      </c>
      <c r="Z24" s="1" t="s">
        <v>139</v>
      </c>
      <c r="AA24" s="11">
        <f t="shared" si="2"/>
        <v>720</v>
      </c>
      <c r="AB24" s="50"/>
      <c r="AC24" s="50"/>
      <c r="AD24" s="50"/>
      <c r="AE24" s="50"/>
      <c r="AF24" s="11">
        <f t="shared" si="3"/>
        <v>720</v>
      </c>
      <c r="AG24" s="50"/>
      <c r="AH24" s="50"/>
      <c r="AI24" s="50"/>
      <c r="AJ24" s="50"/>
      <c r="AK24" s="33">
        <f t="shared" si="4"/>
        <v>720</v>
      </c>
      <c r="AL24" s="13"/>
      <c r="AM24" s="50"/>
      <c r="AN24" s="50"/>
      <c r="AO24" s="50"/>
      <c r="AP24" s="34">
        <f t="shared" si="5"/>
        <v>2880</v>
      </c>
      <c r="AQ24" s="13"/>
      <c r="AR24" s="50"/>
      <c r="AS24" s="50"/>
    </row>
    <row r="25" spans="1:45" s="32" customFormat="1" ht="165" x14ac:dyDescent="0.25">
      <c r="A25" s="50">
        <v>4</v>
      </c>
      <c r="B25" s="50" t="s">
        <v>48</v>
      </c>
      <c r="C25" s="50" t="s">
        <v>124</v>
      </c>
      <c r="D25" s="50" t="s">
        <v>140</v>
      </c>
      <c r="E25" s="6">
        <f t="shared" si="0"/>
        <v>4.4444444444444481E-2</v>
      </c>
      <c r="F25" s="50" t="s">
        <v>51</v>
      </c>
      <c r="G25" s="50" t="s">
        <v>141</v>
      </c>
      <c r="H25" s="50" t="s">
        <v>142</v>
      </c>
      <c r="I25" s="50"/>
      <c r="J25" s="50" t="s">
        <v>128</v>
      </c>
      <c r="K25" s="50" t="s">
        <v>136</v>
      </c>
      <c r="L25" s="13">
        <v>27</v>
      </c>
      <c r="M25" s="13">
        <v>40</v>
      </c>
      <c r="N25" s="13">
        <v>42</v>
      </c>
      <c r="O25" s="13">
        <v>27</v>
      </c>
      <c r="P25" s="12">
        <f t="shared" ref="P25:P30" si="6">SUM(L25:O25)</f>
        <v>136</v>
      </c>
      <c r="Q25" s="50" t="s">
        <v>83</v>
      </c>
      <c r="R25" s="50" t="s">
        <v>143</v>
      </c>
      <c r="S25" s="50" t="s">
        <v>137</v>
      </c>
      <c r="T25" s="50" t="s">
        <v>59</v>
      </c>
      <c r="U25" s="50" t="s">
        <v>137</v>
      </c>
      <c r="V25" s="11">
        <f t="shared" si="1"/>
        <v>27</v>
      </c>
      <c r="W25" s="1">
        <v>27</v>
      </c>
      <c r="X25" s="51">
        <v>1</v>
      </c>
      <c r="Y25" s="1" t="s">
        <v>144</v>
      </c>
      <c r="Z25" s="1" t="s">
        <v>145</v>
      </c>
      <c r="AA25" s="11">
        <f t="shared" si="2"/>
        <v>40</v>
      </c>
      <c r="AB25" s="50"/>
      <c r="AC25" s="50"/>
      <c r="AD25" s="50"/>
      <c r="AE25" s="50"/>
      <c r="AF25" s="11">
        <f t="shared" si="3"/>
        <v>42</v>
      </c>
      <c r="AG25" s="50"/>
      <c r="AH25" s="50"/>
      <c r="AI25" s="50"/>
      <c r="AJ25" s="50"/>
      <c r="AK25" s="33">
        <f t="shared" si="4"/>
        <v>27</v>
      </c>
      <c r="AL25" s="13"/>
      <c r="AM25" s="50"/>
      <c r="AN25" s="50"/>
      <c r="AO25" s="50"/>
      <c r="AP25" s="34">
        <f t="shared" si="5"/>
        <v>136</v>
      </c>
      <c r="AQ25" s="13"/>
      <c r="AR25" s="50"/>
      <c r="AS25" s="50"/>
    </row>
    <row r="26" spans="1:45" s="32" customFormat="1" ht="180" x14ac:dyDescent="0.25">
      <c r="A26" s="50">
        <v>4</v>
      </c>
      <c r="B26" s="50" t="s">
        <v>48</v>
      </c>
      <c r="C26" s="50" t="s">
        <v>124</v>
      </c>
      <c r="D26" s="50" t="s">
        <v>146</v>
      </c>
      <c r="E26" s="6">
        <f t="shared" si="0"/>
        <v>4.4444444444444481E-2</v>
      </c>
      <c r="F26" s="50" t="s">
        <v>72</v>
      </c>
      <c r="G26" s="50" t="s">
        <v>147</v>
      </c>
      <c r="H26" s="50" t="s">
        <v>148</v>
      </c>
      <c r="I26" s="50"/>
      <c r="J26" s="50" t="s">
        <v>128</v>
      </c>
      <c r="K26" s="50" t="s">
        <v>143</v>
      </c>
      <c r="L26" s="13">
        <v>57</v>
      </c>
      <c r="M26" s="13">
        <v>88</v>
      </c>
      <c r="N26" s="13">
        <v>89</v>
      </c>
      <c r="O26" s="13">
        <v>57</v>
      </c>
      <c r="P26" s="12">
        <f t="shared" si="6"/>
        <v>291</v>
      </c>
      <c r="Q26" s="50" t="s">
        <v>83</v>
      </c>
      <c r="R26" s="50" t="s">
        <v>149</v>
      </c>
      <c r="S26" s="50" t="s">
        <v>150</v>
      </c>
      <c r="T26" s="50" t="s">
        <v>59</v>
      </c>
      <c r="U26" s="50" t="s">
        <v>149</v>
      </c>
      <c r="V26" s="11">
        <f t="shared" si="1"/>
        <v>57</v>
      </c>
      <c r="W26" s="1">
        <v>37</v>
      </c>
      <c r="X26" s="51">
        <v>0.65</v>
      </c>
      <c r="Y26" s="1" t="s">
        <v>151</v>
      </c>
      <c r="Z26" s="1" t="s">
        <v>137</v>
      </c>
      <c r="AA26" s="11">
        <f t="shared" si="2"/>
        <v>88</v>
      </c>
      <c r="AB26" s="50"/>
      <c r="AC26" s="50"/>
      <c r="AD26" s="50"/>
      <c r="AE26" s="50"/>
      <c r="AF26" s="11">
        <f t="shared" si="3"/>
        <v>89</v>
      </c>
      <c r="AG26" s="50"/>
      <c r="AH26" s="50"/>
      <c r="AI26" s="50"/>
      <c r="AJ26" s="50"/>
      <c r="AK26" s="33">
        <f t="shared" si="4"/>
        <v>57</v>
      </c>
      <c r="AL26" s="13"/>
      <c r="AM26" s="50"/>
      <c r="AN26" s="50"/>
      <c r="AO26" s="50"/>
      <c r="AP26" s="34">
        <f t="shared" si="5"/>
        <v>291</v>
      </c>
      <c r="AQ26" s="13"/>
      <c r="AR26" s="50"/>
      <c r="AS26" s="50"/>
    </row>
    <row r="27" spans="1:45" s="32" customFormat="1" ht="135" x14ac:dyDescent="0.25">
      <c r="A27" s="50">
        <v>4</v>
      </c>
      <c r="B27" s="50" t="s">
        <v>48</v>
      </c>
      <c r="C27" s="50" t="s">
        <v>124</v>
      </c>
      <c r="D27" s="50" t="s">
        <v>152</v>
      </c>
      <c r="E27" s="6">
        <f t="shared" si="0"/>
        <v>4.4444444444444481E-2</v>
      </c>
      <c r="F27" s="50" t="s">
        <v>72</v>
      </c>
      <c r="G27" s="50" t="s">
        <v>153</v>
      </c>
      <c r="H27" s="50" t="s">
        <v>154</v>
      </c>
      <c r="I27" s="50"/>
      <c r="J27" s="50" t="s">
        <v>128</v>
      </c>
      <c r="K27" s="50" t="s">
        <v>155</v>
      </c>
      <c r="L27" s="13">
        <v>40</v>
      </c>
      <c r="M27" s="13">
        <v>24</v>
      </c>
      <c r="N27" s="13">
        <v>24</v>
      </c>
      <c r="O27" s="13">
        <v>24</v>
      </c>
      <c r="P27" s="12">
        <f t="shared" si="6"/>
        <v>112</v>
      </c>
      <c r="Q27" s="50" t="s">
        <v>83</v>
      </c>
      <c r="R27" s="50" t="s">
        <v>149</v>
      </c>
      <c r="S27" s="50" t="s">
        <v>150</v>
      </c>
      <c r="T27" s="50" t="s">
        <v>59</v>
      </c>
      <c r="U27" s="50" t="s">
        <v>149</v>
      </c>
      <c r="V27" s="11">
        <f t="shared" si="1"/>
        <v>40</v>
      </c>
      <c r="W27" s="1">
        <v>47</v>
      </c>
      <c r="X27" s="51">
        <v>1</v>
      </c>
      <c r="Y27" s="1" t="s">
        <v>156</v>
      </c>
      <c r="Z27" s="1" t="s">
        <v>157</v>
      </c>
      <c r="AA27" s="11">
        <f t="shared" si="2"/>
        <v>24</v>
      </c>
      <c r="AB27" s="50"/>
      <c r="AC27" s="50"/>
      <c r="AD27" s="50"/>
      <c r="AE27" s="50"/>
      <c r="AF27" s="11">
        <f t="shared" si="3"/>
        <v>24</v>
      </c>
      <c r="AG27" s="50"/>
      <c r="AH27" s="50"/>
      <c r="AI27" s="50"/>
      <c r="AJ27" s="50"/>
      <c r="AK27" s="33">
        <f t="shared" si="4"/>
        <v>24</v>
      </c>
      <c r="AL27" s="13"/>
      <c r="AM27" s="50"/>
      <c r="AN27" s="50"/>
      <c r="AO27" s="50"/>
      <c r="AP27" s="34">
        <f t="shared" si="5"/>
        <v>112</v>
      </c>
      <c r="AQ27" s="13"/>
      <c r="AR27" s="50"/>
      <c r="AS27" s="50"/>
    </row>
    <row r="28" spans="1:45" s="32" customFormat="1" ht="150" x14ac:dyDescent="0.25">
      <c r="A28" s="50">
        <v>4</v>
      </c>
      <c r="B28" s="50" t="s">
        <v>48</v>
      </c>
      <c r="C28" s="50" t="s">
        <v>124</v>
      </c>
      <c r="D28" s="50" t="s">
        <v>158</v>
      </c>
      <c r="E28" s="6">
        <f t="shared" si="0"/>
        <v>4.4444444444444481E-2</v>
      </c>
      <c r="F28" s="50" t="s">
        <v>72</v>
      </c>
      <c r="G28" s="50" t="s">
        <v>159</v>
      </c>
      <c r="H28" s="50" t="s">
        <v>160</v>
      </c>
      <c r="I28" s="50"/>
      <c r="J28" s="50" t="s">
        <v>128</v>
      </c>
      <c r="K28" s="50" t="s">
        <v>155</v>
      </c>
      <c r="L28" s="13">
        <v>26</v>
      </c>
      <c r="M28" s="13">
        <v>36</v>
      </c>
      <c r="N28" s="13">
        <v>36</v>
      </c>
      <c r="O28" s="13">
        <v>32</v>
      </c>
      <c r="P28" s="12">
        <f t="shared" si="6"/>
        <v>130</v>
      </c>
      <c r="Q28" s="50" t="s">
        <v>83</v>
      </c>
      <c r="R28" s="50" t="s">
        <v>149</v>
      </c>
      <c r="S28" s="50" t="s">
        <v>150</v>
      </c>
      <c r="T28" s="50" t="s">
        <v>59</v>
      </c>
      <c r="U28" s="50" t="s">
        <v>149</v>
      </c>
      <c r="V28" s="11">
        <f t="shared" si="1"/>
        <v>26</v>
      </c>
      <c r="W28" s="1">
        <v>33</v>
      </c>
      <c r="X28" s="51">
        <v>1</v>
      </c>
      <c r="Y28" s="1" t="s">
        <v>161</v>
      </c>
      <c r="Z28" s="1" t="s">
        <v>157</v>
      </c>
      <c r="AA28" s="11">
        <f t="shared" si="2"/>
        <v>36</v>
      </c>
      <c r="AB28" s="50"/>
      <c r="AC28" s="50"/>
      <c r="AD28" s="50"/>
      <c r="AE28" s="50"/>
      <c r="AF28" s="11">
        <f t="shared" si="3"/>
        <v>36</v>
      </c>
      <c r="AG28" s="50"/>
      <c r="AH28" s="50"/>
      <c r="AI28" s="50"/>
      <c r="AJ28" s="50"/>
      <c r="AK28" s="33">
        <f t="shared" si="4"/>
        <v>32</v>
      </c>
      <c r="AL28" s="13"/>
      <c r="AM28" s="50"/>
      <c r="AN28" s="50"/>
      <c r="AO28" s="50"/>
      <c r="AP28" s="34">
        <f t="shared" si="5"/>
        <v>130</v>
      </c>
      <c r="AQ28" s="13"/>
      <c r="AR28" s="50"/>
      <c r="AS28" s="50"/>
    </row>
    <row r="29" spans="1:45" s="32" customFormat="1" ht="120" x14ac:dyDescent="0.25">
      <c r="A29" s="50">
        <v>4</v>
      </c>
      <c r="B29" s="50" t="s">
        <v>48</v>
      </c>
      <c r="C29" s="50" t="s">
        <v>124</v>
      </c>
      <c r="D29" s="50" t="s">
        <v>162</v>
      </c>
      <c r="E29" s="6">
        <f t="shared" si="0"/>
        <v>4.4444444444444481E-2</v>
      </c>
      <c r="F29" s="50" t="s">
        <v>72</v>
      </c>
      <c r="G29" s="50" t="s">
        <v>163</v>
      </c>
      <c r="H29" s="50" t="s">
        <v>164</v>
      </c>
      <c r="I29" s="50"/>
      <c r="J29" s="50" t="s">
        <v>128</v>
      </c>
      <c r="K29" s="50" t="s">
        <v>155</v>
      </c>
      <c r="L29" s="13">
        <v>8</v>
      </c>
      <c r="M29" s="13">
        <v>9</v>
      </c>
      <c r="N29" s="13">
        <v>9</v>
      </c>
      <c r="O29" s="13">
        <v>8</v>
      </c>
      <c r="P29" s="12">
        <f t="shared" si="6"/>
        <v>34</v>
      </c>
      <c r="Q29" s="50" t="s">
        <v>83</v>
      </c>
      <c r="R29" s="50" t="s">
        <v>149</v>
      </c>
      <c r="S29" s="50" t="s">
        <v>150</v>
      </c>
      <c r="T29" s="50" t="s">
        <v>59</v>
      </c>
      <c r="U29" s="50" t="s">
        <v>149</v>
      </c>
      <c r="V29" s="11">
        <f t="shared" si="1"/>
        <v>8</v>
      </c>
      <c r="W29" s="1">
        <v>8</v>
      </c>
      <c r="X29" s="51">
        <v>1</v>
      </c>
      <c r="Y29" s="1" t="s">
        <v>165</v>
      </c>
      <c r="Z29" s="1" t="s">
        <v>166</v>
      </c>
      <c r="AA29" s="11">
        <f t="shared" si="2"/>
        <v>9</v>
      </c>
      <c r="AB29" s="50"/>
      <c r="AC29" s="50"/>
      <c r="AD29" s="50"/>
      <c r="AE29" s="50"/>
      <c r="AF29" s="11">
        <f t="shared" si="3"/>
        <v>9</v>
      </c>
      <c r="AG29" s="50"/>
      <c r="AH29" s="50"/>
      <c r="AI29" s="50"/>
      <c r="AJ29" s="50"/>
      <c r="AK29" s="33">
        <f t="shared" si="4"/>
        <v>8</v>
      </c>
      <c r="AL29" s="13"/>
      <c r="AM29" s="50"/>
      <c r="AN29" s="50"/>
      <c r="AO29" s="50"/>
      <c r="AP29" s="34">
        <f t="shared" si="5"/>
        <v>34</v>
      </c>
      <c r="AQ29" s="13"/>
      <c r="AR29" s="50"/>
      <c r="AS29" s="50"/>
    </row>
    <row r="30" spans="1:45" s="32" customFormat="1" ht="90" x14ac:dyDescent="0.25">
      <c r="A30" s="50">
        <v>4</v>
      </c>
      <c r="B30" s="50" t="s">
        <v>48</v>
      </c>
      <c r="C30" s="50" t="s">
        <v>124</v>
      </c>
      <c r="D30" s="50" t="s">
        <v>167</v>
      </c>
      <c r="E30" s="6">
        <f t="shared" si="0"/>
        <v>4.4444444444444481E-2</v>
      </c>
      <c r="F30" s="50" t="s">
        <v>72</v>
      </c>
      <c r="G30" s="50" t="s">
        <v>168</v>
      </c>
      <c r="H30" s="50" t="s">
        <v>169</v>
      </c>
      <c r="I30" s="50"/>
      <c r="J30" s="50" t="s">
        <v>128</v>
      </c>
      <c r="K30" s="50" t="s">
        <v>155</v>
      </c>
      <c r="L30" s="13">
        <v>5</v>
      </c>
      <c r="M30" s="13">
        <v>6</v>
      </c>
      <c r="N30" s="13">
        <v>6</v>
      </c>
      <c r="O30" s="13">
        <v>5</v>
      </c>
      <c r="P30" s="12">
        <f t="shared" si="6"/>
        <v>22</v>
      </c>
      <c r="Q30" s="50" t="s">
        <v>83</v>
      </c>
      <c r="R30" s="50" t="s">
        <v>149</v>
      </c>
      <c r="S30" s="50" t="s">
        <v>150</v>
      </c>
      <c r="T30" s="50" t="s">
        <v>59</v>
      </c>
      <c r="U30" s="50" t="s">
        <v>149</v>
      </c>
      <c r="V30" s="11">
        <f t="shared" si="1"/>
        <v>5</v>
      </c>
      <c r="W30" s="1">
        <v>5</v>
      </c>
      <c r="X30" s="51">
        <v>1</v>
      </c>
      <c r="Y30" s="1" t="s">
        <v>170</v>
      </c>
      <c r="Z30" s="1" t="s">
        <v>166</v>
      </c>
      <c r="AA30" s="11">
        <f t="shared" si="2"/>
        <v>6</v>
      </c>
      <c r="AB30" s="50"/>
      <c r="AC30" s="50"/>
      <c r="AD30" s="50"/>
      <c r="AE30" s="50"/>
      <c r="AF30" s="11">
        <f t="shared" si="3"/>
        <v>6</v>
      </c>
      <c r="AG30" s="50"/>
      <c r="AH30" s="50"/>
      <c r="AI30" s="50"/>
      <c r="AJ30" s="50"/>
      <c r="AK30" s="33">
        <f t="shared" si="4"/>
        <v>5</v>
      </c>
      <c r="AL30" s="13"/>
      <c r="AM30" s="50"/>
      <c r="AN30" s="50"/>
      <c r="AO30" s="50"/>
      <c r="AP30" s="34">
        <f t="shared" si="5"/>
        <v>22</v>
      </c>
      <c r="AQ30" s="13"/>
      <c r="AR30" s="50"/>
      <c r="AS30" s="50"/>
    </row>
    <row r="31" spans="1:45" s="36" customFormat="1" ht="15.75" x14ac:dyDescent="0.25">
      <c r="A31" s="14"/>
      <c r="B31" s="14"/>
      <c r="C31" s="14"/>
      <c r="D31" s="15" t="s">
        <v>171</v>
      </c>
      <c r="E31" s="16">
        <f>SUM(E13:E30)</f>
        <v>0.80000000000000093</v>
      </c>
      <c r="F31" s="14"/>
      <c r="G31" s="14"/>
      <c r="H31" s="14"/>
      <c r="I31" s="14"/>
      <c r="J31" s="14"/>
      <c r="K31" s="14"/>
      <c r="L31" s="16"/>
      <c r="M31" s="16"/>
      <c r="N31" s="16"/>
      <c r="O31" s="16"/>
      <c r="P31" s="16"/>
      <c r="Q31" s="14"/>
      <c r="R31" s="14"/>
      <c r="S31" s="14"/>
      <c r="T31" s="14"/>
      <c r="U31" s="14"/>
      <c r="V31" s="16"/>
      <c r="W31" s="16">
        <f>AVERAGE(W13:W30)</f>
        <v>187.02561111111112</v>
      </c>
      <c r="X31" s="14"/>
      <c r="Y31" s="14"/>
      <c r="Z31" s="14"/>
      <c r="AA31" s="16"/>
      <c r="AB31" s="16" t="e">
        <f>AVERAGE(AB13:AB30)</f>
        <v>#DIV/0!</v>
      </c>
      <c r="AC31" s="14"/>
      <c r="AD31" s="14"/>
      <c r="AE31" s="14"/>
      <c r="AF31" s="16"/>
      <c r="AG31" s="16" t="e">
        <f>AVERAGE(AG13:AG30)</f>
        <v>#DIV/0!</v>
      </c>
      <c r="AH31" s="14"/>
      <c r="AI31" s="14"/>
      <c r="AJ31" s="14"/>
      <c r="AK31" s="35"/>
      <c r="AL31" s="35" t="e">
        <f>AVERAGE(AL13:AL30)</f>
        <v>#DIV/0!</v>
      </c>
      <c r="AM31" s="14"/>
      <c r="AN31" s="14"/>
      <c r="AO31" s="14"/>
      <c r="AP31" s="35"/>
      <c r="AQ31" s="35" t="e">
        <f>AVERAGE(AQ13:AQ30)</f>
        <v>#DIV/0!</v>
      </c>
      <c r="AR31" s="14"/>
      <c r="AS31" s="14"/>
    </row>
    <row r="32" spans="1:45" ht="105" x14ac:dyDescent="0.25">
      <c r="A32" s="17">
        <v>7</v>
      </c>
      <c r="B32" s="17" t="s">
        <v>172</v>
      </c>
      <c r="C32" s="17" t="s">
        <v>173</v>
      </c>
      <c r="D32" s="17" t="s">
        <v>174</v>
      </c>
      <c r="E32" s="18">
        <v>0.04</v>
      </c>
      <c r="F32" s="17" t="s">
        <v>175</v>
      </c>
      <c r="G32" s="17" t="s">
        <v>176</v>
      </c>
      <c r="H32" s="17" t="s">
        <v>177</v>
      </c>
      <c r="I32" s="17"/>
      <c r="J32" s="19" t="s">
        <v>178</v>
      </c>
      <c r="K32" s="19" t="s">
        <v>179</v>
      </c>
      <c r="L32" s="20">
        <v>0</v>
      </c>
      <c r="M32" s="20">
        <v>0.8</v>
      </c>
      <c r="N32" s="20">
        <v>0</v>
      </c>
      <c r="O32" s="20">
        <v>0.8</v>
      </c>
      <c r="P32" s="20">
        <v>0.8</v>
      </c>
      <c r="Q32" s="17" t="s">
        <v>83</v>
      </c>
      <c r="R32" s="17" t="s">
        <v>180</v>
      </c>
      <c r="S32" s="17" t="s">
        <v>181</v>
      </c>
      <c r="T32" s="17" t="s">
        <v>182</v>
      </c>
      <c r="U32" s="17" t="s">
        <v>183</v>
      </c>
      <c r="V32" s="37">
        <f>L32</f>
        <v>0</v>
      </c>
      <c r="W32" s="17"/>
      <c r="X32" s="17"/>
      <c r="Y32" s="17"/>
      <c r="Z32" s="17"/>
      <c r="AA32" s="37">
        <f t="shared" si="2"/>
        <v>0.8</v>
      </c>
      <c r="AB32" s="17"/>
      <c r="AC32" s="17"/>
      <c r="AD32" s="17"/>
      <c r="AE32" s="17"/>
      <c r="AF32" s="18">
        <f t="shared" si="3"/>
        <v>0</v>
      </c>
      <c r="AG32" s="17"/>
      <c r="AH32" s="17"/>
      <c r="AI32" s="17"/>
      <c r="AJ32" s="17"/>
      <c r="AK32" s="18">
        <f t="shared" si="4"/>
        <v>0.8</v>
      </c>
      <c r="AL32" s="38"/>
      <c r="AM32" s="17"/>
      <c r="AN32" s="17"/>
      <c r="AO32" s="17"/>
      <c r="AP32" s="18">
        <f t="shared" si="5"/>
        <v>0.8</v>
      </c>
      <c r="AQ32" s="38"/>
      <c r="AR32" s="17"/>
      <c r="AS32" s="17"/>
    </row>
    <row r="33" spans="1:45" ht="105" x14ac:dyDescent="0.25">
      <c r="A33" s="17">
        <v>7</v>
      </c>
      <c r="B33" s="17" t="s">
        <v>172</v>
      </c>
      <c r="C33" s="17" t="s">
        <v>173</v>
      </c>
      <c r="D33" s="17" t="s">
        <v>184</v>
      </c>
      <c r="E33" s="18">
        <v>0.04</v>
      </c>
      <c r="F33" s="17" t="s">
        <v>175</v>
      </c>
      <c r="G33" s="17" t="s">
        <v>185</v>
      </c>
      <c r="H33" s="17" t="s">
        <v>186</v>
      </c>
      <c r="I33" s="17"/>
      <c r="J33" s="19" t="s">
        <v>178</v>
      </c>
      <c r="K33" s="19" t="s">
        <v>187</v>
      </c>
      <c r="L33" s="21">
        <v>1</v>
      </c>
      <c r="M33" s="22">
        <v>1</v>
      </c>
      <c r="N33" s="22">
        <v>1</v>
      </c>
      <c r="O33" s="22">
        <v>1</v>
      </c>
      <c r="P33" s="22">
        <v>1</v>
      </c>
      <c r="Q33" s="17" t="s">
        <v>83</v>
      </c>
      <c r="R33" s="17" t="s">
        <v>188</v>
      </c>
      <c r="S33" s="17" t="s">
        <v>189</v>
      </c>
      <c r="T33" s="17" t="s">
        <v>190</v>
      </c>
      <c r="U33" s="17" t="s">
        <v>191</v>
      </c>
      <c r="V33" s="37">
        <f>L33</f>
        <v>1</v>
      </c>
      <c r="W33" s="17"/>
      <c r="X33" s="17"/>
      <c r="Y33" s="17"/>
      <c r="Z33" s="17"/>
      <c r="AA33" s="37">
        <f t="shared" si="2"/>
        <v>1</v>
      </c>
      <c r="AB33" s="17"/>
      <c r="AC33" s="17"/>
      <c r="AD33" s="17"/>
      <c r="AE33" s="17"/>
      <c r="AF33" s="18">
        <f t="shared" si="3"/>
        <v>1</v>
      </c>
      <c r="AG33" s="17"/>
      <c r="AH33" s="17"/>
      <c r="AI33" s="17"/>
      <c r="AJ33" s="17"/>
      <c r="AK33" s="18">
        <f t="shared" si="4"/>
        <v>1</v>
      </c>
      <c r="AL33" s="38"/>
      <c r="AM33" s="17"/>
      <c r="AN33" s="17"/>
      <c r="AO33" s="17"/>
      <c r="AP33" s="18">
        <f t="shared" si="5"/>
        <v>1</v>
      </c>
      <c r="AQ33" s="38"/>
      <c r="AR33" s="17"/>
      <c r="AS33" s="17"/>
    </row>
    <row r="34" spans="1:45" ht="120" x14ac:dyDescent="0.25">
      <c r="A34" s="17">
        <v>7</v>
      </c>
      <c r="B34" s="17" t="s">
        <v>172</v>
      </c>
      <c r="C34" s="17" t="s">
        <v>192</v>
      </c>
      <c r="D34" s="17" t="s">
        <v>193</v>
      </c>
      <c r="E34" s="18">
        <v>0.04</v>
      </c>
      <c r="F34" s="17" t="s">
        <v>175</v>
      </c>
      <c r="G34" s="17" t="s">
        <v>194</v>
      </c>
      <c r="H34" s="17" t="s">
        <v>195</v>
      </c>
      <c r="I34" s="17"/>
      <c r="J34" s="19" t="s">
        <v>178</v>
      </c>
      <c r="K34" s="19" t="s">
        <v>196</v>
      </c>
      <c r="L34" s="21">
        <v>0</v>
      </c>
      <c r="M34" s="22">
        <v>1</v>
      </c>
      <c r="N34" s="22">
        <v>1</v>
      </c>
      <c r="O34" s="22">
        <v>1</v>
      </c>
      <c r="P34" s="22">
        <v>1</v>
      </c>
      <c r="Q34" s="17" t="s">
        <v>83</v>
      </c>
      <c r="R34" s="17" t="s">
        <v>197</v>
      </c>
      <c r="S34" s="17" t="s">
        <v>198</v>
      </c>
      <c r="T34" s="17" t="s">
        <v>199</v>
      </c>
      <c r="U34" s="17" t="s">
        <v>200</v>
      </c>
      <c r="V34" s="37">
        <f>L34</f>
        <v>0</v>
      </c>
      <c r="W34" s="17"/>
      <c r="X34" s="17"/>
      <c r="Y34" s="17"/>
      <c r="Z34" s="17"/>
      <c r="AA34" s="37">
        <f t="shared" si="2"/>
        <v>1</v>
      </c>
      <c r="AB34" s="17"/>
      <c r="AC34" s="17"/>
      <c r="AD34" s="17"/>
      <c r="AE34" s="17"/>
      <c r="AF34" s="18">
        <f t="shared" si="3"/>
        <v>1</v>
      </c>
      <c r="AG34" s="17"/>
      <c r="AH34" s="17"/>
      <c r="AI34" s="17"/>
      <c r="AJ34" s="17"/>
      <c r="AK34" s="18">
        <f t="shared" si="4"/>
        <v>1</v>
      </c>
      <c r="AL34" s="38"/>
      <c r="AM34" s="17"/>
      <c r="AN34" s="17"/>
      <c r="AO34" s="17"/>
      <c r="AP34" s="18">
        <f t="shared" si="5"/>
        <v>1</v>
      </c>
      <c r="AQ34" s="38"/>
      <c r="AR34" s="17"/>
      <c r="AS34" s="17"/>
    </row>
    <row r="35" spans="1:45" ht="105" x14ac:dyDescent="0.25">
      <c r="A35" s="17">
        <v>7</v>
      </c>
      <c r="B35" s="17" t="s">
        <v>172</v>
      </c>
      <c r="C35" s="17" t="s">
        <v>173</v>
      </c>
      <c r="D35" s="17" t="s">
        <v>201</v>
      </c>
      <c r="E35" s="18">
        <v>0.04</v>
      </c>
      <c r="F35" s="17" t="s">
        <v>175</v>
      </c>
      <c r="G35" s="17" t="s">
        <v>202</v>
      </c>
      <c r="H35" s="17" t="s">
        <v>203</v>
      </c>
      <c r="I35" s="17"/>
      <c r="J35" s="19" t="s">
        <v>178</v>
      </c>
      <c r="K35" s="19" t="s">
        <v>204</v>
      </c>
      <c r="L35" s="21">
        <v>0</v>
      </c>
      <c r="M35" s="22">
        <v>1</v>
      </c>
      <c r="N35" s="22">
        <v>1</v>
      </c>
      <c r="O35" s="22">
        <v>0</v>
      </c>
      <c r="P35" s="22">
        <v>1</v>
      </c>
      <c r="Q35" s="17" t="s">
        <v>83</v>
      </c>
      <c r="R35" s="17" t="s">
        <v>205</v>
      </c>
      <c r="S35" s="17" t="s">
        <v>206</v>
      </c>
      <c r="T35" s="17" t="s">
        <v>190</v>
      </c>
      <c r="U35" s="17" t="s">
        <v>206</v>
      </c>
      <c r="V35" s="37">
        <f>L35</f>
        <v>0</v>
      </c>
      <c r="W35" s="17"/>
      <c r="X35" s="17"/>
      <c r="Y35" s="17"/>
      <c r="Z35" s="17"/>
      <c r="AA35" s="37">
        <f t="shared" si="2"/>
        <v>1</v>
      </c>
      <c r="AB35" s="17"/>
      <c r="AC35" s="17"/>
      <c r="AD35" s="17"/>
      <c r="AE35" s="17"/>
      <c r="AF35" s="18">
        <f t="shared" si="3"/>
        <v>1</v>
      </c>
      <c r="AG35" s="17"/>
      <c r="AH35" s="17"/>
      <c r="AI35" s="17"/>
      <c r="AJ35" s="17"/>
      <c r="AK35" s="18">
        <f t="shared" si="4"/>
        <v>0</v>
      </c>
      <c r="AL35" s="38"/>
      <c r="AM35" s="17"/>
      <c r="AN35" s="17"/>
      <c r="AO35" s="17"/>
      <c r="AP35" s="18">
        <f t="shared" si="5"/>
        <v>1</v>
      </c>
      <c r="AQ35" s="38"/>
      <c r="AR35" s="17"/>
      <c r="AS35" s="17"/>
    </row>
    <row r="36" spans="1:45" ht="120" x14ac:dyDescent="0.25">
      <c r="A36" s="17">
        <v>5</v>
      </c>
      <c r="B36" s="17" t="s">
        <v>207</v>
      </c>
      <c r="C36" s="17" t="s">
        <v>208</v>
      </c>
      <c r="D36" s="17" t="s">
        <v>209</v>
      </c>
      <c r="E36" s="18">
        <v>0.04</v>
      </c>
      <c r="F36" s="17" t="s">
        <v>175</v>
      </c>
      <c r="G36" s="17" t="s">
        <v>210</v>
      </c>
      <c r="H36" s="17" t="s">
        <v>211</v>
      </c>
      <c r="I36" s="17"/>
      <c r="J36" s="19" t="s">
        <v>212</v>
      </c>
      <c r="K36" s="19" t="s">
        <v>213</v>
      </c>
      <c r="L36" s="20">
        <v>0.33</v>
      </c>
      <c r="M36" s="20">
        <v>0.67</v>
      </c>
      <c r="N36" s="20">
        <v>1</v>
      </c>
      <c r="O36" s="20">
        <v>0</v>
      </c>
      <c r="P36" s="20">
        <v>1</v>
      </c>
      <c r="Q36" s="17" t="s">
        <v>83</v>
      </c>
      <c r="R36" s="17" t="s">
        <v>214</v>
      </c>
      <c r="S36" s="17" t="s">
        <v>215</v>
      </c>
      <c r="T36" s="17" t="s">
        <v>216</v>
      </c>
      <c r="U36" s="17" t="s">
        <v>215</v>
      </c>
      <c r="V36" s="37">
        <f>L36</f>
        <v>0.33</v>
      </c>
      <c r="W36" s="17"/>
      <c r="X36" s="17"/>
      <c r="Y36" s="17"/>
      <c r="Z36" s="17"/>
      <c r="AA36" s="37">
        <f t="shared" si="2"/>
        <v>0.67</v>
      </c>
      <c r="AB36" s="17"/>
      <c r="AC36" s="17"/>
      <c r="AD36" s="17"/>
      <c r="AE36" s="17"/>
      <c r="AF36" s="18">
        <f t="shared" si="3"/>
        <v>1</v>
      </c>
      <c r="AG36" s="17"/>
      <c r="AH36" s="17"/>
      <c r="AI36" s="17"/>
      <c r="AJ36" s="17"/>
      <c r="AK36" s="18">
        <f t="shared" si="4"/>
        <v>0</v>
      </c>
      <c r="AL36" s="38"/>
      <c r="AM36" s="17"/>
      <c r="AN36" s="17"/>
      <c r="AO36" s="17"/>
      <c r="AP36" s="18">
        <f t="shared" si="5"/>
        <v>1</v>
      </c>
      <c r="AQ36" s="38"/>
      <c r="AR36" s="17"/>
      <c r="AS36" s="17"/>
    </row>
    <row r="37" spans="1:45" s="36" customFormat="1" ht="15.75" x14ac:dyDescent="0.25">
      <c r="A37" s="14"/>
      <c r="B37" s="14"/>
      <c r="C37" s="14"/>
      <c r="D37" s="23" t="s">
        <v>217</v>
      </c>
      <c r="E37" s="24">
        <f>SUM(E32:E36)</f>
        <v>0.2</v>
      </c>
      <c r="F37" s="23"/>
      <c r="G37" s="23"/>
      <c r="H37" s="23"/>
      <c r="I37" s="23"/>
      <c r="J37" s="23"/>
      <c r="K37" s="23"/>
      <c r="L37" s="25">
        <f>AVERAGE(L33:L36)</f>
        <v>0.33250000000000002</v>
      </c>
      <c r="M37" s="25">
        <f>AVERAGE(M33:M36)</f>
        <v>0.91749999999999998</v>
      </c>
      <c r="N37" s="25">
        <f>AVERAGE(N33:N36)</f>
        <v>1</v>
      </c>
      <c r="O37" s="25">
        <f>AVERAGE(O33:O36)</f>
        <v>0.5</v>
      </c>
      <c r="P37" s="25">
        <f>AVERAGE(P33:P36)</f>
        <v>1</v>
      </c>
      <c r="Q37" s="23"/>
      <c r="R37" s="14"/>
      <c r="S37" s="14"/>
      <c r="T37" s="14"/>
      <c r="U37" s="14"/>
      <c r="V37" s="25">
        <f>AVERAGE(V33:V36)</f>
        <v>0.33250000000000002</v>
      </c>
      <c r="W37" s="25" t="e">
        <f>AVERAGE(W33:W36)</f>
        <v>#DIV/0!</v>
      </c>
      <c r="X37" s="14"/>
      <c r="Y37" s="14"/>
      <c r="Z37" s="14"/>
      <c r="AA37" s="25">
        <f>AVERAGE(AA33:AA36)</f>
        <v>0.91749999999999998</v>
      </c>
      <c r="AB37" s="25" t="e">
        <f>AVERAGE(AB33:AB36)</f>
        <v>#DIV/0!</v>
      </c>
      <c r="AC37" s="14"/>
      <c r="AD37" s="14"/>
      <c r="AE37" s="14"/>
      <c r="AF37" s="25">
        <f>AVERAGE(AF33:AF36)</f>
        <v>1</v>
      </c>
      <c r="AG37" s="25" t="e">
        <f>AVERAGE(AG33:AG36)</f>
        <v>#DIV/0!</v>
      </c>
      <c r="AH37" s="14"/>
      <c r="AI37" s="14"/>
      <c r="AJ37" s="14"/>
      <c r="AK37" s="25">
        <f>AVERAGE(AK33:AK36)</f>
        <v>0.5</v>
      </c>
      <c r="AL37" s="25" t="e">
        <f>AVERAGE(AL33:AL36)</f>
        <v>#DIV/0!</v>
      </c>
      <c r="AM37" s="14"/>
      <c r="AN37" s="14"/>
      <c r="AO37" s="14"/>
      <c r="AP37" s="39">
        <f>AVERAGE(AP33:AP36)</f>
        <v>1</v>
      </c>
      <c r="AQ37" s="39" t="e">
        <f>AVERAGE(AQ33:AQ36)</f>
        <v>#DIV/0!</v>
      </c>
      <c r="AR37" s="14"/>
      <c r="AS37" s="14"/>
    </row>
    <row r="38" spans="1:45" s="41" customFormat="1" ht="18.75" x14ac:dyDescent="0.3">
      <c r="A38" s="26"/>
      <c r="B38" s="26"/>
      <c r="C38" s="26"/>
      <c r="D38" s="27" t="s">
        <v>218</v>
      </c>
      <c r="E38" s="28">
        <f>E37+E31</f>
        <v>1.0000000000000009</v>
      </c>
      <c r="F38" s="26"/>
      <c r="G38" s="26"/>
      <c r="H38" s="26"/>
      <c r="I38" s="26"/>
      <c r="J38" s="26"/>
      <c r="K38" s="26"/>
      <c r="L38" s="29">
        <f>L37*$E$37</f>
        <v>6.6500000000000004E-2</v>
      </c>
      <c r="M38" s="29">
        <f>M37*$E$37</f>
        <v>0.1835</v>
      </c>
      <c r="N38" s="29">
        <f>N37*$E$37</f>
        <v>0.2</v>
      </c>
      <c r="O38" s="29">
        <f>O37*$E$37</f>
        <v>0.1</v>
      </c>
      <c r="P38" s="29">
        <f>P37*$E$37</f>
        <v>0.2</v>
      </c>
      <c r="Q38" s="26"/>
      <c r="R38" s="26"/>
      <c r="S38" s="26"/>
      <c r="T38" s="26"/>
      <c r="U38" s="26"/>
      <c r="V38" s="29">
        <f>V37*$E$37</f>
        <v>6.6500000000000004E-2</v>
      </c>
      <c r="W38" s="29" t="e">
        <f>W37*$E$37</f>
        <v>#DIV/0!</v>
      </c>
      <c r="X38" s="26"/>
      <c r="Y38" s="26"/>
      <c r="Z38" s="26"/>
      <c r="AA38" s="29">
        <f>AA37*$E$37</f>
        <v>0.1835</v>
      </c>
      <c r="AB38" s="29" t="e">
        <f>AB37*$E$37</f>
        <v>#DIV/0!</v>
      </c>
      <c r="AC38" s="26"/>
      <c r="AD38" s="26"/>
      <c r="AE38" s="26"/>
      <c r="AF38" s="29">
        <f>AF37*$E$37</f>
        <v>0.2</v>
      </c>
      <c r="AG38" s="29" t="e">
        <f>AG37*$E$37</f>
        <v>#DIV/0!</v>
      </c>
      <c r="AH38" s="26"/>
      <c r="AI38" s="26"/>
      <c r="AJ38" s="26"/>
      <c r="AK38" s="29">
        <f>AK37*$E$37</f>
        <v>0.1</v>
      </c>
      <c r="AL38" s="29" t="e">
        <f>AL37*$E$37</f>
        <v>#DIV/0!</v>
      </c>
      <c r="AM38" s="26"/>
      <c r="AN38" s="26"/>
      <c r="AO38" s="26"/>
      <c r="AP38" s="40">
        <f>AP37*$E$37</f>
        <v>0.2</v>
      </c>
      <c r="AQ38" s="40" t="e">
        <f>AQ37*$E$37</f>
        <v>#DIV/0!</v>
      </c>
      <c r="AR38" s="26"/>
      <c r="AS38" s="26"/>
    </row>
  </sheetData>
  <sheetProtection algorithmName="SHA-512" hashValue="dr0iIwG2SYX+PC2f56sVV75HgHj7il7c4tAooe1sOhrBefsO2M8XKkjzNiHIWHq44PGejJGM23N2I9divsczZQ==" saltValue="qolo+ncgec6xaoiq662e5w==" spinCount="100000" sheet="1" objects="1" scenarios="1" formatColumns="0" formatRows="0"/>
  <mergeCells count="24">
    <mergeCell ref="A10:B11"/>
    <mergeCell ref="C10:C12"/>
    <mergeCell ref="D10:P11"/>
    <mergeCell ref="A1:K1"/>
    <mergeCell ref="L1:P1"/>
    <mergeCell ref="A2:P2"/>
    <mergeCell ref="A4:B8"/>
    <mergeCell ref="C4:D8"/>
    <mergeCell ref="AP10:AS10"/>
    <mergeCell ref="AP11:AS11"/>
    <mergeCell ref="V10:Z10"/>
    <mergeCell ref="F4:K4"/>
    <mergeCell ref="H5:K5"/>
    <mergeCell ref="H6:K6"/>
    <mergeCell ref="H7:K7"/>
    <mergeCell ref="H8:K8"/>
    <mergeCell ref="Q10:U11"/>
    <mergeCell ref="V11:Z11"/>
    <mergeCell ref="AA11:AE11"/>
    <mergeCell ref="AF11:AJ11"/>
    <mergeCell ref="AK11:AO11"/>
    <mergeCell ref="AK10:AO10"/>
    <mergeCell ref="AF10:AJ10"/>
    <mergeCell ref="AA10:AE10"/>
  </mergeCells>
  <dataValidations count="3">
    <dataValidation allowBlank="1" showInputMessage="1" showErrorMessage="1" error="Escriba un texto " promptTitle="Cualquier contenido" sqref="F13:F30"/>
    <dataValidation type="textLength" operator="lessThanOrEqual" allowBlank="1" showInputMessage="1" showErrorMessage="1" error="Por favor ingresar menos de 2.500 caracteres, incluyendo espacios." prompt="Recuerde que este campo tiene máximo 2.500 caracteres, incluyendo espacios." sqref="Y13:Y30 Y32:Y36">
      <formula1>2500</formula1>
    </dataValidation>
    <dataValidation type="textLength" operator="lessThanOrEqual" allowBlank="1" showInputMessage="1" showErrorMessage="1" error="Por favor ingresar menos de 2.500 caracteres, incluyendo espacios." sqref="W13:X30 W32:X36 Z32:Z36 Z13:Z30">
      <formula1>2500</formula1>
    </dataValidation>
  </dataValidations>
  <pageMargins left="0.7" right="0.7" top="0.75" bottom="0.75" header="0.3" footer="0.3"/>
  <pageSetup paperSize="9" orientation="portrait" r:id="rId1"/>
  <ignoredErrors>
    <ignoredError sqref="M37:P37"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 Usme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Usuario de Windows</cp:lastModifiedBy>
  <cp:revision/>
  <dcterms:created xsi:type="dcterms:W3CDTF">2021-01-25T18:44:53Z</dcterms:created>
  <dcterms:modified xsi:type="dcterms:W3CDTF">2021-04-21T03:24:37Z</dcterms:modified>
  <cp:category/>
  <cp:contentStatus/>
</cp:coreProperties>
</file>