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0" documentId="13_ncr:1_{CE7BDC1C-9146-422F-9BBE-95CAE8272FE8}" xr6:coauthVersionLast="47" xr6:coauthVersionMax="47" xr10:uidLastSave="{00000000-0000-0000-0000-000000000000}"/>
  <bookViews>
    <workbookView xWindow="-108" yWindow="-108" windowWidth="23256" windowHeight="12456" xr2:uid="{00000000-000D-0000-FFFF-FFFF00000000}"/>
  </bookViews>
  <sheets>
    <sheet name="Hoja1" sheetId="1" r:id="rId1"/>
  </sheets>
  <definedNames>
    <definedName name="_xlnm._FilterDatabase" localSheetId="0" hidden="1">Hoja1!$A$1:$CB$1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475" i="1" l="1"/>
  <c r="AL475" i="1"/>
  <c r="BY1222" i="1"/>
  <c r="BX1226" i="1"/>
  <c r="AV741" i="1"/>
  <c r="BY731" i="1"/>
  <c r="AV517" i="1"/>
  <c r="CA813" i="1"/>
  <c r="CA914" i="1"/>
  <c r="BX862" i="1"/>
  <c r="AV1168" i="1"/>
  <c r="AV1167" i="1"/>
  <c r="AV890" i="1"/>
  <c r="AV888" i="1"/>
  <c r="AV857" i="1"/>
  <c r="BY868" i="1"/>
  <c r="BY685" i="1"/>
  <c r="AV1185" i="1"/>
  <c r="AV1184" i="1"/>
  <c r="AV1180" i="1"/>
  <c r="AV1177" i="1"/>
  <c r="AV1176" i="1"/>
  <c r="AV1175" i="1"/>
  <c r="AV1174" i="1"/>
  <c r="AV1173" i="1"/>
  <c r="AV1172" i="1"/>
  <c r="AV1162" i="1"/>
  <c r="AV1160" i="1"/>
  <c r="AV1159" i="1"/>
  <c r="AV1158" i="1"/>
  <c r="AV1157" i="1"/>
  <c r="AV1156" i="1"/>
  <c r="AV1153" i="1"/>
  <c r="AV1152" i="1"/>
  <c r="AV1150" i="1"/>
  <c r="AV1149" i="1"/>
  <c r="AV1146" i="1"/>
  <c r="AV1144" i="1"/>
  <c r="AV1142" i="1"/>
  <c r="AV1140" i="1"/>
  <c r="AV1138" i="1"/>
  <c r="AV1137" i="1"/>
  <c r="AV1136" i="1"/>
  <c r="AV1133" i="1"/>
  <c r="AV1132" i="1"/>
  <c r="AV1130" i="1"/>
  <c r="AV1129" i="1"/>
  <c r="AV1127" i="1"/>
  <c r="AV1126" i="1"/>
  <c r="AV1125" i="1"/>
  <c r="AV1123" i="1"/>
  <c r="AV1121" i="1"/>
  <c r="AV1119" i="1"/>
  <c r="AV1118" i="1"/>
  <c r="AV1117" i="1"/>
  <c r="AV1116" i="1"/>
  <c r="AV1115" i="1"/>
  <c r="AV1113" i="1"/>
  <c r="AV1111" i="1"/>
  <c r="AV1110" i="1"/>
  <c r="AV1109" i="1"/>
  <c r="AV1108" i="1"/>
  <c r="AV1107" i="1"/>
  <c r="AV1106" i="1"/>
  <c r="AV1104" i="1"/>
  <c r="AV1103" i="1"/>
  <c r="AV1102" i="1"/>
  <c r="AV1101" i="1"/>
  <c r="AV1099" i="1"/>
  <c r="AV1097" i="1"/>
  <c r="AV1096" i="1"/>
  <c r="AV1094" i="1"/>
  <c r="AV1093" i="1"/>
  <c r="AV1092" i="1"/>
  <c r="AV1091" i="1"/>
  <c r="AV1090" i="1"/>
  <c r="AV1089" i="1"/>
  <c r="AV1088" i="1"/>
  <c r="AV1085" i="1"/>
  <c r="AV1084" i="1"/>
  <c r="AV1082" i="1"/>
  <c r="AV1081" i="1"/>
  <c r="AV1080" i="1"/>
  <c r="AV1077" i="1"/>
  <c r="AV1076" i="1"/>
  <c r="AV1074" i="1"/>
  <c r="AV1073" i="1"/>
  <c r="AV1071" i="1"/>
  <c r="AV1069" i="1"/>
  <c r="AV1068" i="1"/>
  <c r="AV1067" i="1"/>
  <c r="AV1066" i="1"/>
  <c r="AV1065" i="1"/>
  <c r="AV1064" i="1"/>
  <c r="AV1063" i="1"/>
  <c r="AV1062" i="1"/>
  <c r="AV1061" i="1"/>
  <c r="AV1060" i="1"/>
  <c r="AV1059" i="1"/>
  <c r="AV1058" i="1"/>
  <c r="AV1056" i="1"/>
  <c r="AV1055" i="1"/>
  <c r="AV1054" i="1"/>
  <c r="AV1053" i="1"/>
  <c r="AV1051" i="1"/>
  <c r="AV1049" i="1"/>
  <c r="AV1048" i="1"/>
  <c r="AV1047" i="1"/>
  <c r="AV1046" i="1"/>
  <c r="AV1044" i="1"/>
  <c r="AV1043" i="1"/>
  <c r="AV1042" i="1"/>
  <c r="AV1040" i="1"/>
  <c r="AV1039" i="1"/>
  <c r="AV1038" i="1"/>
  <c r="AV1036" i="1"/>
  <c r="AV1035" i="1"/>
  <c r="AV1031" i="1"/>
  <c r="AV1030" i="1"/>
  <c r="AV1029" i="1"/>
  <c r="AV1026" i="1"/>
  <c r="AV1025" i="1"/>
  <c r="AV1000" i="1"/>
  <c r="AV999" i="1"/>
  <c r="AV995" i="1"/>
  <c r="AV979" i="1"/>
  <c r="AV961" i="1"/>
  <c r="AV959" i="1"/>
  <c r="AV958" i="1"/>
  <c r="AV957" i="1"/>
  <c r="AV954" i="1"/>
  <c r="AV953" i="1"/>
  <c r="AV946" i="1"/>
  <c r="AV944" i="1"/>
  <c r="AV935" i="1"/>
  <c r="AV933" i="1"/>
  <c r="AV923" i="1"/>
  <c r="AV907" i="1"/>
  <c r="AV901" i="1"/>
  <c r="AV894" i="1"/>
  <c r="AV891" i="1"/>
  <c r="AV887" i="1"/>
  <c r="AV886" i="1"/>
  <c r="AV866" i="1"/>
  <c r="AV864" i="1"/>
  <c r="AV863" i="1"/>
  <c r="AV860" i="1"/>
  <c r="AV849" i="1"/>
  <c r="AV839" i="1"/>
  <c r="AV837" i="1"/>
  <c r="AV834" i="1"/>
  <c r="AV832" i="1"/>
  <c r="AV826" i="1"/>
  <c r="AV824" i="1"/>
  <c r="AV823" i="1"/>
  <c r="AV816" i="1"/>
  <c r="AV815" i="1"/>
  <c r="AV812" i="1"/>
  <c r="AV811" i="1"/>
  <c r="AV810" i="1"/>
  <c r="AV807" i="1"/>
  <c r="AV801" i="1"/>
  <c r="AV796" i="1"/>
  <c r="AV795" i="1"/>
  <c r="AV794" i="1"/>
  <c r="AV792" i="1"/>
  <c r="AV791" i="1"/>
  <c r="AV790" i="1"/>
  <c r="AV789" i="1"/>
  <c r="AV786" i="1"/>
  <c r="AV784" i="1"/>
  <c r="AV783" i="1"/>
  <c r="AV782" i="1"/>
  <c r="AV778" i="1"/>
  <c r="AV776" i="1"/>
  <c r="AV775" i="1"/>
  <c r="AV774" i="1"/>
  <c r="AV767" i="1"/>
  <c r="AV766" i="1"/>
  <c r="AV754" i="1"/>
  <c r="AV745" i="1"/>
  <c r="AV744" i="1"/>
  <c r="AV742" i="1"/>
  <c r="AV739" i="1"/>
  <c r="AV738" i="1"/>
  <c r="AV737" i="1"/>
  <c r="AV735" i="1"/>
  <c r="AV734" i="1"/>
  <c r="AV731" i="1"/>
  <c r="AV732" i="1"/>
  <c r="AV733" i="1"/>
  <c r="R1246" i="1"/>
  <c r="BY1246" i="1" s="1"/>
  <c r="R1244" i="1"/>
  <c r="R1242" i="1"/>
  <c r="BY1242" i="1" s="1"/>
  <c r="R1241" i="1"/>
  <c r="R1239" i="1"/>
  <c r="BY1239" i="1" s="1"/>
  <c r="R1238" i="1"/>
  <c r="R1237" i="1"/>
  <c r="R1236" i="1"/>
  <c r="BY1236" i="1" s="1"/>
  <c r="BX1251" i="1"/>
  <c r="BY1251" i="1"/>
  <c r="BZ1251" i="1"/>
  <c r="CA1251" i="1"/>
  <c r="BX1252" i="1"/>
  <c r="BY1252" i="1"/>
  <c r="BZ1252" i="1"/>
  <c r="CA1252" i="1"/>
  <c r="BY1253" i="1"/>
  <c r="CA1253" i="1"/>
  <c r="BX1255" i="1"/>
  <c r="BY1255" i="1"/>
  <c r="BZ1255" i="1"/>
  <c r="CA1255" i="1"/>
  <c r="CA1249" i="1"/>
  <c r="BZ1249" i="1"/>
  <c r="BY1249" i="1"/>
  <c r="BX1249" i="1"/>
  <c r="BX1236" i="1"/>
  <c r="BZ1236" i="1"/>
  <c r="CA1236" i="1"/>
  <c r="BX1237" i="1"/>
  <c r="BY1237" i="1"/>
  <c r="BZ1237" i="1"/>
  <c r="CA1237" i="1"/>
  <c r="BX1238" i="1"/>
  <c r="BY1238" i="1"/>
  <c r="BZ1238" i="1"/>
  <c r="CA1238" i="1"/>
  <c r="BX1239" i="1"/>
  <c r="BZ1239" i="1"/>
  <c r="CA1239" i="1"/>
  <c r="BX1240" i="1"/>
  <c r="BY1240" i="1"/>
  <c r="BZ1240" i="1"/>
  <c r="CA1240" i="1"/>
  <c r="BX1241" i="1"/>
  <c r="BY1241" i="1"/>
  <c r="BZ1241" i="1"/>
  <c r="CA1241" i="1"/>
  <c r="BX1242" i="1"/>
  <c r="BZ1242" i="1"/>
  <c r="CA1242" i="1"/>
  <c r="BX1243" i="1"/>
  <c r="BY1243" i="1"/>
  <c r="BZ1243" i="1"/>
  <c r="CA1243" i="1"/>
  <c r="BY1244" i="1"/>
  <c r="CA1244" i="1"/>
  <c r="BX1245" i="1"/>
  <c r="BY1245" i="1"/>
  <c r="BZ1245" i="1"/>
  <c r="CA1245" i="1"/>
  <c r="BX1246" i="1"/>
  <c r="BZ1246" i="1"/>
  <c r="CA1246" i="1"/>
  <c r="BX1247" i="1"/>
  <c r="BY1247" i="1"/>
  <c r="BZ1247" i="1"/>
  <c r="CA1247" i="1"/>
  <c r="R1233" i="1"/>
  <c r="BY1233" i="1" s="1"/>
  <c r="R1232" i="1"/>
  <c r="BY1232" i="1" s="1"/>
  <c r="R1230" i="1"/>
  <c r="R1229" i="1"/>
  <c r="BY1229" i="1" s="1"/>
  <c r="R1228" i="1"/>
  <c r="BY1228" i="1" s="1"/>
  <c r="R1226" i="1"/>
  <c r="BY1226" i="1" s="1"/>
  <c r="BX1218" i="1"/>
  <c r="BY1218" i="1"/>
  <c r="BZ1218" i="1"/>
  <c r="CA1218" i="1"/>
  <c r="BX1219" i="1"/>
  <c r="BY1219" i="1"/>
  <c r="BZ1219" i="1"/>
  <c r="CA1219" i="1"/>
  <c r="BY1220" i="1"/>
  <c r="CA1220" i="1"/>
  <c r="BY1221" i="1"/>
  <c r="CA1221" i="1"/>
  <c r="CA1222" i="1"/>
  <c r="BY1223" i="1"/>
  <c r="CA1223" i="1"/>
  <c r="BY1224" i="1"/>
  <c r="CA1224" i="1"/>
  <c r="BX1225" i="1"/>
  <c r="BY1225" i="1"/>
  <c r="BZ1225" i="1"/>
  <c r="CA1225" i="1"/>
  <c r="BZ1226" i="1"/>
  <c r="CA1226" i="1"/>
  <c r="BY1227" i="1"/>
  <c r="CA1227" i="1"/>
  <c r="BX1228" i="1"/>
  <c r="BZ1228" i="1"/>
  <c r="CA1228" i="1"/>
  <c r="BX1229" i="1"/>
  <c r="BZ1229" i="1"/>
  <c r="CA1229" i="1"/>
  <c r="BX1230" i="1"/>
  <c r="BY1230" i="1"/>
  <c r="BZ1230" i="1"/>
  <c r="CA1230" i="1"/>
  <c r="BX1231" i="1"/>
  <c r="BY1231" i="1"/>
  <c r="BZ1231" i="1"/>
  <c r="CA1231" i="1"/>
  <c r="BX1232" i="1"/>
  <c r="BZ1232" i="1"/>
  <c r="CA1232" i="1"/>
  <c r="BX1233" i="1"/>
  <c r="BZ1233" i="1"/>
  <c r="CA1233" i="1"/>
  <c r="BX1234" i="1"/>
  <c r="BY1234" i="1"/>
  <c r="BZ1234" i="1"/>
  <c r="CA1234" i="1"/>
  <c r="BX1235" i="1"/>
  <c r="BY1235" i="1"/>
  <c r="BZ1235" i="1"/>
  <c r="CA1235" i="1"/>
  <c r="BX1205" i="1"/>
  <c r="BX1206" i="1"/>
  <c r="BX1207" i="1"/>
  <c r="BX1208" i="1"/>
  <c r="BX1204" i="1"/>
  <c r="BY1205" i="1"/>
  <c r="BZ1205" i="1"/>
  <c r="CA1205" i="1"/>
  <c r="BY1206" i="1"/>
  <c r="BZ1206" i="1"/>
  <c r="CA1206" i="1"/>
  <c r="BY1207" i="1"/>
  <c r="BZ1207" i="1"/>
  <c r="CA1207" i="1"/>
  <c r="BY1208" i="1"/>
  <c r="BZ1208" i="1"/>
  <c r="CA1208" i="1"/>
  <c r="BX1209" i="1"/>
  <c r="BY1209" i="1"/>
  <c r="BZ1209" i="1"/>
  <c r="CA1209" i="1"/>
  <c r="BX1210" i="1"/>
  <c r="BY1210" i="1"/>
  <c r="BZ1210" i="1"/>
  <c r="CA1210" i="1"/>
  <c r="BY1211" i="1"/>
  <c r="CA1211" i="1"/>
  <c r="BX1212" i="1"/>
  <c r="BY1212" i="1"/>
  <c r="BZ1212" i="1"/>
  <c r="CA1212" i="1"/>
  <c r="BX1213" i="1"/>
  <c r="BY1213" i="1"/>
  <c r="BZ1213" i="1"/>
  <c r="CA1213" i="1"/>
  <c r="BY1214" i="1"/>
  <c r="CA1214" i="1"/>
  <c r="BY1215" i="1"/>
  <c r="CA1215" i="1"/>
  <c r="BY1216" i="1"/>
  <c r="CA1216" i="1"/>
  <c r="BX1217" i="1"/>
  <c r="BY1217" i="1"/>
  <c r="BZ1217" i="1"/>
  <c r="CA1217" i="1"/>
  <c r="R1204" i="1"/>
  <c r="R1203" i="1"/>
  <c r="BY1203" i="1" s="1"/>
  <c r="R1183" i="1"/>
  <c r="BY1183" i="1" s="1"/>
  <c r="BY1191" i="1"/>
  <c r="CA1191" i="1"/>
  <c r="BX1192" i="1"/>
  <c r="BY1192" i="1"/>
  <c r="BZ1192" i="1"/>
  <c r="CA1192" i="1"/>
  <c r="BX1193" i="1"/>
  <c r="BY1193" i="1"/>
  <c r="BZ1193" i="1"/>
  <c r="CA1193" i="1"/>
  <c r="BX1194" i="1"/>
  <c r="BY1194" i="1"/>
  <c r="BZ1194" i="1"/>
  <c r="CA1194" i="1"/>
  <c r="BX1195" i="1"/>
  <c r="BY1195" i="1"/>
  <c r="BZ1195" i="1"/>
  <c r="CA1195" i="1"/>
  <c r="BX1196" i="1"/>
  <c r="BY1196" i="1"/>
  <c r="BZ1196" i="1"/>
  <c r="CA1196" i="1"/>
  <c r="BX1197" i="1"/>
  <c r="BY1197" i="1"/>
  <c r="BZ1197" i="1"/>
  <c r="CA1197" i="1"/>
  <c r="BX1198" i="1"/>
  <c r="BY1198" i="1"/>
  <c r="BZ1198" i="1"/>
  <c r="CA1198" i="1"/>
  <c r="BX1199" i="1"/>
  <c r="BY1199" i="1"/>
  <c r="BZ1199" i="1"/>
  <c r="CA1199" i="1"/>
  <c r="BX1200" i="1"/>
  <c r="BY1200" i="1"/>
  <c r="BZ1200" i="1"/>
  <c r="CA1200" i="1"/>
  <c r="BY1201" i="1"/>
  <c r="CA1201" i="1"/>
  <c r="BX1202" i="1"/>
  <c r="BY1202" i="1"/>
  <c r="BZ1202" i="1"/>
  <c r="CA1202" i="1"/>
  <c r="BX1203" i="1"/>
  <c r="BZ1203" i="1"/>
  <c r="CA1203" i="1"/>
  <c r="BY1204" i="1"/>
  <c r="BZ1204" i="1"/>
  <c r="CA1204" i="1"/>
  <c r="BZ1189" i="1"/>
  <c r="CA1189" i="1"/>
  <c r="BY1190" i="1"/>
  <c r="CA1190" i="1"/>
  <c r="R1189" i="1"/>
  <c r="BY1189" i="1" s="1"/>
  <c r="CA1188" i="1"/>
  <c r="R1188" i="1"/>
  <c r="BY1188" i="1" s="1"/>
  <c r="R1186" i="1"/>
  <c r="BY1186" i="1" s="1"/>
  <c r="R1185" i="1"/>
  <c r="BY1185" i="1" s="1"/>
  <c r="R1184" i="1"/>
  <c r="BY1184" i="1" s="1"/>
  <c r="R1182" i="1"/>
  <c r="BY1182" i="1" s="1"/>
  <c r="R1181" i="1"/>
  <c r="BY1181" i="1" s="1"/>
  <c r="CA1186" i="1"/>
  <c r="CA1185" i="1"/>
  <c r="CA1184" i="1"/>
  <c r="CA1182" i="1"/>
  <c r="CA1181" i="1"/>
  <c r="CA1187" i="1"/>
  <c r="BZ1187" i="1"/>
  <c r="BY1187" i="1"/>
  <c r="BX1187" i="1"/>
  <c r="CA1183" i="1"/>
  <c r="BZ1183" i="1"/>
  <c r="BX1183" i="1"/>
  <c r="R1087" i="1"/>
  <c r="BY586" i="1"/>
  <c r="CA1180" i="1"/>
  <c r="CA1178" i="1"/>
  <c r="CA1177" i="1"/>
  <c r="CA1176" i="1"/>
  <c r="CA1175" i="1"/>
  <c r="CA1174" i="1"/>
  <c r="CA1173" i="1"/>
  <c r="CA1172" i="1"/>
  <c r="CA1179" i="1"/>
  <c r="BZ1179" i="1"/>
  <c r="BY1179" i="1"/>
  <c r="BX1179" i="1"/>
  <c r="CA1171" i="1"/>
  <c r="BZ1171" i="1"/>
  <c r="BX1171" i="1"/>
  <c r="CA1170" i="1"/>
  <c r="BZ1170" i="1"/>
  <c r="BY1170" i="1"/>
  <c r="BX1170" i="1"/>
  <c r="CA1169" i="1"/>
  <c r="BZ1169" i="1"/>
  <c r="BY1169" i="1"/>
  <c r="BX1169" i="1"/>
  <c r="CA1168" i="1"/>
  <c r="BY1168" i="1"/>
  <c r="CA1167" i="1"/>
  <c r="BY1167" i="1"/>
  <c r="CA1166" i="1"/>
  <c r="BZ1166" i="1"/>
  <c r="BY1166" i="1"/>
  <c r="BX1166" i="1"/>
  <c r="CA1165" i="1"/>
  <c r="BZ1165" i="1"/>
  <c r="BY1165" i="1"/>
  <c r="BX1165" i="1"/>
  <c r="R1180" i="1"/>
  <c r="BY1180" i="1" s="1"/>
  <c r="R1178" i="1"/>
  <c r="BY1178" i="1" s="1"/>
  <c r="R1177" i="1"/>
  <c r="BY1177" i="1" s="1"/>
  <c r="R1176" i="1"/>
  <c r="BY1176" i="1" s="1"/>
  <c r="R1175" i="1"/>
  <c r="BY1175" i="1" s="1"/>
  <c r="R1174" i="1"/>
  <c r="BY1174" i="1" s="1"/>
  <c r="R1173" i="1"/>
  <c r="BY1173" i="1" s="1"/>
  <c r="R1172" i="1"/>
  <c r="BY1172" i="1" s="1"/>
  <c r="R1171" i="1"/>
  <c r="BY1171" i="1" s="1"/>
  <c r="R1159" i="1"/>
  <c r="BY1159" i="1" s="1"/>
  <c r="R1161" i="1"/>
  <c r="BY1161" i="1" s="1"/>
  <c r="R1164" i="1"/>
  <c r="R1163" i="1"/>
  <c r="BY1163" i="1" s="1"/>
  <c r="R1162" i="1"/>
  <c r="BY1162" i="1" s="1"/>
  <c r="R1160" i="1"/>
  <c r="BY1160" i="1" s="1"/>
  <c r="CA1159" i="1"/>
  <c r="CA1160" i="1"/>
  <c r="BX1161" i="1"/>
  <c r="BZ1161" i="1"/>
  <c r="CA1161" i="1"/>
  <c r="CA1162" i="1"/>
  <c r="BX1163" i="1"/>
  <c r="BZ1163" i="1"/>
  <c r="CA1163" i="1"/>
  <c r="BY1164" i="1"/>
  <c r="CA1164" i="1"/>
  <c r="CA1118" i="1"/>
  <c r="CA1119" i="1"/>
  <c r="BX1120" i="1"/>
  <c r="BZ1120" i="1"/>
  <c r="CA1120" i="1"/>
  <c r="CA1121" i="1"/>
  <c r="BX1122" i="1"/>
  <c r="BZ1122" i="1"/>
  <c r="CA1122" i="1"/>
  <c r="CA1123" i="1"/>
  <c r="BX1124" i="1"/>
  <c r="BZ1124" i="1"/>
  <c r="CA1124" i="1"/>
  <c r="CA1125" i="1"/>
  <c r="CA1126" i="1"/>
  <c r="CA1127" i="1"/>
  <c r="CA1128" i="1"/>
  <c r="CA1129" i="1"/>
  <c r="CA1130" i="1"/>
  <c r="CA1131" i="1"/>
  <c r="CA1132" i="1"/>
  <c r="CA1133" i="1"/>
  <c r="CA1134" i="1"/>
  <c r="CA1135" i="1"/>
  <c r="CA1136" i="1"/>
  <c r="CA1137" i="1"/>
  <c r="CA1138" i="1"/>
  <c r="BX1139" i="1"/>
  <c r="BZ1139" i="1"/>
  <c r="CA1139" i="1"/>
  <c r="CA1140" i="1"/>
  <c r="CA1141" i="1"/>
  <c r="CA1142" i="1"/>
  <c r="CA1143" i="1"/>
  <c r="CA1144" i="1"/>
  <c r="CA1145" i="1"/>
  <c r="CA1146" i="1"/>
  <c r="BX1147" i="1"/>
  <c r="BY1147" i="1"/>
  <c r="BZ1147" i="1"/>
  <c r="CA1147" i="1"/>
  <c r="CA1148" i="1"/>
  <c r="CA1149" i="1"/>
  <c r="CA1150" i="1"/>
  <c r="CA1151" i="1"/>
  <c r="CA1152" i="1"/>
  <c r="CA1153" i="1"/>
  <c r="BZ1154" i="1"/>
  <c r="CA1154" i="1"/>
  <c r="CA1155" i="1"/>
  <c r="CA1156" i="1"/>
  <c r="CA1157" i="1"/>
  <c r="CA1158" i="1"/>
  <c r="R1158" i="1"/>
  <c r="BY1158" i="1" s="1"/>
  <c r="R1157" i="1"/>
  <c r="BY1157" i="1" s="1"/>
  <c r="R1156" i="1"/>
  <c r="BY1156" i="1" s="1"/>
  <c r="R1155" i="1"/>
  <c r="BY1155" i="1" s="1"/>
  <c r="R1154" i="1"/>
  <c r="BY1154" i="1" s="1"/>
  <c r="R1153" i="1"/>
  <c r="BY1153" i="1" s="1"/>
  <c r="R1152" i="1"/>
  <c r="BY1152" i="1" s="1"/>
  <c r="R1151" i="1"/>
  <c r="BY1151" i="1" s="1"/>
  <c r="R1150" i="1"/>
  <c r="BY1150" i="1" s="1"/>
  <c r="R1149" i="1"/>
  <c r="BY1149" i="1" s="1"/>
  <c r="R1148" i="1"/>
  <c r="BY1148" i="1" s="1"/>
  <c r="R1145" i="1"/>
  <c r="BY1145" i="1" s="1"/>
  <c r="R1146" i="1"/>
  <c r="BY1146" i="1" s="1"/>
  <c r="R1144" i="1"/>
  <c r="BY1144" i="1" s="1"/>
  <c r="R1143" i="1"/>
  <c r="BY1143" i="1" s="1"/>
  <c r="R1142" i="1"/>
  <c r="BY1142" i="1" s="1"/>
  <c r="R1141" i="1"/>
  <c r="BY1141" i="1" s="1"/>
  <c r="R1140" i="1"/>
  <c r="BY1140" i="1" s="1"/>
  <c r="R1139" i="1"/>
  <c r="BY1139" i="1" s="1"/>
  <c r="R1138" i="1"/>
  <c r="BY1138" i="1" s="1"/>
  <c r="R1137" i="1"/>
  <c r="BY1137" i="1" s="1"/>
  <c r="R1136" i="1"/>
  <c r="BY1136" i="1" s="1"/>
  <c r="R1135" i="1"/>
  <c r="BY1135" i="1" s="1"/>
  <c r="R1134" i="1"/>
  <c r="BY1134" i="1" s="1"/>
  <c r="R1133" i="1"/>
  <c r="BY1133" i="1" s="1"/>
  <c r="R1132" i="1"/>
  <c r="BY1132" i="1" s="1"/>
  <c r="R1131" i="1"/>
  <c r="BY1131" i="1" s="1"/>
  <c r="R1130" i="1"/>
  <c r="BY1130" i="1" s="1"/>
  <c r="R1129" i="1"/>
  <c r="BY1129" i="1" s="1"/>
  <c r="R1128" i="1"/>
  <c r="BY1128" i="1" s="1"/>
  <c r="R1127" i="1"/>
  <c r="BY1127" i="1" s="1"/>
  <c r="R1126" i="1"/>
  <c r="BY1126" i="1" s="1"/>
  <c r="R1125" i="1"/>
  <c r="BY1125" i="1" s="1"/>
  <c r="R1124" i="1"/>
  <c r="BY1124" i="1" s="1"/>
  <c r="R1123" i="1"/>
  <c r="BY1123" i="1" s="1"/>
  <c r="R1122" i="1"/>
  <c r="BY1122" i="1" s="1"/>
  <c r="R1121" i="1"/>
  <c r="BY1121" i="1" s="1"/>
  <c r="R1120" i="1"/>
  <c r="BY1120" i="1" s="1"/>
  <c r="R1119" i="1"/>
  <c r="BY1119" i="1" s="1"/>
  <c r="R1118" i="1"/>
  <c r="BY1118" i="1" s="1"/>
  <c r="CA1085" i="1"/>
  <c r="BX1086" i="1"/>
  <c r="BZ1086" i="1"/>
  <c r="CA1086" i="1"/>
  <c r="BX1087" i="1"/>
  <c r="BZ1087" i="1"/>
  <c r="CA1087" i="1"/>
  <c r="CA1088" i="1"/>
  <c r="CA1089" i="1"/>
  <c r="CA1090" i="1"/>
  <c r="CA1091" i="1"/>
  <c r="CA1092" i="1"/>
  <c r="CA1093" i="1"/>
  <c r="CA1094" i="1"/>
  <c r="BX1095" i="1"/>
  <c r="BY1095" i="1"/>
  <c r="BZ1095" i="1"/>
  <c r="CA1095" i="1"/>
  <c r="CA1096" i="1"/>
  <c r="CA1097" i="1"/>
  <c r="CA1098" i="1"/>
  <c r="CA1099" i="1"/>
  <c r="CA1100" i="1"/>
  <c r="CA1101" i="1"/>
  <c r="CA1102" i="1"/>
  <c r="CA1103" i="1"/>
  <c r="CA1104" i="1"/>
  <c r="CA1105" i="1"/>
  <c r="CA1106" i="1"/>
  <c r="CA1107" i="1"/>
  <c r="CA1108" i="1"/>
  <c r="CA1109" i="1"/>
  <c r="CA1110" i="1"/>
  <c r="CA1111" i="1"/>
  <c r="BX1112" i="1"/>
  <c r="BZ1112" i="1"/>
  <c r="CA1112" i="1"/>
  <c r="CA1113" i="1"/>
  <c r="BX1114" i="1"/>
  <c r="BZ1114" i="1"/>
  <c r="CA1114" i="1"/>
  <c r="CA1115" i="1"/>
  <c r="CA1116" i="1"/>
  <c r="CA1117" i="1"/>
  <c r="R1115" i="1"/>
  <c r="BY1115" i="1" s="1"/>
  <c r="R1114" i="1"/>
  <c r="BY1114" i="1" s="1"/>
  <c r="R1117" i="1"/>
  <c r="BY1117" i="1" s="1"/>
  <c r="R1116" i="1"/>
  <c r="BY1116" i="1" s="1"/>
  <c r="R1113" i="1"/>
  <c r="BY1113" i="1" s="1"/>
  <c r="R1112" i="1"/>
  <c r="BY1112" i="1" s="1"/>
  <c r="R1111" i="1"/>
  <c r="BY1111" i="1" s="1"/>
  <c r="R1110" i="1"/>
  <c r="BY1110" i="1" s="1"/>
  <c r="R1109" i="1"/>
  <c r="BY1109" i="1" s="1"/>
  <c r="R1108" i="1"/>
  <c r="BY1108" i="1" s="1"/>
  <c r="R1107" i="1"/>
  <c r="BY1107" i="1" s="1"/>
  <c r="R1106" i="1"/>
  <c r="BY1106" i="1" s="1"/>
  <c r="R1105" i="1"/>
  <c r="BY1105" i="1" s="1"/>
  <c r="R1104" i="1"/>
  <c r="BY1104" i="1" s="1"/>
  <c r="R1103" i="1"/>
  <c r="BY1103" i="1" s="1"/>
  <c r="R1102" i="1"/>
  <c r="BY1102" i="1" s="1"/>
  <c r="R1101" i="1"/>
  <c r="BY1101" i="1" s="1"/>
  <c r="R1100" i="1"/>
  <c r="BY1100" i="1" s="1"/>
  <c r="R1099" i="1"/>
  <c r="BY1099" i="1" s="1"/>
  <c r="R1098" i="1"/>
  <c r="BY1098" i="1" s="1"/>
  <c r="R1097" i="1"/>
  <c r="BY1097" i="1" s="1"/>
  <c r="R1096" i="1"/>
  <c r="BY1096" i="1" s="1"/>
  <c r="R1094" i="1"/>
  <c r="BY1094" i="1" s="1"/>
  <c r="R1093" i="1"/>
  <c r="BY1093" i="1" s="1"/>
  <c r="R1092" i="1"/>
  <c r="BY1092" i="1" s="1"/>
  <c r="R1091" i="1"/>
  <c r="BY1091" i="1" s="1"/>
  <c r="R1090" i="1"/>
  <c r="BY1090" i="1" s="1"/>
  <c r="R1089" i="1"/>
  <c r="BY1089" i="1" s="1"/>
  <c r="R1088" i="1"/>
  <c r="BY1088" i="1" s="1"/>
  <c r="BY1087" i="1"/>
  <c r="BY1086" i="1"/>
  <c r="R1085" i="1"/>
  <c r="BY1085" i="1" s="1"/>
  <c r="R1084" i="1"/>
  <c r="BY1084" i="1" s="1"/>
  <c r="R1083" i="1"/>
  <c r="BY1083" i="1" s="1"/>
  <c r="R1082" i="1"/>
  <c r="BY1082" i="1" s="1"/>
  <c r="R1081" i="1"/>
  <c r="BY1081" i="1" s="1"/>
  <c r="R1080" i="1"/>
  <c r="BY1080" i="1" s="1"/>
  <c r="R1079" i="1"/>
  <c r="BY1079" i="1" s="1"/>
  <c r="R1078" i="1"/>
  <c r="BY1078" i="1" s="1"/>
  <c r="R1077" i="1"/>
  <c r="BY1077" i="1" s="1"/>
  <c r="R1076" i="1"/>
  <c r="BY1076" i="1" s="1"/>
  <c r="R1074" i="1"/>
  <c r="BY1074" i="1" s="1"/>
  <c r="R1073" i="1"/>
  <c r="BY1073" i="1" s="1"/>
  <c r="R1071" i="1"/>
  <c r="BY1071" i="1" s="1"/>
  <c r="R1070" i="1"/>
  <c r="BY1070" i="1" s="1"/>
  <c r="R1069" i="1"/>
  <c r="BY1069" i="1" s="1"/>
  <c r="R1068" i="1"/>
  <c r="BY1068" i="1" s="1"/>
  <c r="R1067" i="1"/>
  <c r="BY1067" i="1" s="1"/>
  <c r="R1066" i="1"/>
  <c r="R1065" i="1"/>
  <c r="BY1065" i="1" s="1"/>
  <c r="R1064" i="1"/>
  <c r="BY1064" i="1" s="1"/>
  <c r="R1063" i="1"/>
  <c r="BY1063" i="1" s="1"/>
  <c r="R1062" i="1"/>
  <c r="BY1062" i="1" s="1"/>
  <c r="R1061" i="1"/>
  <c r="BY1061" i="1" s="1"/>
  <c r="R1060" i="1"/>
  <c r="BY1060" i="1" s="1"/>
  <c r="CA1060" i="1"/>
  <c r="CA1061" i="1"/>
  <c r="CA1062" i="1"/>
  <c r="CA1063" i="1"/>
  <c r="CA1064" i="1"/>
  <c r="CA1065" i="1"/>
  <c r="BY1066" i="1"/>
  <c r="CA1066" i="1"/>
  <c r="CA1067" i="1"/>
  <c r="CA1068" i="1"/>
  <c r="CA1069" i="1"/>
  <c r="BX1070" i="1"/>
  <c r="BZ1070" i="1"/>
  <c r="CA1070" i="1"/>
  <c r="CA1071" i="1"/>
  <c r="BY1072" i="1"/>
  <c r="CA1072" i="1"/>
  <c r="CA1073" i="1"/>
  <c r="CA1074" i="1"/>
  <c r="BY1075" i="1"/>
  <c r="CA1075" i="1"/>
  <c r="CA1076" i="1"/>
  <c r="CA1077" i="1"/>
  <c r="BX1078" i="1"/>
  <c r="BZ1078" i="1"/>
  <c r="CA1078" i="1"/>
  <c r="BX1079" i="1"/>
  <c r="BZ1079" i="1"/>
  <c r="CA1079" i="1"/>
  <c r="CA1080" i="1"/>
  <c r="CA1081" i="1"/>
  <c r="CA1082" i="1"/>
  <c r="BX1083" i="1"/>
  <c r="BZ1083" i="1"/>
  <c r="CA1083" i="1"/>
  <c r="CA1084" i="1"/>
  <c r="CA1035" i="1"/>
  <c r="CA1036" i="1"/>
  <c r="CA1037" i="1"/>
  <c r="CA1038" i="1"/>
  <c r="CA1039" i="1"/>
  <c r="CA1040" i="1"/>
  <c r="CA1041" i="1"/>
  <c r="CA1042" i="1"/>
  <c r="CA1043" i="1"/>
  <c r="CA1044" i="1"/>
  <c r="CA1045" i="1"/>
  <c r="CA1046" i="1"/>
  <c r="CA1047" i="1"/>
  <c r="CA1048" i="1"/>
  <c r="CA1049" i="1"/>
  <c r="CA1050" i="1"/>
  <c r="CA1051" i="1"/>
  <c r="CA1052" i="1"/>
  <c r="CA1053" i="1"/>
  <c r="CA1054" i="1"/>
  <c r="CA1055" i="1"/>
  <c r="CA1056" i="1"/>
  <c r="BX1057" i="1"/>
  <c r="BZ1057" i="1"/>
  <c r="CA1057" i="1"/>
  <c r="CA1058" i="1"/>
  <c r="CA1059" i="1"/>
  <c r="CA1034" i="1"/>
  <c r="R1031" i="1"/>
  <c r="BY1031" i="1" s="1"/>
  <c r="R1058" i="1"/>
  <c r="BY1058" i="1" s="1"/>
  <c r="R1037" i="1"/>
  <c r="BY1037" i="1" s="1"/>
  <c r="R1038" i="1"/>
  <c r="BY1038" i="1" s="1"/>
  <c r="R1039" i="1"/>
  <c r="BY1039" i="1" s="1"/>
  <c r="R1040" i="1"/>
  <c r="BY1040" i="1" s="1"/>
  <c r="R1041" i="1"/>
  <c r="BY1041" i="1" s="1"/>
  <c r="R1042" i="1"/>
  <c r="BY1042" i="1" s="1"/>
  <c r="R1043" i="1"/>
  <c r="BY1043" i="1" s="1"/>
  <c r="R1044" i="1"/>
  <c r="BY1044" i="1" s="1"/>
  <c r="R1045" i="1"/>
  <c r="BY1045" i="1" s="1"/>
  <c r="R1046" i="1"/>
  <c r="BY1046" i="1" s="1"/>
  <c r="R1047" i="1"/>
  <c r="BY1047" i="1" s="1"/>
  <c r="R1048" i="1"/>
  <c r="BY1048" i="1" s="1"/>
  <c r="R1049" i="1"/>
  <c r="BY1049" i="1" s="1"/>
  <c r="R1050" i="1"/>
  <c r="BY1050" i="1" s="1"/>
  <c r="R1051" i="1"/>
  <c r="BY1051" i="1" s="1"/>
  <c r="R1052" i="1"/>
  <c r="BY1052" i="1" s="1"/>
  <c r="R1053" i="1"/>
  <c r="BY1053" i="1" s="1"/>
  <c r="R1054" i="1"/>
  <c r="BY1054" i="1" s="1"/>
  <c r="R1055" i="1"/>
  <c r="BY1055" i="1" s="1"/>
  <c r="R1056" i="1"/>
  <c r="BY1056" i="1" s="1"/>
  <c r="R1057" i="1"/>
  <c r="BY1057" i="1" s="1"/>
  <c r="R1059" i="1"/>
  <c r="BY1059" i="1" s="1"/>
  <c r="R1036" i="1"/>
  <c r="BY1036" i="1" s="1"/>
  <c r="R1035" i="1"/>
  <c r="BY1035" i="1" s="1"/>
  <c r="R1034" i="1"/>
  <c r="BY1034" i="1" s="1"/>
  <c r="R1030" i="1"/>
  <c r="R1029" i="1"/>
  <c r="BY1029" i="1" s="1"/>
  <c r="R1026" i="1"/>
  <c r="BY1026" i="1" s="1"/>
  <c r="R1025" i="1"/>
  <c r="BY1025" i="1"/>
  <c r="CA1025" i="1"/>
  <c r="CA1026" i="1"/>
  <c r="BY1027" i="1"/>
  <c r="CA1027" i="1"/>
  <c r="BY1028" i="1"/>
  <c r="CA1028" i="1"/>
  <c r="CA1029" i="1"/>
  <c r="BY1030" i="1"/>
  <c r="CA1030" i="1"/>
  <c r="CA1031" i="1"/>
  <c r="BY1032" i="1"/>
  <c r="CA1032" i="1"/>
  <c r="R1000" i="1"/>
  <c r="BY1000" i="1" s="1"/>
  <c r="R999" i="1"/>
  <c r="BY999" i="1" s="1"/>
  <c r="R998" i="1"/>
  <c r="BY998" i="1" s="1"/>
  <c r="R995" i="1"/>
  <c r="BY995" i="1" s="1"/>
  <c r="R960" i="1"/>
  <c r="R959" i="1"/>
  <c r="BY959" i="1" s="1"/>
  <c r="R958" i="1"/>
  <c r="BY958" i="1" s="1"/>
  <c r="R957" i="1"/>
  <c r="BY957" i="1" s="1"/>
  <c r="R954" i="1"/>
  <c r="BY954" i="1" s="1"/>
  <c r="R953" i="1"/>
  <c r="BY953" i="1" s="1"/>
  <c r="R946" i="1"/>
  <c r="BY946" i="1" s="1"/>
  <c r="R944" i="1"/>
  <c r="BY944" i="1" s="1"/>
  <c r="CA696" i="1"/>
  <c r="BZ696" i="1"/>
  <c r="BX696" i="1"/>
  <c r="BZ695" i="1"/>
  <c r="CA695" i="1"/>
  <c r="R696" i="1"/>
  <c r="BY696" i="1" s="1"/>
  <c r="P696" i="1"/>
  <c r="R935" i="1"/>
  <c r="BY935" i="1" s="1"/>
  <c r="R933" i="1"/>
  <c r="BY933" i="1" s="1"/>
  <c r="CA944" i="1"/>
  <c r="BY945" i="1"/>
  <c r="CA945" i="1"/>
  <c r="CA946" i="1"/>
  <c r="BX947" i="1"/>
  <c r="BY947" i="1"/>
  <c r="BZ947" i="1"/>
  <c r="CA947" i="1"/>
  <c r="BX948" i="1"/>
  <c r="BY948" i="1"/>
  <c r="BZ948" i="1"/>
  <c r="CA948" i="1"/>
  <c r="BY949" i="1"/>
  <c r="CA949" i="1"/>
  <c r="BY950" i="1"/>
  <c r="CA950" i="1"/>
  <c r="BY951" i="1"/>
  <c r="CA951" i="1"/>
  <c r="BY952" i="1"/>
  <c r="CA952" i="1"/>
  <c r="CA953" i="1"/>
  <c r="CA954" i="1"/>
  <c r="BY955" i="1"/>
  <c r="CA955" i="1"/>
  <c r="BY956" i="1"/>
  <c r="CA956" i="1"/>
  <c r="CA957" i="1"/>
  <c r="CA958" i="1"/>
  <c r="CA959" i="1"/>
  <c r="BX960" i="1"/>
  <c r="BY960" i="1"/>
  <c r="BZ960" i="1"/>
  <c r="CA960" i="1"/>
  <c r="BY961" i="1"/>
  <c r="CA961" i="1"/>
  <c r="BY962" i="1"/>
  <c r="CA962" i="1"/>
  <c r="BY964" i="1"/>
  <c r="CA964" i="1"/>
  <c r="BY965" i="1"/>
  <c r="CA965" i="1"/>
  <c r="BY966" i="1"/>
  <c r="CA966" i="1"/>
  <c r="BY967" i="1"/>
  <c r="CA967" i="1"/>
  <c r="BY968" i="1"/>
  <c r="CA968" i="1"/>
  <c r="BY969" i="1"/>
  <c r="CA969" i="1"/>
  <c r="BY970" i="1"/>
  <c r="CA970" i="1"/>
  <c r="BX971" i="1"/>
  <c r="BY971" i="1"/>
  <c r="BZ971" i="1"/>
  <c r="CA971" i="1"/>
  <c r="BY972" i="1"/>
  <c r="CA972" i="1"/>
  <c r="BX973" i="1"/>
  <c r="BY973" i="1"/>
  <c r="BZ973" i="1"/>
  <c r="CA973" i="1"/>
  <c r="BY974" i="1"/>
  <c r="CA974" i="1"/>
  <c r="BY975" i="1"/>
  <c r="CA975" i="1"/>
  <c r="BY976" i="1"/>
  <c r="CA976" i="1"/>
  <c r="BY977" i="1"/>
  <c r="CA977" i="1"/>
  <c r="BY978" i="1"/>
  <c r="CA978" i="1"/>
  <c r="BY979" i="1"/>
  <c r="CA979" i="1"/>
  <c r="BY980" i="1"/>
  <c r="CA980" i="1"/>
  <c r="BY981" i="1"/>
  <c r="CA981" i="1"/>
  <c r="BX982" i="1"/>
  <c r="BY982" i="1"/>
  <c r="BZ982" i="1"/>
  <c r="CA982" i="1"/>
  <c r="BX983" i="1"/>
  <c r="BY983" i="1"/>
  <c r="BZ983" i="1"/>
  <c r="CA983" i="1"/>
  <c r="BY984" i="1"/>
  <c r="CA984" i="1"/>
  <c r="BY985" i="1"/>
  <c r="BY986" i="1"/>
  <c r="CA986" i="1"/>
  <c r="BY987" i="1"/>
  <c r="CA987" i="1"/>
  <c r="BX988" i="1"/>
  <c r="BY988" i="1"/>
  <c r="BZ988" i="1"/>
  <c r="CA988" i="1"/>
  <c r="BY989" i="1"/>
  <c r="CA989" i="1"/>
  <c r="BY990" i="1"/>
  <c r="CA990" i="1"/>
  <c r="BY991" i="1"/>
  <c r="CA991" i="1"/>
  <c r="BY992" i="1"/>
  <c r="CA992" i="1"/>
  <c r="BY993" i="1"/>
  <c r="CA993" i="1"/>
  <c r="BY994" i="1"/>
  <c r="CA994" i="1"/>
  <c r="CA995" i="1"/>
  <c r="BY996" i="1"/>
  <c r="CA996" i="1"/>
  <c r="BY997" i="1"/>
  <c r="CA997" i="1"/>
  <c r="BX998" i="1"/>
  <c r="BZ998" i="1"/>
  <c r="CA998" i="1"/>
  <c r="CA999" i="1"/>
  <c r="CA1000" i="1"/>
  <c r="BY1001" i="1"/>
  <c r="CA1001" i="1"/>
  <c r="BY1002" i="1"/>
  <c r="CA1002" i="1"/>
  <c r="BY1003" i="1"/>
  <c r="CA1003" i="1"/>
  <c r="BY1004" i="1"/>
  <c r="CA1004" i="1"/>
  <c r="BX1005" i="1"/>
  <c r="BY1005" i="1"/>
  <c r="BZ1005" i="1"/>
  <c r="CA1005" i="1"/>
  <c r="BY1006" i="1"/>
  <c r="CA1006" i="1"/>
  <c r="BX1007" i="1"/>
  <c r="BY1007" i="1"/>
  <c r="BZ1007" i="1"/>
  <c r="CA1007" i="1"/>
  <c r="BX1008" i="1"/>
  <c r="BY1008" i="1"/>
  <c r="BZ1008" i="1"/>
  <c r="CA1008" i="1"/>
  <c r="BY1009" i="1"/>
  <c r="CA1009" i="1"/>
  <c r="BY1010" i="1"/>
  <c r="CA1010" i="1"/>
  <c r="BY1011" i="1"/>
  <c r="CA1011" i="1"/>
  <c r="BY1012" i="1"/>
  <c r="CA1012" i="1"/>
  <c r="BY1013" i="1"/>
  <c r="CA1013" i="1"/>
  <c r="BY1014" i="1"/>
  <c r="CA1014" i="1"/>
  <c r="BY1015" i="1"/>
  <c r="CA1015" i="1"/>
  <c r="BY1016" i="1"/>
  <c r="CA1016" i="1"/>
  <c r="BY1017" i="1"/>
  <c r="CA1017" i="1"/>
  <c r="BY1018" i="1"/>
  <c r="CA1018" i="1"/>
  <c r="BY1019" i="1"/>
  <c r="CA1019" i="1"/>
  <c r="BX1020" i="1"/>
  <c r="BY1020" i="1"/>
  <c r="BZ1020" i="1"/>
  <c r="CA1020" i="1"/>
  <c r="BX1021" i="1"/>
  <c r="BY1021" i="1"/>
  <c r="BZ1021" i="1"/>
  <c r="CA1021" i="1"/>
  <c r="BY1022" i="1"/>
  <c r="CA1022" i="1"/>
  <c r="BY1023" i="1"/>
  <c r="CA1023" i="1"/>
  <c r="BY1024" i="1"/>
  <c r="CA1024" i="1"/>
  <c r="R923" i="1"/>
  <c r="BY923" i="1" s="1"/>
  <c r="R913" i="1"/>
  <c r="BY913" i="1" s="1"/>
  <c r="R900" i="1"/>
  <c r="BY900" i="1" s="1"/>
  <c r="R894" i="1"/>
  <c r="BY894" i="1" s="1"/>
  <c r="R893" i="1"/>
  <c r="BY893" i="1" s="1"/>
  <c r="BY875" i="1"/>
  <c r="CA875" i="1"/>
  <c r="BX876" i="1"/>
  <c r="BY876" i="1"/>
  <c r="BZ876" i="1"/>
  <c r="CA876" i="1"/>
  <c r="BY877" i="1"/>
  <c r="CA877" i="1"/>
  <c r="BY878" i="1"/>
  <c r="CA878" i="1"/>
  <c r="BY879" i="1"/>
  <c r="CA879" i="1"/>
  <c r="BY880" i="1"/>
  <c r="CA880" i="1"/>
  <c r="BY881" i="1"/>
  <c r="CA881" i="1"/>
  <c r="BX882" i="1"/>
  <c r="BY882" i="1"/>
  <c r="BZ882" i="1"/>
  <c r="CA882" i="1"/>
  <c r="BY883" i="1"/>
  <c r="CA883" i="1"/>
  <c r="BY884" i="1"/>
  <c r="CA884" i="1"/>
  <c r="BY885" i="1"/>
  <c r="CA885" i="1"/>
  <c r="BY886" i="1"/>
  <c r="CA886" i="1"/>
  <c r="BY887" i="1"/>
  <c r="CA887" i="1"/>
  <c r="BY888" i="1"/>
  <c r="CA888" i="1"/>
  <c r="BX889" i="1"/>
  <c r="BY889" i="1"/>
  <c r="BZ889" i="1"/>
  <c r="CA889" i="1"/>
  <c r="BY890" i="1"/>
  <c r="CA890" i="1"/>
  <c r="BY891" i="1"/>
  <c r="CA891" i="1"/>
  <c r="BY892" i="1"/>
  <c r="CA892" i="1"/>
  <c r="BX893" i="1"/>
  <c r="BZ893" i="1"/>
  <c r="CA893" i="1"/>
  <c r="CA894" i="1"/>
  <c r="BX895" i="1"/>
  <c r="BY895" i="1"/>
  <c r="BZ895" i="1"/>
  <c r="CA895" i="1"/>
  <c r="BY896" i="1"/>
  <c r="CA896" i="1"/>
  <c r="BY897" i="1"/>
  <c r="BZ897" i="1"/>
  <c r="CA897" i="1"/>
  <c r="BX898" i="1"/>
  <c r="BY898" i="1"/>
  <c r="BZ898" i="1"/>
  <c r="CA898" i="1"/>
  <c r="BY899" i="1"/>
  <c r="CA899" i="1"/>
  <c r="CA900" i="1"/>
  <c r="BY901" i="1"/>
  <c r="CA901" i="1"/>
  <c r="BY902" i="1"/>
  <c r="CA902" i="1"/>
  <c r="BY903" i="1"/>
  <c r="CA903" i="1"/>
  <c r="BY904" i="1"/>
  <c r="CA904" i="1"/>
  <c r="BY905" i="1"/>
  <c r="CA905" i="1"/>
  <c r="BY906" i="1"/>
  <c r="CA906" i="1"/>
  <c r="BY907" i="1"/>
  <c r="CA907" i="1"/>
  <c r="BY908" i="1"/>
  <c r="CA908" i="1"/>
  <c r="BY909" i="1"/>
  <c r="CA909" i="1"/>
  <c r="BY910" i="1"/>
  <c r="CA910" i="1"/>
  <c r="BY911" i="1"/>
  <c r="CA911" i="1"/>
  <c r="BY912" i="1"/>
  <c r="CA912" i="1"/>
  <c r="BX913" i="1"/>
  <c r="BZ913" i="1"/>
  <c r="CA913" i="1"/>
  <c r="BY914" i="1"/>
  <c r="BY915" i="1"/>
  <c r="CA915" i="1"/>
  <c r="BY916" i="1"/>
  <c r="CA916" i="1"/>
  <c r="BX917" i="1"/>
  <c r="BZ917" i="1"/>
  <c r="CA917" i="1"/>
  <c r="BY918" i="1"/>
  <c r="CA918" i="1"/>
  <c r="BY919" i="1"/>
  <c r="CA919" i="1"/>
  <c r="BY920" i="1"/>
  <c r="CA920" i="1"/>
  <c r="BY921" i="1"/>
  <c r="CA921" i="1"/>
  <c r="BY922" i="1"/>
  <c r="CA922" i="1"/>
  <c r="CA923" i="1"/>
  <c r="BY924" i="1"/>
  <c r="CA924" i="1"/>
  <c r="BY925" i="1"/>
  <c r="CA925" i="1"/>
  <c r="BY926" i="1"/>
  <c r="CA926" i="1"/>
  <c r="BX927" i="1"/>
  <c r="BY927" i="1"/>
  <c r="BZ927" i="1"/>
  <c r="CA927" i="1"/>
  <c r="BX928" i="1"/>
  <c r="BY928" i="1"/>
  <c r="BZ928" i="1"/>
  <c r="CA928" i="1"/>
  <c r="BY929" i="1"/>
  <c r="CA929" i="1"/>
  <c r="BY930" i="1"/>
  <c r="CA930" i="1"/>
  <c r="BY931" i="1"/>
  <c r="CA931" i="1"/>
  <c r="BX932" i="1"/>
  <c r="BY932" i="1"/>
  <c r="BZ932" i="1"/>
  <c r="CA932" i="1"/>
  <c r="CA933" i="1"/>
  <c r="BY934" i="1"/>
  <c r="CA934" i="1"/>
  <c r="CA935" i="1"/>
  <c r="BY936" i="1"/>
  <c r="CA936" i="1"/>
  <c r="BY937" i="1"/>
  <c r="CA937" i="1"/>
  <c r="BY938" i="1"/>
  <c r="CA938" i="1"/>
  <c r="BY939" i="1"/>
  <c r="CA939" i="1"/>
  <c r="BY940" i="1"/>
  <c r="CA940" i="1"/>
  <c r="BY941" i="1"/>
  <c r="CA941" i="1"/>
  <c r="BY942" i="1"/>
  <c r="CA942" i="1"/>
  <c r="BY943" i="1"/>
  <c r="CA943" i="1"/>
  <c r="R917" i="1"/>
  <c r="BY917" i="1" s="1"/>
  <c r="P917" i="1"/>
  <c r="R854" i="1"/>
  <c r="BY840" i="1"/>
  <c r="CA840" i="1"/>
  <c r="BY841" i="1"/>
  <c r="CA841" i="1"/>
  <c r="BX842" i="1"/>
  <c r="BY842" i="1"/>
  <c r="BZ842" i="1"/>
  <c r="CA842" i="1"/>
  <c r="BY843" i="1"/>
  <c r="CA843" i="1"/>
  <c r="BY844" i="1"/>
  <c r="CA844" i="1"/>
  <c r="BX845" i="1"/>
  <c r="BY845" i="1"/>
  <c r="BZ845" i="1"/>
  <c r="CA845" i="1"/>
  <c r="BX846" i="1"/>
  <c r="BY846" i="1"/>
  <c r="BZ846" i="1"/>
  <c r="CA846" i="1"/>
  <c r="BY847" i="1"/>
  <c r="CA847" i="1"/>
  <c r="BY848" i="1"/>
  <c r="CA848" i="1"/>
  <c r="BY849" i="1"/>
  <c r="CA849" i="1"/>
  <c r="BY850" i="1"/>
  <c r="CA850" i="1"/>
  <c r="BY851" i="1"/>
  <c r="CA851" i="1"/>
  <c r="BY852" i="1"/>
  <c r="CA852" i="1"/>
  <c r="BY853" i="1"/>
  <c r="CA853" i="1"/>
  <c r="BX854" i="1"/>
  <c r="BY854" i="1"/>
  <c r="BZ854" i="1"/>
  <c r="CA854" i="1"/>
  <c r="BY855" i="1"/>
  <c r="CA855" i="1"/>
  <c r="BY856" i="1"/>
  <c r="CA856" i="1"/>
  <c r="BY857" i="1"/>
  <c r="CA857" i="1"/>
  <c r="BY858" i="1"/>
  <c r="CA858" i="1"/>
  <c r="BY859" i="1"/>
  <c r="CA859" i="1"/>
  <c r="CA860" i="1"/>
  <c r="BY861" i="1"/>
  <c r="CA861" i="1"/>
  <c r="BY862" i="1"/>
  <c r="BZ862" i="1"/>
  <c r="CA862" i="1"/>
  <c r="CA863" i="1"/>
  <c r="BY864" i="1"/>
  <c r="CA864" i="1"/>
  <c r="BY865" i="1"/>
  <c r="CA865" i="1"/>
  <c r="CA866" i="1"/>
  <c r="BX867" i="1"/>
  <c r="BZ867" i="1"/>
  <c r="CA867" i="1"/>
  <c r="CA868" i="1"/>
  <c r="BY869" i="1"/>
  <c r="CA869" i="1"/>
  <c r="BY870" i="1"/>
  <c r="CA870" i="1"/>
  <c r="BY871" i="1"/>
  <c r="CA871" i="1"/>
  <c r="BY872" i="1"/>
  <c r="CA872" i="1"/>
  <c r="BY873" i="1"/>
  <c r="CA873" i="1"/>
  <c r="BX874" i="1"/>
  <c r="BY874" i="1"/>
  <c r="BZ874" i="1"/>
  <c r="CA874" i="1"/>
  <c r="R867" i="1"/>
  <c r="BY867" i="1" s="1"/>
  <c r="R866" i="1"/>
  <c r="BY866" i="1" s="1"/>
  <c r="R863" i="1"/>
  <c r="BY863" i="1" s="1"/>
  <c r="R860" i="1"/>
  <c r="BY860" i="1" s="1"/>
  <c r="BY835" i="1"/>
  <c r="CA835" i="1"/>
  <c r="BX836" i="1"/>
  <c r="BY836" i="1"/>
  <c r="BZ836" i="1"/>
  <c r="CA836" i="1"/>
  <c r="BY837" i="1"/>
  <c r="CA837" i="1"/>
  <c r="BY838" i="1"/>
  <c r="CA838" i="1"/>
  <c r="BY839" i="1"/>
  <c r="CA839" i="1"/>
  <c r="R799" i="1"/>
  <c r="BY799" i="1" s="1"/>
  <c r="P799" i="1"/>
  <c r="BY801" i="1"/>
  <c r="CA801" i="1"/>
  <c r="BY802" i="1"/>
  <c r="CA802" i="1"/>
  <c r="BY803" i="1"/>
  <c r="CA803" i="1"/>
  <c r="BY804" i="1"/>
  <c r="CA804" i="1"/>
  <c r="BY805" i="1"/>
  <c r="CA805" i="1"/>
  <c r="BY806" i="1"/>
  <c r="CA806" i="1"/>
  <c r="BY807" i="1"/>
  <c r="CA807" i="1"/>
  <c r="BY808" i="1"/>
  <c r="CA808" i="1"/>
  <c r="BY809" i="1"/>
  <c r="CA809" i="1"/>
  <c r="BY810" i="1"/>
  <c r="CA810" i="1"/>
  <c r="BY811" i="1"/>
  <c r="CA811" i="1"/>
  <c r="BY812" i="1"/>
  <c r="CA812" i="1"/>
  <c r="BY813" i="1"/>
  <c r="BY814" i="1"/>
  <c r="CA814" i="1"/>
  <c r="BY815" i="1"/>
  <c r="CA815" i="1"/>
  <c r="BY816" i="1"/>
  <c r="CA816" i="1"/>
  <c r="BY817" i="1"/>
  <c r="CA817" i="1"/>
  <c r="BY818" i="1"/>
  <c r="CA818" i="1"/>
  <c r="BY819" i="1"/>
  <c r="CA819" i="1"/>
  <c r="BY821" i="1"/>
  <c r="CA821" i="1"/>
  <c r="BY822" i="1"/>
  <c r="CA822" i="1"/>
  <c r="BY823" i="1"/>
  <c r="CA823" i="1"/>
  <c r="BY824" i="1"/>
  <c r="CA824" i="1"/>
  <c r="BY825" i="1"/>
  <c r="CA825" i="1"/>
  <c r="BY826" i="1"/>
  <c r="CA826" i="1"/>
  <c r="BY827" i="1"/>
  <c r="CA827" i="1"/>
  <c r="BX828" i="1"/>
  <c r="BY828" i="1"/>
  <c r="BZ828" i="1"/>
  <c r="CA828" i="1"/>
  <c r="BY829" i="1"/>
  <c r="CA829" i="1"/>
  <c r="BY830" i="1"/>
  <c r="CA830" i="1"/>
  <c r="BY831" i="1"/>
  <c r="CA831" i="1"/>
  <c r="BY832" i="1"/>
  <c r="CA832" i="1"/>
  <c r="BY834" i="1"/>
  <c r="CA834" i="1"/>
  <c r="CA800" i="1"/>
  <c r="BY800" i="1"/>
  <c r="R798" i="1"/>
  <c r="BY798" i="1" s="1"/>
  <c r="P798" i="1"/>
  <c r="CA799" i="1"/>
  <c r="BZ799" i="1"/>
  <c r="BX799" i="1"/>
  <c r="CA798" i="1"/>
  <c r="BZ798" i="1"/>
  <c r="BX798" i="1"/>
  <c r="CA797" i="1"/>
  <c r="BY797" i="1"/>
  <c r="R746" i="1"/>
  <c r="BY746" i="1" s="1"/>
  <c r="BX788" i="1"/>
  <c r="BX785" i="1"/>
  <c r="BX780" i="1"/>
  <c r="BX779" i="1"/>
  <c r="BX771" i="1"/>
  <c r="BX765" i="1"/>
  <c r="BX762" i="1"/>
  <c r="BX761" i="1"/>
  <c r="BX760" i="1"/>
  <c r="BX759" i="1"/>
  <c r="BX758" i="1"/>
  <c r="BX757" i="1"/>
  <c r="BZ788" i="1"/>
  <c r="BZ785" i="1"/>
  <c r="BZ780" i="1"/>
  <c r="BZ779" i="1"/>
  <c r="BZ771" i="1"/>
  <c r="BZ765" i="1"/>
  <c r="BZ762" i="1"/>
  <c r="BZ761" i="1"/>
  <c r="BZ760" i="1"/>
  <c r="BZ759" i="1"/>
  <c r="BZ758" i="1"/>
  <c r="BZ757" i="1"/>
  <c r="BY796" i="1"/>
  <c r="BY795" i="1"/>
  <c r="BY794" i="1"/>
  <c r="BY793" i="1"/>
  <c r="BY792" i="1"/>
  <c r="BY791" i="1"/>
  <c r="BY790" i="1"/>
  <c r="BY789" i="1"/>
  <c r="BY788" i="1"/>
  <c r="BY787" i="1"/>
  <c r="BY786" i="1"/>
  <c r="BY785" i="1"/>
  <c r="BY784" i="1"/>
  <c r="BY783" i="1"/>
  <c r="BY782" i="1"/>
  <c r="BY781" i="1"/>
  <c r="BY780" i="1"/>
  <c r="BY779" i="1"/>
  <c r="BY778" i="1"/>
  <c r="BY777" i="1"/>
  <c r="BY776" i="1"/>
  <c r="BY775" i="1"/>
  <c r="BY774" i="1"/>
  <c r="BY773" i="1"/>
  <c r="BY772" i="1"/>
  <c r="BY771" i="1"/>
  <c r="BY770" i="1"/>
  <c r="BY769" i="1"/>
  <c r="BY768" i="1"/>
  <c r="BY767" i="1"/>
  <c r="BY766" i="1"/>
  <c r="BY765" i="1"/>
  <c r="BY764" i="1"/>
  <c r="BY762" i="1"/>
  <c r="BY761" i="1"/>
  <c r="BY760" i="1"/>
  <c r="BY759" i="1"/>
  <c r="BY758" i="1"/>
  <c r="BY757" i="1"/>
  <c r="CA796" i="1"/>
  <c r="CA795" i="1"/>
  <c r="CA794" i="1"/>
  <c r="CA793" i="1"/>
  <c r="CA792" i="1"/>
  <c r="CA791" i="1"/>
  <c r="CA790" i="1"/>
  <c r="CA789" i="1"/>
  <c r="CA788" i="1"/>
  <c r="CA787" i="1"/>
  <c r="CA786" i="1"/>
  <c r="CA785" i="1"/>
  <c r="CA784" i="1"/>
  <c r="CA783" i="1"/>
  <c r="CA782" i="1"/>
  <c r="CA781" i="1"/>
  <c r="CA780" i="1"/>
  <c r="CA779" i="1"/>
  <c r="CA778" i="1"/>
  <c r="CA777" i="1"/>
  <c r="CA776" i="1"/>
  <c r="CA775" i="1"/>
  <c r="CA774" i="1"/>
  <c r="CA773" i="1"/>
  <c r="CA772" i="1"/>
  <c r="CA771" i="1"/>
  <c r="CA770" i="1"/>
  <c r="CA769" i="1"/>
  <c r="CA768" i="1"/>
  <c r="CA767" i="1"/>
  <c r="CA766" i="1"/>
  <c r="CA765" i="1"/>
  <c r="CA764" i="1"/>
  <c r="CA762" i="1"/>
  <c r="CA761" i="1"/>
  <c r="CA760" i="1"/>
  <c r="CA759" i="1"/>
  <c r="CA758" i="1"/>
  <c r="CA757" i="1"/>
  <c r="CA756" i="1"/>
  <c r="CA755" i="1"/>
  <c r="CA763" i="1"/>
  <c r="CA754" i="1"/>
  <c r="CA753" i="1"/>
  <c r="CA752" i="1"/>
  <c r="CA751" i="1"/>
  <c r="CA750" i="1"/>
  <c r="CA749" i="1"/>
  <c r="CA747" i="1"/>
  <c r="CA746" i="1"/>
  <c r="CA745" i="1"/>
  <c r="CA744" i="1"/>
  <c r="CA743" i="1"/>
  <c r="CA742" i="1"/>
  <c r="CA741" i="1"/>
  <c r="CA740" i="1"/>
  <c r="CA739" i="1"/>
  <c r="CA738" i="1"/>
  <c r="CA737" i="1"/>
  <c r="CA736" i="1"/>
  <c r="CA735" i="1"/>
  <c r="CA734" i="1"/>
  <c r="CA733" i="1"/>
  <c r="CA732" i="1"/>
  <c r="CA730" i="1"/>
  <c r="CA729" i="1"/>
  <c r="CA728" i="1"/>
  <c r="CA727" i="1"/>
  <c r="CA726" i="1"/>
  <c r="CA725" i="1"/>
  <c r="CA724" i="1"/>
  <c r="CA723" i="1"/>
  <c r="CA722" i="1"/>
  <c r="CA721" i="1"/>
  <c r="CA720" i="1"/>
  <c r="CA719" i="1"/>
  <c r="CA718" i="1"/>
  <c r="CA717" i="1"/>
  <c r="CA716" i="1"/>
  <c r="CA715" i="1"/>
  <c r="CA713" i="1"/>
  <c r="CA712" i="1"/>
  <c r="CA711" i="1"/>
  <c r="CA710" i="1"/>
  <c r="CA709" i="1"/>
  <c r="CA708" i="1"/>
  <c r="CA707" i="1"/>
  <c r="CA706" i="1"/>
  <c r="CA705" i="1"/>
  <c r="CA704" i="1"/>
  <c r="CA703" i="1"/>
  <c r="CA702" i="1"/>
  <c r="CA701" i="1"/>
  <c r="CA700" i="1"/>
  <c r="CA699" i="1"/>
  <c r="CA698" i="1"/>
  <c r="CA694" i="1"/>
  <c r="CA693" i="1"/>
  <c r="CA692" i="1"/>
  <c r="CA691" i="1"/>
  <c r="CA690" i="1"/>
  <c r="CA689" i="1"/>
  <c r="CA688" i="1"/>
  <c r="CA687" i="1"/>
  <c r="CA686" i="1"/>
  <c r="CA684" i="1"/>
  <c r="CA683" i="1"/>
  <c r="CA682" i="1"/>
  <c r="CA681" i="1"/>
  <c r="CA680" i="1"/>
  <c r="CA679" i="1"/>
  <c r="CA678" i="1"/>
  <c r="CA677" i="1"/>
  <c r="CA676" i="1"/>
  <c r="CA675" i="1"/>
  <c r="CA674" i="1"/>
  <c r="CA673" i="1"/>
  <c r="CA672" i="1"/>
  <c r="CA671" i="1"/>
  <c r="CA670" i="1"/>
  <c r="CA669" i="1"/>
  <c r="CA668" i="1"/>
  <c r="CA667" i="1"/>
  <c r="CA666" i="1"/>
  <c r="CA665" i="1"/>
  <c r="CA664" i="1"/>
  <c r="CA663" i="1"/>
  <c r="CA662" i="1"/>
  <c r="CA661" i="1"/>
  <c r="CA660" i="1"/>
  <c r="CA659" i="1"/>
  <c r="CA658" i="1"/>
  <c r="CA657" i="1"/>
  <c r="CA656" i="1"/>
  <c r="CA655" i="1"/>
  <c r="CA654" i="1"/>
  <c r="CA653" i="1"/>
  <c r="CA652" i="1"/>
  <c r="CA649" i="1"/>
  <c r="CA648" i="1"/>
  <c r="CA647" i="1"/>
  <c r="CA646" i="1"/>
  <c r="CA645" i="1"/>
  <c r="CA644" i="1"/>
  <c r="CA643" i="1"/>
  <c r="CA642" i="1"/>
  <c r="CA641" i="1"/>
  <c r="CA640" i="1"/>
  <c r="CA639" i="1"/>
  <c r="CA638" i="1"/>
  <c r="CA637" i="1"/>
  <c r="CA636" i="1"/>
  <c r="CA635" i="1"/>
  <c r="CA634" i="1"/>
  <c r="CA633" i="1"/>
  <c r="CA632" i="1"/>
  <c r="CA631" i="1"/>
  <c r="CA630" i="1"/>
  <c r="CA629" i="1"/>
  <c r="CA628" i="1"/>
  <c r="CA627" i="1"/>
  <c r="CA626" i="1"/>
  <c r="CA625" i="1"/>
  <c r="CA624" i="1"/>
  <c r="CA623" i="1"/>
  <c r="CA622" i="1"/>
  <c r="CA621" i="1"/>
  <c r="CA620" i="1"/>
  <c r="CA619" i="1"/>
  <c r="CA618" i="1"/>
  <c r="CA617" i="1"/>
  <c r="CA616" i="1"/>
  <c r="CA615" i="1"/>
  <c r="CA614" i="1"/>
  <c r="CA613" i="1"/>
  <c r="CA612" i="1"/>
  <c r="CA610" i="1"/>
  <c r="CA609" i="1"/>
  <c r="CA608" i="1"/>
  <c r="CA607" i="1"/>
  <c r="CA606" i="1"/>
  <c r="CA605" i="1"/>
  <c r="CA604" i="1"/>
  <c r="CA603" i="1"/>
  <c r="CA602" i="1"/>
  <c r="CA601" i="1"/>
  <c r="CA600" i="1"/>
  <c r="CA599" i="1"/>
  <c r="CA598" i="1"/>
  <c r="CA597" i="1"/>
  <c r="CA596" i="1"/>
  <c r="CA595" i="1"/>
  <c r="CA594" i="1"/>
  <c r="CA593" i="1"/>
  <c r="CA592" i="1"/>
  <c r="CA590" i="1"/>
  <c r="CA589" i="1"/>
  <c r="CA588" i="1"/>
  <c r="CA587" i="1"/>
  <c r="CA586" i="1"/>
  <c r="CA585" i="1"/>
  <c r="CA584" i="1"/>
  <c r="CA583" i="1"/>
  <c r="CA582" i="1"/>
  <c r="CA581" i="1"/>
  <c r="CA580" i="1"/>
  <c r="CA579" i="1"/>
  <c r="CA578" i="1"/>
  <c r="CA577" i="1"/>
  <c r="CA576" i="1"/>
  <c r="CA575" i="1"/>
  <c r="CA574" i="1"/>
  <c r="CA573" i="1"/>
  <c r="CA572" i="1"/>
  <c r="CA570" i="1"/>
  <c r="CA569" i="1"/>
  <c r="CA568" i="1"/>
  <c r="CA566" i="1"/>
  <c r="CA565" i="1"/>
  <c r="CA564" i="1"/>
  <c r="CA563" i="1"/>
  <c r="CA562" i="1"/>
  <c r="CA561" i="1"/>
  <c r="CA560" i="1"/>
  <c r="CA559" i="1"/>
  <c r="CA558" i="1"/>
  <c r="CA557" i="1"/>
  <c r="CA556" i="1"/>
  <c r="CA555" i="1"/>
  <c r="CA554" i="1"/>
  <c r="CA553" i="1"/>
  <c r="CA552" i="1"/>
  <c r="CA551" i="1"/>
  <c r="CA550" i="1"/>
  <c r="CA549" i="1"/>
  <c r="CA548" i="1"/>
  <c r="CA547" i="1"/>
  <c r="CA546" i="1"/>
  <c r="CA545" i="1"/>
  <c r="CA544" i="1"/>
  <c r="CA543" i="1"/>
  <c r="CA542" i="1"/>
  <c r="CA541" i="1"/>
  <c r="CA540" i="1"/>
  <c r="CA539" i="1"/>
  <c r="CA538" i="1"/>
  <c r="CA537" i="1"/>
  <c r="CA536" i="1"/>
  <c r="CA535" i="1"/>
  <c r="CA534" i="1"/>
  <c r="CA533" i="1"/>
  <c r="CA532" i="1"/>
  <c r="CA531" i="1"/>
  <c r="CA530" i="1"/>
  <c r="CA529" i="1"/>
  <c r="CA528" i="1"/>
  <c r="CA527" i="1"/>
  <c r="CA526" i="1"/>
  <c r="CA525" i="1"/>
  <c r="CA524" i="1"/>
  <c r="CA523" i="1"/>
  <c r="CA522" i="1"/>
  <c r="CA521" i="1"/>
  <c r="CA520" i="1"/>
  <c r="CA519" i="1"/>
  <c r="CA518" i="1"/>
  <c r="CA516" i="1"/>
  <c r="CA515" i="1"/>
  <c r="CA514" i="1"/>
  <c r="CA513" i="1"/>
  <c r="CA512" i="1"/>
  <c r="CA511" i="1"/>
  <c r="CA510" i="1"/>
  <c r="CA509" i="1"/>
  <c r="CA508" i="1"/>
  <c r="CA507" i="1"/>
  <c r="CA506" i="1"/>
  <c r="CA505" i="1"/>
  <c r="CA504" i="1"/>
  <c r="CA503" i="1"/>
  <c r="CA502" i="1"/>
  <c r="CA501" i="1"/>
  <c r="CA500" i="1"/>
  <c r="CA499" i="1"/>
  <c r="CA498" i="1"/>
  <c r="CA497" i="1"/>
  <c r="CA496" i="1"/>
  <c r="CA495" i="1"/>
  <c r="CA494" i="1"/>
  <c r="CA493" i="1"/>
  <c r="CA492" i="1"/>
  <c r="CA491" i="1"/>
  <c r="CA490" i="1"/>
  <c r="CA489" i="1"/>
  <c r="CA488" i="1"/>
  <c r="CA487" i="1"/>
  <c r="CA486" i="1"/>
  <c r="CA485" i="1"/>
  <c r="CA484" i="1"/>
  <c r="CA483" i="1"/>
  <c r="CA482" i="1"/>
  <c r="CA481" i="1"/>
  <c r="CA480" i="1"/>
  <c r="CA479" i="1"/>
  <c r="CA477" i="1"/>
  <c r="CA476" i="1"/>
  <c r="CA475" i="1"/>
  <c r="CA474" i="1"/>
  <c r="CA473" i="1"/>
  <c r="CA472" i="1"/>
  <c r="CA471" i="1"/>
  <c r="CA470" i="1"/>
  <c r="CA469" i="1"/>
  <c r="CA468" i="1"/>
  <c r="CA467" i="1"/>
  <c r="CA466" i="1"/>
  <c r="CA465" i="1"/>
  <c r="CA464" i="1"/>
  <c r="CA463" i="1"/>
  <c r="CA462" i="1"/>
  <c r="CA461" i="1"/>
  <c r="CA460" i="1"/>
  <c r="CA459" i="1"/>
  <c r="CA458" i="1"/>
  <c r="CA457" i="1"/>
  <c r="CA456" i="1"/>
  <c r="CA455" i="1"/>
  <c r="CA454" i="1"/>
  <c r="CA453" i="1"/>
  <c r="CA452" i="1"/>
  <c r="CA451" i="1"/>
  <c r="CA450" i="1"/>
  <c r="CA449" i="1"/>
  <c r="CA448" i="1"/>
  <c r="CA447" i="1"/>
  <c r="CA446" i="1"/>
  <c r="CA445" i="1"/>
  <c r="CA444" i="1"/>
  <c r="CA443" i="1"/>
  <c r="CA442" i="1"/>
  <c r="CA441" i="1"/>
  <c r="CA440" i="1"/>
  <c r="CA439" i="1"/>
  <c r="CA438" i="1"/>
  <c r="CA437" i="1"/>
  <c r="CA436" i="1"/>
  <c r="CA435" i="1"/>
  <c r="CA434" i="1"/>
  <c r="CA433" i="1"/>
  <c r="CA432" i="1"/>
  <c r="CA431" i="1"/>
  <c r="CA430" i="1"/>
  <c r="CA429" i="1"/>
  <c r="CA428" i="1"/>
  <c r="CA427" i="1"/>
  <c r="CA426" i="1"/>
  <c r="CA425" i="1"/>
  <c r="CA424" i="1"/>
  <c r="CA423" i="1"/>
  <c r="CA422" i="1"/>
  <c r="CA421" i="1"/>
  <c r="CA420" i="1"/>
  <c r="CA419" i="1"/>
  <c r="CA418" i="1"/>
  <c r="CA417" i="1"/>
  <c r="CA416" i="1"/>
  <c r="CA415" i="1"/>
  <c r="CA414" i="1"/>
  <c r="CA413" i="1"/>
  <c r="CA412" i="1"/>
  <c r="CA411" i="1"/>
  <c r="CA410" i="1"/>
  <c r="CA409" i="1"/>
  <c r="CA408" i="1"/>
  <c r="CA407" i="1"/>
  <c r="CA406" i="1"/>
  <c r="CA405" i="1"/>
  <c r="CA404" i="1"/>
  <c r="CA403" i="1"/>
  <c r="CA402" i="1"/>
  <c r="CA401" i="1"/>
  <c r="CA400" i="1"/>
  <c r="CA399" i="1"/>
  <c r="CA398" i="1"/>
  <c r="CA397" i="1"/>
  <c r="CA396" i="1"/>
  <c r="CA395" i="1"/>
  <c r="CA394" i="1"/>
  <c r="CA393" i="1"/>
  <c r="CA392" i="1"/>
  <c r="CA391" i="1"/>
  <c r="CA390" i="1"/>
  <c r="CA389" i="1"/>
  <c r="CA388" i="1"/>
  <c r="CA387" i="1"/>
  <c r="CA386" i="1"/>
  <c r="CA385" i="1"/>
  <c r="CA384" i="1"/>
  <c r="CA383" i="1"/>
  <c r="CA382" i="1"/>
  <c r="CA381" i="1"/>
  <c r="CA380" i="1"/>
  <c r="CA379" i="1"/>
  <c r="CA378" i="1"/>
  <c r="CA377" i="1"/>
  <c r="CA376" i="1"/>
  <c r="CA375" i="1"/>
  <c r="CA374" i="1"/>
  <c r="CA373" i="1"/>
  <c r="CA372" i="1"/>
  <c r="CA370" i="1"/>
  <c r="CA369" i="1"/>
  <c r="CA368" i="1"/>
  <c r="CA367" i="1"/>
  <c r="CA366" i="1"/>
  <c r="CA365" i="1"/>
  <c r="CA364" i="1"/>
  <c r="CA363" i="1"/>
  <c r="CA362" i="1"/>
  <c r="CA361" i="1"/>
  <c r="CA360" i="1"/>
  <c r="CA359" i="1"/>
  <c r="CA358" i="1"/>
  <c r="CA357" i="1"/>
  <c r="CA356" i="1"/>
  <c r="CA355" i="1"/>
  <c r="CA354" i="1"/>
  <c r="CA353" i="1"/>
  <c r="CA352" i="1"/>
  <c r="CA351" i="1"/>
  <c r="CA350" i="1"/>
  <c r="CA349" i="1"/>
  <c r="CA348" i="1"/>
  <c r="CA347" i="1"/>
  <c r="CA346" i="1"/>
  <c r="CA345" i="1"/>
  <c r="CA343" i="1"/>
  <c r="CA342" i="1"/>
  <c r="CA341" i="1"/>
  <c r="CA340" i="1"/>
  <c r="CA339" i="1"/>
  <c r="CA338" i="1"/>
  <c r="CA337" i="1"/>
  <c r="CA336" i="1"/>
  <c r="CA335" i="1"/>
  <c r="CA333" i="1"/>
  <c r="CA332" i="1"/>
  <c r="CA331" i="1"/>
  <c r="CA330" i="1"/>
  <c r="CA329" i="1"/>
  <c r="CA328" i="1"/>
  <c r="CA327" i="1"/>
  <c r="CA326" i="1"/>
  <c r="CA325" i="1"/>
  <c r="CA324" i="1"/>
  <c r="CA323" i="1"/>
  <c r="CA321" i="1"/>
  <c r="CA320" i="1"/>
  <c r="CA319" i="1"/>
  <c r="CA318" i="1"/>
  <c r="CA317" i="1"/>
  <c r="CA316" i="1"/>
  <c r="CA315" i="1"/>
  <c r="CA314" i="1"/>
  <c r="CA313" i="1"/>
  <c r="CA312" i="1"/>
  <c r="CA311" i="1"/>
  <c r="CA310" i="1"/>
  <c r="CA309" i="1"/>
  <c r="CA308" i="1"/>
  <c r="CA307" i="1"/>
  <c r="CA306" i="1"/>
  <c r="CA305" i="1"/>
  <c r="CA304" i="1"/>
  <c r="CA303" i="1"/>
  <c r="CA302" i="1"/>
  <c r="CA301" i="1"/>
  <c r="CA300" i="1"/>
  <c r="CA299" i="1"/>
  <c r="CA298" i="1"/>
  <c r="CA297" i="1"/>
  <c r="CA296" i="1"/>
  <c r="CA295" i="1"/>
  <c r="CA294" i="1"/>
  <c r="CA293" i="1"/>
  <c r="CA292" i="1"/>
  <c r="CA291" i="1"/>
  <c r="CA290" i="1"/>
  <c r="CA289" i="1"/>
  <c r="CA288" i="1"/>
  <c r="CA287" i="1"/>
  <c r="CA286" i="1"/>
  <c r="CA285" i="1"/>
  <c r="CA284" i="1"/>
  <c r="CA283" i="1"/>
  <c r="CA282" i="1"/>
  <c r="CA281" i="1"/>
  <c r="CA280" i="1"/>
  <c r="CA279" i="1"/>
  <c r="CA277" i="1"/>
  <c r="CA276" i="1"/>
  <c r="CA275" i="1"/>
  <c r="CA274" i="1"/>
  <c r="CA273" i="1"/>
  <c r="CA272" i="1"/>
  <c r="CA271" i="1"/>
  <c r="CA270" i="1"/>
  <c r="CA269" i="1"/>
  <c r="CA268" i="1"/>
  <c r="CA267" i="1"/>
  <c r="CA266" i="1"/>
  <c r="CA265" i="1"/>
  <c r="CA264" i="1"/>
  <c r="CA263" i="1"/>
  <c r="CA262" i="1"/>
  <c r="CA261" i="1"/>
  <c r="CA260" i="1"/>
  <c r="CA259" i="1"/>
  <c r="CA258" i="1"/>
  <c r="CA257" i="1"/>
  <c r="CA256" i="1"/>
  <c r="CA255" i="1"/>
  <c r="CA254" i="1"/>
  <c r="CA253" i="1"/>
  <c r="CA252" i="1"/>
  <c r="CA251" i="1"/>
  <c r="CA250" i="1"/>
  <c r="CA249" i="1"/>
  <c r="CA248" i="1"/>
  <c r="CA247" i="1"/>
  <c r="CA246" i="1"/>
  <c r="CA245" i="1"/>
  <c r="CA244" i="1"/>
  <c r="CA243" i="1"/>
  <c r="CA242" i="1"/>
  <c r="CA241" i="1"/>
  <c r="CA240" i="1"/>
  <c r="CA239" i="1"/>
  <c r="CA238" i="1"/>
  <c r="CA237" i="1"/>
  <c r="CA236" i="1"/>
  <c r="CA235" i="1"/>
  <c r="CA234" i="1"/>
  <c r="CA233" i="1"/>
  <c r="CA231" i="1"/>
  <c r="CA230" i="1"/>
  <c r="CA229" i="1"/>
  <c r="CA228" i="1"/>
  <c r="CA227" i="1"/>
  <c r="CA226" i="1"/>
  <c r="CA225" i="1"/>
  <c r="CA224" i="1"/>
  <c r="CA223" i="1"/>
  <c r="CA222" i="1"/>
  <c r="CA221" i="1"/>
  <c r="CA220" i="1"/>
  <c r="CA219" i="1"/>
  <c r="CA218" i="1"/>
  <c r="CA217" i="1"/>
  <c r="CA216" i="1"/>
  <c r="CA215" i="1"/>
  <c r="CA214" i="1"/>
  <c r="CA213" i="1"/>
  <c r="CA212" i="1"/>
  <c r="CA211" i="1"/>
  <c r="CA210" i="1"/>
  <c r="CA209" i="1"/>
  <c r="CA208" i="1"/>
  <c r="CA207" i="1"/>
  <c r="CA206" i="1"/>
  <c r="CA205" i="1"/>
  <c r="CA204" i="1"/>
  <c r="CA203" i="1"/>
  <c r="CA202" i="1"/>
  <c r="CA201" i="1"/>
  <c r="CA200" i="1"/>
  <c r="CA199" i="1"/>
  <c r="CA198" i="1"/>
  <c r="CA197" i="1"/>
  <c r="CA196" i="1"/>
  <c r="CA195" i="1"/>
  <c r="CA194" i="1"/>
  <c r="CA193" i="1"/>
  <c r="CA192" i="1"/>
  <c r="CA191" i="1"/>
  <c r="CA190" i="1"/>
  <c r="CA189" i="1"/>
  <c r="CA188" i="1"/>
  <c r="CA187" i="1"/>
  <c r="CA186" i="1"/>
  <c r="CA185" i="1"/>
  <c r="CA184" i="1"/>
  <c r="CA183" i="1"/>
  <c r="CA182" i="1"/>
  <c r="CA181" i="1"/>
  <c r="CA180" i="1"/>
  <c r="CA179" i="1"/>
  <c r="CA178" i="1"/>
  <c r="CA177" i="1"/>
  <c r="CA176" i="1"/>
  <c r="CA175" i="1"/>
  <c r="CA174" i="1"/>
  <c r="CA173" i="1"/>
  <c r="CA172" i="1"/>
  <c r="CA171" i="1"/>
  <c r="CA170" i="1"/>
  <c r="CA169" i="1"/>
  <c r="CA168" i="1"/>
  <c r="CA167" i="1"/>
  <c r="CA165" i="1"/>
  <c r="CA164" i="1"/>
  <c r="CA163" i="1"/>
  <c r="CA162" i="1"/>
  <c r="CA161" i="1"/>
  <c r="CA160" i="1"/>
  <c r="CA159" i="1"/>
  <c r="CA158" i="1"/>
  <c r="CA157" i="1"/>
  <c r="CA156" i="1"/>
  <c r="CA155" i="1"/>
  <c r="CA154" i="1"/>
  <c r="CA153" i="1"/>
  <c r="CA152" i="1"/>
  <c r="CA151" i="1"/>
  <c r="CA150" i="1"/>
  <c r="CA149" i="1"/>
  <c r="CA148" i="1"/>
  <c r="CA147" i="1"/>
  <c r="CA146" i="1"/>
  <c r="CA145" i="1"/>
  <c r="CA144" i="1"/>
  <c r="CA143" i="1"/>
  <c r="CA142" i="1"/>
  <c r="CA141" i="1"/>
  <c r="CA140" i="1"/>
  <c r="CA139" i="1"/>
  <c r="CA138" i="1"/>
  <c r="CA137" i="1"/>
  <c r="CA136" i="1"/>
  <c r="CA135" i="1"/>
  <c r="CA134" i="1"/>
  <c r="CA133" i="1"/>
  <c r="CA132" i="1"/>
  <c r="CA131" i="1"/>
  <c r="CA130" i="1"/>
  <c r="CA129" i="1"/>
  <c r="CA128" i="1"/>
  <c r="CA127" i="1"/>
  <c r="CA126" i="1"/>
  <c r="CA125" i="1"/>
  <c r="CA123" i="1"/>
  <c r="CA122" i="1"/>
  <c r="CA121" i="1"/>
  <c r="CA120" i="1"/>
  <c r="CA119" i="1"/>
  <c r="CA118" i="1"/>
  <c r="CA117" i="1"/>
  <c r="CA116" i="1"/>
  <c r="CA114" i="1"/>
  <c r="CA113" i="1"/>
  <c r="CA112" i="1"/>
  <c r="CA111" i="1"/>
  <c r="CA110" i="1"/>
  <c r="CA109" i="1"/>
  <c r="CA108" i="1"/>
  <c r="CA107" i="1"/>
  <c r="CA106" i="1"/>
  <c r="CA105" i="1"/>
  <c r="CA104" i="1"/>
  <c r="CA103" i="1"/>
  <c r="CA102" i="1"/>
  <c r="CA101" i="1"/>
  <c r="CA100" i="1"/>
  <c r="CA99" i="1"/>
  <c r="CA98" i="1"/>
  <c r="CA97" i="1"/>
  <c r="CA96" i="1"/>
  <c r="CA95" i="1"/>
  <c r="CA94" i="1"/>
  <c r="CA93" i="1"/>
  <c r="CA92" i="1"/>
  <c r="CA91" i="1"/>
  <c r="CA90" i="1"/>
  <c r="CA89" i="1"/>
  <c r="CA87" i="1"/>
  <c r="CA86" i="1"/>
  <c r="CA85" i="1"/>
  <c r="CA84" i="1"/>
  <c r="CA83" i="1"/>
  <c r="CA82" i="1"/>
  <c r="CA81" i="1"/>
  <c r="CA80" i="1"/>
  <c r="CA79" i="1"/>
  <c r="CA78" i="1"/>
  <c r="CA77" i="1"/>
  <c r="CA76" i="1"/>
  <c r="CA74" i="1"/>
  <c r="CA73" i="1"/>
  <c r="CA72" i="1"/>
  <c r="CA71" i="1"/>
  <c r="CA70" i="1"/>
  <c r="CA69" i="1"/>
  <c r="CA66" i="1"/>
  <c r="CA64" i="1"/>
  <c r="CA63" i="1"/>
  <c r="CA62" i="1"/>
  <c r="CA59" i="1"/>
  <c r="CA58" i="1"/>
  <c r="CA56" i="1"/>
  <c r="CA54" i="1"/>
  <c r="CA53" i="1"/>
  <c r="CA50" i="1"/>
  <c r="CA49" i="1"/>
  <c r="CA48" i="1"/>
  <c r="CA47" i="1"/>
  <c r="CA46" i="1"/>
  <c r="CA45" i="1"/>
  <c r="CA44" i="1"/>
  <c r="CA43" i="1"/>
  <c r="CA42" i="1"/>
  <c r="CA41" i="1"/>
  <c r="CA39" i="1"/>
  <c r="CA38" i="1"/>
  <c r="CA37" i="1"/>
  <c r="CA36" i="1"/>
  <c r="CA35" i="1"/>
  <c r="CA34" i="1"/>
  <c r="CA33" i="1"/>
  <c r="CA31" i="1"/>
  <c r="CA30" i="1"/>
  <c r="CA29" i="1"/>
  <c r="CA27" i="1"/>
  <c r="CA26" i="1"/>
  <c r="CA25" i="1"/>
  <c r="CA24" i="1"/>
  <c r="CA23" i="1"/>
  <c r="CA21" i="1"/>
  <c r="CA20" i="1"/>
  <c r="CA19" i="1"/>
  <c r="CA18" i="1"/>
  <c r="CA17" i="1"/>
  <c r="CA16" i="1"/>
  <c r="CA15" i="1"/>
  <c r="CA14" i="1"/>
  <c r="CA13" i="1"/>
  <c r="CA12" i="1"/>
  <c r="CA11" i="1"/>
  <c r="CA10" i="1"/>
  <c r="CA9" i="1"/>
  <c r="CA3" i="1"/>
  <c r="CA4" i="1"/>
  <c r="CA5" i="1"/>
  <c r="CA6" i="1"/>
  <c r="CA7" i="1"/>
  <c r="BX746" i="1"/>
  <c r="BZ746" i="1"/>
  <c r="BX747" i="1"/>
  <c r="BZ747" i="1"/>
  <c r="BX751" i="1"/>
  <c r="BZ751" i="1"/>
  <c r="BY754" i="1"/>
  <c r="BX763" i="1"/>
  <c r="BY763" i="1"/>
  <c r="BZ763" i="1"/>
  <c r="BX756" i="1"/>
  <c r="BY756" i="1"/>
  <c r="BZ756" i="1"/>
  <c r="R755" i="1"/>
  <c r="BY755" i="1" s="1"/>
  <c r="R753" i="1"/>
  <c r="BY753" i="1" s="1"/>
  <c r="R752" i="1"/>
  <c r="BY752" i="1" s="1"/>
  <c r="R751" i="1"/>
  <c r="BY751" i="1" s="1"/>
  <c r="R750" i="1"/>
  <c r="BY750" i="1" s="1"/>
  <c r="R749" i="1"/>
  <c r="BY749" i="1" s="1"/>
  <c r="R747" i="1"/>
  <c r="BY747" i="1" s="1"/>
  <c r="P747" i="1"/>
  <c r="BZ743" i="1"/>
  <c r="BX743" i="1"/>
  <c r="R745" i="1"/>
  <c r="BY745" i="1" s="1"/>
  <c r="R744" i="1"/>
  <c r="BY744" i="1" s="1"/>
  <c r="R743" i="1"/>
  <c r="BY743" i="1" s="1"/>
  <c r="R742" i="1"/>
  <c r="BY742" i="1" s="1"/>
  <c r="R740" i="1"/>
  <c r="R739" i="1"/>
  <c r="BY739" i="1" s="1"/>
  <c r="R738" i="1"/>
  <c r="BY738" i="1" s="1"/>
  <c r="R737" i="1"/>
  <c r="BY737" i="1" s="1"/>
  <c r="R736" i="1"/>
  <c r="BY736" i="1" s="1"/>
  <c r="R735" i="1"/>
  <c r="BY735" i="1" s="1"/>
  <c r="R734" i="1"/>
  <c r="BY734" i="1" s="1"/>
  <c r="R733" i="1"/>
  <c r="BY733" i="1" s="1"/>
  <c r="R732" i="1"/>
  <c r="BY732" i="1" s="1"/>
  <c r="R731" i="1"/>
  <c r="R730" i="1"/>
  <c r="BY730" i="1" s="1"/>
  <c r="BY729" i="1"/>
  <c r="BX736" i="1"/>
  <c r="BZ736" i="1"/>
  <c r="BY740" i="1"/>
  <c r="BY741" i="1"/>
  <c r="BY727" i="1"/>
  <c r="BZ727" i="1"/>
  <c r="BY728" i="1"/>
  <c r="BZ728" i="1"/>
  <c r="BX686" i="1"/>
  <c r="BZ686" i="1"/>
  <c r="BX687" i="1"/>
  <c r="BZ687" i="1"/>
  <c r="BX688" i="1"/>
  <c r="BZ688" i="1"/>
  <c r="BX689" i="1"/>
  <c r="BZ689" i="1"/>
  <c r="BX690" i="1"/>
  <c r="BZ690" i="1"/>
  <c r="BX691" i="1"/>
  <c r="BZ691" i="1"/>
  <c r="BX692" i="1"/>
  <c r="BZ692" i="1"/>
  <c r="BX693" i="1"/>
  <c r="BZ693" i="1"/>
  <c r="BX694" i="1"/>
  <c r="BZ694" i="1"/>
  <c r="BX695" i="1"/>
  <c r="BX698" i="1"/>
  <c r="BZ698" i="1"/>
  <c r="BX699" i="1"/>
  <c r="BZ699" i="1"/>
  <c r="BX700" i="1"/>
  <c r="BZ700" i="1"/>
  <c r="BX701" i="1"/>
  <c r="BZ701" i="1"/>
  <c r="BX702" i="1"/>
  <c r="BZ702" i="1"/>
  <c r="BX703" i="1"/>
  <c r="BZ703" i="1"/>
  <c r="BX704" i="1"/>
  <c r="BZ704" i="1"/>
  <c r="BX705" i="1"/>
  <c r="BZ705" i="1"/>
  <c r="BX706" i="1"/>
  <c r="BZ706" i="1"/>
  <c r="BX707" i="1"/>
  <c r="BY707" i="1"/>
  <c r="BZ707" i="1"/>
  <c r="BX708" i="1"/>
  <c r="BZ708" i="1"/>
  <c r="BX709" i="1"/>
  <c r="BZ709" i="1"/>
  <c r="BX710" i="1"/>
  <c r="BZ710" i="1"/>
  <c r="BX711" i="1"/>
  <c r="BZ711" i="1"/>
  <c r="BX712" i="1"/>
  <c r="BZ712" i="1"/>
  <c r="BX713" i="1"/>
  <c r="BZ713" i="1"/>
  <c r="BX715" i="1"/>
  <c r="BZ715" i="1"/>
  <c r="BX716" i="1"/>
  <c r="BZ716" i="1"/>
  <c r="BX717" i="1"/>
  <c r="BZ717" i="1"/>
  <c r="BX718" i="1"/>
  <c r="BY718" i="1"/>
  <c r="BZ718" i="1"/>
  <c r="BX719" i="1"/>
  <c r="BZ719" i="1"/>
  <c r="BX720" i="1"/>
  <c r="BZ720" i="1"/>
  <c r="BX721" i="1"/>
  <c r="BZ721" i="1"/>
  <c r="BY722" i="1"/>
  <c r="BX723" i="1"/>
  <c r="BZ723" i="1"/>
  <c r="BX724" i="1"/>
  <c r="BZ724" i="1"/>
  <c r="BX725" i="1"/>
  <c r="BZ725" i="1"/>
  <c r="BX726" i="1"/>
  <c r="BZ726" i="1"/>
  <c r="R713" i="1"/>
  <c r="BY713" i="1" s="1"/>
  <c r="R726" i="1"/>
  <c r="BY726" i="1" s="1"/>
  <c r="R725" i="1"/>
  <c r="BY725" i="1" s="1"/>
  <c r="R724" i="1"/>
  <c r="BY724" i="1" s="1"/>
  <c r="R723" i="1"/>
  <c r="BY723" i="1" s="1"/>
  <c r="R721" i="1"/>
  <c r="BY721" i="1" s="1"/>
  <c r="R720" i="1"/>
  <c r="BY720" i="1" s="1"/>
  <c r="R719" i="1"/>
  <c r="BY719" i="1" s="1"/>
  <c r="R717" i="1"/>
  <c r="BY717" i="1" s="1"/>
  <c r="R716" i="1"/>
  <c r="BY716" i="1" s="1"/>
  <c r="R712" i="1"/>
  <c r="BY712" i="1" s="1"/>
  <c r="R711" i="1"/>
  <c r="BY711" i="1" s="1"/>
  <c r="R710" i="1"/>
  <c r="BY710" i="1" s="1"/>
  <c r="R715" i="1"/>
  <c r="BY715" i="1" s="1"/>
  <c r="P715" i="1"/>
  <c r="R709" i="1"/>
  <c r="BY709" i="1" s="1"/>
  <c r="P709" i="1"/>
  <c r="R708" i="1"/>
  <c r="BY708" i="1" s="1"/>
  <c r="P708" i="1"/>
  <c r="R706" i="1"/>
  <c r="BY706" i="1" s="1"/>
  <c r="P706" i="1"/>
  <c r="R705" i="1"/>
  <c r="BY705" i="1" s="1"/>
  <c r="P705" i="1"/>
  <c r="R704" i="1"/>
  <c r="BY704" i="1" s="1"/>
  <c r="P704" i="1"/>
  <c r="R703" i="1"/>
  <c r="BY703" i="1" s="1"/>
  <c r="P703" i="1"/>
  <c r="R702" i="1"/>
  <c r="BY702" i="1" s="1"/>
  <c r="P702" i="1"/>
  <c r="R701" i="1"/>
  <c r="BY701" i="1" s="1"/>
  <c r="P701" i="1"/>
  <c r="R700" i="1"/>
  <c r="BY700" i="1" s="1"/>
  <c r="P700" i="1"/>
  <c r="R699" i="1"/>
  <c r="BY699" i="1" s="1"/>
  <c r="P699" i="1"/>
  <c r="R698" i="1"/>
  <c r="BY698" i="1" s="1"/>
  <c r="P698" i="1"/>
  <c r="R695" i="1"/>
  <c r="BY695" i="1" s="1"/>
  <c r="P695" i="1"/>
  <c r="R694" i="1"/>
  <c r="BY694" i="1" s="1"/>
  <c r="P694" i="1"/>
  <c r="R693" i="1"/>
  <c r="BY693" i="1" s="1"/>
  <c r="P693" i="1"/>
  <c r="R692" i="1"/>
  <c r="BY692" i="1" s="1"/>
  <c r="P692" i="1"/>
  <c r="R691" i="1"/>
  <c r="BY691" i="1" s="1"/>
  <c r="P691" i="1"/>
  <c r="R690" i="1"/>
  <c r="BY690" i="1" s="1"/>
  <c r="P690" i="1"/>
  <c r="R689" i="1"/>
  <c r="BY689" i="1" s="1"/>
  <c r="P689" i="1"/>
  <c r="R688" i="1"/>
  <c r="BY688" i="1" s="1"/>
  <c r="P688" i="1"/>
  <c r="R687" i="1"/>
  <c r="BY687" i="1" s="1"/>
  <c r="P687" i="1"/>
  <c r="R686" i="1"/>
  <c r="BY686" i="1" s="1"/>
  <c r="BZ674" i="1"/>
  <c r="BY674" i="1"/>
  <c r="BX674" i="1"/>
  <c r="BZ669" i="1"/>
  <c r="BY669" i="1"/>
  <c r="BX669" i="1"/>
  <c r="BZ668" i="1"/>
  <c r="BY668" i="1"/>
  <c r="BX668" i="1"/>
  <c r="BZ665" i="1"/>
  <c r="BY665" i="1"/>
  <c r="BX665" i="1"/>
  <c r="BZ664" i="1"/>
  <c r="BY664" i="1"/>
  <c r="BX664" i="1"/>
  <c r="BY660" i="1"/>
  <c r="BZ684" i="1"/>
  <c r="BY684" i="1"/>
  <c r="BX684" i="1"/>
  <c r="BY683" i="1"/>
  <c r="BY682" i="1"/>
  <c r="BZ681" i="1"/>
  <c r="BY681" i="1"/>
  <c r="BX681" i="1"/>
  <c r="BZ680" i="1"/>
  <c r="BY680" i="1"/>
  <c r="BX680" i="1"/>
  <c r="BY679" i="1"/>
  <c r="BZ673" i="1"/>
  <c r="BY673" i="1"/>
  <c r="BX673" i="1"/>
  <c r="BY672" i="1"/>
  <c r="BY671" i="1"/>
  <c r="BY670" i="1"/>
  <c r="BZ667" i="1"/>
  <c r="BY667" i="1"/>
  <c r="BX667" i="1"/>
  <c r="BZ678" i="1"/>
  <c r="BY678" i="1"/>
  <c r="BX678" i="1"/>
  <c r="BY677" i="1"/>
  <c r="BZ676" i="1"/>
  <c r="BY676" i="1"/>
  <c r="BX676" i="1"/>
  <c r="BY675" i="1"/>
  <c r="BZ666" i="1"/>
  <c r="BY666" i="1"/>
  <c r="BX666" i="1"/>
  <c r="BY663" i="1"/>
  <c r="BY662" i="1"/>
  <c r="BZ661" i="1"/>
  <c r="BY661" i="1"/>
  <c r="BX661" i="1"/>
  <c r="BZ658" i="1"/>
  <c r="BY658" i="1"/>
  <c r="BX658" i="1"/>
  <c r="T517" i="1"/>
  <c r="CA517" i="1" s="1"/>
  <c r="R517" i="1"/>
  <c r="BY232" i="1"/>
  <c r="BX628" i="1"/>
  <c r="BY628" i="1"/>
  <c r="BZ628" i="1"/>
  <c r="BX629" i="1"/>
  <c r="BY629" i="1"/>
  <c r="BZ629" i="1"/>
  <c r="BX630" i="1"/>
  <c r="BY630" i="1"/>
  <c r="BZ630" i="1"/>
  <c r="BX631" i="1"/>
  <c r="BY631" i="1"/>
  <c r="BZ631" i="1"/>
  <c r="BX632" i="1"/>
  <c r="BY632" i="1"/>
  <c r="BZ632" i="1"/>
  <c r="BX633" i="1"/>
  <c r="BY633" i="1"/>
  <c r="BZ633" i="1"/>
  <c r="BX634" i="1"/>
  <c r="BY634" i="1"/>
  <c r="BZ634" i="1"/>
  <c r="BX635" i="1"/>
  <c r="BY635" i="1"/>
  <c r="BZ635" i="1"/>
  <c r="BX636" i="1"/>
  <c r="BY636" i="1"/>
  <c r="BZ636" i="1"/>
  <c r="BY637" i="1"/>
  <c r="BX638" i="1"/>
  <c r="BY638" i="1"/>
  <c r="BZ638" i="1"/>
  <c r="BX639" i="1"/>
  <c r="BY639" i="1"/>
  <c r="BZ639" i="1"/>
  <c r="BY640" i="1"/>
  <c r="BX641" i="1"/>
  <c r="BY641" i="1"/>
  <c r="BZ641" i="1"/>
  <c r="BX642" i="1"/>
  <c r="BY642" i="1"/>
  <c r="BZ642" i="1"/>
  <c r="BX643" i="1"/>
  <c r="BY643" i="1"/>
  <c r="BZ643" i="1"/>
  <c r="BX644" i="1"/>
  <c r="BY644" i="1"/>
  <c r="BZ644" i="1"/>
  <c r="BX645" i="1"/>
  <c r="BY645" i="1"/>
  <c r="BZ645" i="1"/>
  <c r="BX646" i="1"/>
  <c r="BY646" i="1"/>
  <c r="BZ646" i="1"/>
  <c r="BX647" i="1"/>
  <c r="BY647" i="1"/>
  <c r="BZ647" i="1"/>
  <c r="BX648" i="1"/>
  <c r="BY648" i="1"/>
  <c r="BZ648" i="1"/>
  <c r="BX649" i="1"/>
  <c r="BY649" i="1"/>
  <c r="BZ649" i="1"/>
  <c r="BY651" i="1"/>
  <c r="BY652" i="1"/>
  <c r="BY653" i="1"/>
  <c r="BX654" i="1"/>
  <c r="BY654" i="1"/>
  <c r="BZ654" i="1"/>
  <c r="BX655" i="1"/>
  <c r="BY655" i="1"/>
  <c r="BZ655" i="1"/>
  <c r="BX656" i="1"/>
  <c r="BY656" i="1"/>
  <c r="BZ656" i="1"/>
  <c r="BX657" i="1"/>
  <c r="BY657" i="1"/>
  <c r="BZ657" i="1"/>
  <c r="BX659" i="1"/>
  <c r="BY659" i="1"/>
  <c r="BZ659" i="1"/>
  <c r="BX580" i="1"/>
  <c r="BY580" i="1"/>
  <c r="BZ580" i="1"/>
  <c r="BX581" i="1"/>
  <c r="BY581" i="1"/>
  <c r="BZ581" i="1"/>
  <c r="BX582" i="1"/>
  <c r="BY582" i="1"/>
  <c r="BZ582" i="1"/>
  <c r="BX583" i="1"/>
  <c r="BY583" i="1"/>
  <c r="BZ583" i="1"/>
  <c r="BY584" i="1"/>
  <c r="BX585" i="1"/>
  <c r="BY585" i="1"/>
  <c r="BZ585" i="1"/>
  <c r="BX587" i="1"/>
  <c r="BY587" i="1"/>
  <c r="BZ587" i="1"/>
  <c r="BX588" i="1"/>
  <c r="BY588" i="1"/>
  <c r="BZ588" i="1"/>
  <c r="BX589" i="1"/>
  <c r="BY589" i="1"/>
  <c r="BZ589" i="1"/>
  <c r="BX590" i="1"/>
  <c r="BY590" i="1"/>
  <c r="BZ590" i="1"/>
  <c r="BX592" i="1"/>
  <c r="BY592" i="1"/>
  <c r="BZ592" i="1"/>
  <c r="BX593" i="1"/>
  <c r="BY593" i="1"/>
  <c r="BZ593" i="1"/>
  <c r="BX594" i="1"/>
  <c r="BY594" i="1"/>
  <c r="BZ594" i="1"/>
  <c r="BY595" i="1"/>
  <c r="BX596" i="1"/>
  <c r="BY596" i="1"/>
  <c r="BZ596" i="1"/>
  <c r="BX597" i="1"/>
  <c r="BY597" i="1"/>
  <c r="BZ597" i="1"/>
  <c r="BX598" i="1"/>
  <c r="BY598" i="1"/>
  <c r="BZ598" i="1"/>
  <c r="BX599" i="1"/>
  <c r="BY599" i="1"/>
  <c r="BZ599" i="1"/>
  <c r="BX600" i="1"/>
  <c r="BY600" i="1"/>
  <c r="BZ600" i="1"/>
  <c r="BX601" i="1"/>
  <c r="BY601" i="1"/>
  <c r="BZ601" i="1"/>
  <c r="BX602" i="1"/>
  <c r="BY602" i="1"/>
  <c r="BZ602" i="1"/>
  <c r="BX603" i="1"/>
  <c r="BY603" i="1"/>
  <c r="BZ603" i="1"/>
  <c r="BX604" i="1"/>
  <c r="BY604" i="1"/>
  <c r="BZ604" i="1"/>
  <c r="BY605" i="1"/>
  <c r="BX606" i="1"/>
  <c r="BY606" i="1"/>
  <c r="BZ606" i="1"/>
  <c r="BY607" i="1"/>
  <c r="BX608" i="1"/>
  <c r="BY608" i="1"/>
  <c r="BZ608" i="1"/>
  <c r="BX609" i="1"/>
  <c r="BY609" i="1"/>
  <c r="BZ609" i="1"/>
  <c r="BX610" i="1"/>
  <c r="BY610" i="1"/>
  <c r="BZ610" i="1"/>
  <c r="BY612" i="1"/>
  <c r="BX613" i="1"/>
  <c r="BY613" i="1"/>
  <c r="BZ613" i="1"/>
  <c r="BX614" i="1"/>
  <c r="BY614" i="1"/>
  <c r="BZ614" i="1"/>
  <c r="BX615" i="1"/>
  <c r="BY615" i="1"/>
  <c r="BZ615" i="1"/>
  <c r="BX616" i="1"/>
  <c r="BY616" i="1"/>
  <c r="BZ616" i="1"/>
  <c r="BX617" i="1"/>
  <c r="BY617" i="1"/>
  <c r="BZ617" i="1"/>
  <c r="BX618" i="1"/>
  <c r="BY618" i="1"/>
  <c r="BZ618" i="1"/>
  <c r="BX619" i="1"/>
  <c r="BY619" i="1"/>
  <c r="BZ619" i="1"/>
  <c r="BX620" i="1"/>
  <c r="BY620" i="1"/>
  <c r="BZ620" i="1"/>
  <c r="BX621" i="1"/>
  <c r="BY621" i="1"/>
  <c r="BZ621" i="1"/>
  <c r="BX622" i="1"/>
  <c r="BY622" i="1"/>
  <c r="BZ622" i="1"/>
  <c r="BX623" i="1"/>
  <c r="BY623" i="1"/>
  <c r="BZ623" i="1"/>
  <c r="BX624" i="1"/>
  <c r="BY624" i="1"/>
  <c r="BZ624" i="1"/>
  <c r="BX625" i="1"/>
  <c r="BY625" i="1"/>
  <c r="BZ625" i="1"/>
  <c r="BX626" i="1"/>
  <c r="BY626" i="1"/>
  <c r="BZ626" i="1"/>
  <c r="BX627" i="1"/>
  <c r="BY627" i="1"/>
  <c r="BZ627" i="1"/>
  <c r="BX578" i="1"/>
  <c r="BY578" i="1"/>
  <c r="BZ578" i="1"/>
  <c r="BX579" i="1"/>
  <c r="BY579" i="1"/>
  <c r="BZ579" i="1"/>
  <c r="R13" i="1"/>
  <c r="BY13" i="1" s="1"/>
  <c r="BX543" i="1"/>
  <c r="BY543" i="1"/>
  <c r="BZ543" i="1"/>
  <c r="BX544" i="1"/>
  <c r="BY544" i="1"/>
  <c r="BZ544" i="1"/>
  <c r="BX545" i="1"/>
  <c r="BY545" i="1"/>
  <c r="BZ545" i="1"/>
  <c r="BX546" i="1"/>
  <c r="BY546" i="1"/>
  <c r="BZ546" i="1"/>
  <c r="BX547" i="1"/>
  <c r="BY547" i="1"/>
  <c r="BZ547" i="1"/>
  <c r="BX548" i="1"/>
  <c r="BY548" i="1"/>
  <c r="BZ548" i="1"/>
  <c r="BX549" i="1"/>
  <c r="BY549" i="1"/>
  <c r="BZ549" i="1"/>
  <c r="BX550" i="1"/>
  <c r="BY550" i="1"/>
  <c r="BZ550" i="1"/>
  <c r="BX551" i="1"/>
  <c r="BY551" i="1"/>
  <c r="BZ551" i="1"/>
  <c r="BX552" i="1"/>
  <c r="BY552" i="1"/>
  <c r="BZ552" i="1"/>
  <c r="BX553" i="1"/>
  <c r="BY553" i="1"/>
  <c r="BZ553" i="1"/>
  <c r="BX554" i="1"/>
  <c r="BY554" i="1"/>
  <c r="BZ554" i="1"/>
  <c r="BX555" i="1"/>
  <c r="BY555" i="1"/>
  <c r="BZ555" i="1"/>
  <c r="BX556" i="1"/>
  <c r="BY556" i="1"/>
  <c r="BZ556" i="1"/>
  <c r="BX557" i="1"/>
  <c r="BY557" i="1"/>
  <c r="BZ557" i="1"/>
  <c r="BX558" i="1"/>
  <c r="BY558" i="1"/>
  <c r="BZ558" i="1"/>
  <c r="BX559" i="1"/>
  <c r="BY559" i="1"/>
  <c r="BZ559" i="1"/>
  <c r="BX560" i="1"/>
  <c r="BY560" i="1"/>
  <c r="BZ560" i="1"/>
  <c r="BX561" i="1"/>
  <c r="BY561" i="1"/>
  <c r="BZ561" i="1"/>
  <c r="BX562" i="1"/>
  <c r="BY562" i="1"/>
  <c r="BZ562" i="1"/>
  <c r="BX563" i="1"/>
  <c r="BY563" i="1"/>
  <c r="BZ563" i="1"/>
  <c r="BX564" i="1"/>
  <c r="BY564" i="1"/>
  <c r="BZ564" i="1"/>
  <c r="BX565" i="1"/>
  <c r="BY565" i="1"/>
  <c r="BZ565" i="1"/>
  <c r="BX566" i="1"/>
  <c r="BY566" i="1"/>
  <c r="BZ566" i="1"/>
  <c r="BX568" i="1"/>
  <c r="BY568" i="1"/>
  <c r="BZ568" i="1"/>
  <c r="BX569" i="1"/>
  <c r="BY569" i="1"/>
  <c r="BZ569" i="1"/>
  <c r="BX570" i="1"/>
  <c r="BY570" i="1"/>
  <c r="BZ570" i="1"/>
  <c r="BX572" i="1"/>
  <c r="BY572" i="1"/>
  <c r="BZ572" i="1"/>
  <c r="BX573" i="1"/>
  <c r="BY573" i="1"/>
  <c r="BZ573" i="1"/>
  <c r="BX574" i="1"/>
  <c r="BY574" i="1"/>
  <c r="BZ574" i="1"/>
  <c r="BX575" i="1"/>
  <c r="BY575" i="1"/>
  <c r="BZ575" i="1"/>
  <c r="BX576" i="1"/>
  <c r="BY576" i="1"/>
  <c r="BZ576" i="1"/>
  <c r="BX577" i="1"/>
  <c r="BY577" i="1"/>
  <c r="BZ577" i="1"/>
  <c r="BX531" i="1"/>
  <c r="BY531" i="1"/>
  <c r="BZ531" i="1"/>
  <c r="BX532" i="1"/>
  <c r="BY532" i="1"/>
  <c r="BZ532" i="1"/>
  <c r="BX533" i="1"/>
  <c r="BY533" i="1"/>
  <c r="BZ533" i="1"/>
  <c r="BX534" i="1"/>
  <c r="BY534" i="1"/>
  <c r="BZ534" i="1"/>
  <c r="BX535" i="1"/>
  <c r="BY535" i="1"/>
  <c r="BZ535" i="1"/>
  <c r="BX536" i="1"/>
  <c r="BY536" i="1"/>
  <c r="BZ536" i="1"/>
  <c r="BX537" i="1"/>
  <c r="BY537" i="1"/>
  <c r="BZ537" i="1"/>
  <c r="BX538" i="1"/>
  <c r="BY538" i="1"/>
  <c r="BZ538" i="1"/>
  <c r="BX539" i="1"/>
  <c r="BY539" i="1"/>
  <c r="BZ539" i="1"/>
  <c r="BX540" i="1"/>
  <c r="BY540" i="1"/>
  <c r="BZ540" i="1"/>
  <c r="BX541" i="1"/>
  <c r="BY541" i="1"/>
  <c r="BZ541" i="1"/>
  <c r="BX542" i="1"/>
  <c r="BY542" i="1"/>
  <c r="BZ542" i="1"/>
  <c r="BX515" i="1"/>
  <c r="BY515" i="1"/>
  <c r="BZ515" i="1"/>
  <c r="BX516" i="1"/>
  <c r="BY516" i="1"/>
  <c r="BZ516" i="1"/>
  <c r="BX518" i="1"/>
  <c r="BY518" i="1"/>
  <c r="BZ518" i="1"/>
  <c r="BX519" i="1"/>
  <c r="BY519" i="1"/>
  <c r="BZ519" i="1"/>
  <c r="BX520" i="1"/>
  <c r="BY520" i="1"/>
  <c r="BZ520" i="1"/>
  <c r="BX521" i="1"/>
  <c r="BY521" i="1"/>
  <c r="BZ521" i="1"/>
  <c r="BX522" i="1"/>
  <c r="BY522" i="1"/>
  <c r="BZ522" i="1"/>
  <c r="BX523" i="1"/>
  <c r="BY523" i="1"/>
  <c r="BZ523" i="1"/>
  <c r="BX524" i="1"/>
  <c r="BY524" i="1"/>
  <c r="BZ524" i="1"/>
  <c r="BX525" i="1"/>
  <c r="BY525" i="1"/>
  <c r="BZ525" i="1"/>
  <c r="BX526" i="1"/>
  <c r="BY526" i="1"/>
  <c r="BZ526" i="1"/>
  <c r="BX527" i="1"/>
  <c r="BY527" i="1"/>
  <c r="BZ527" i="1"/>
  <c r="BX528" i="1"/>
  <c r="BY528" i="1"/>
  <c r="BZ528" i="1"/>
  <c r="BX529" i="1"/>
  <c r="BY529" i="1"/>
  <c r="BZ529" i="1"/>
  <c r="BX530" i="1"/>
  <c r="BY530" i="1"/>
  <c r="BZ530" i="1"/>
  <c r="AV66" i="1"/>
  <c r="AV65" i="1"/>
  <c r="AV62" i="1"/>
  <c r="AV61" i="1"/>
  <c r="AV60" i="1"/>
  <c r="AV59" i="1"/>
  <c r="AV57" i="1"/>
  <c r="AV54" i="1"/>
  <c r="AV53" i="1"/>
  <c r="AV52" i="1"/>
  <c r="AV50" i="1"/>
  <c r="AV49" i="1"/>
  <c r="AV48" i="1"/>
  <c r="AV47" i="1"/>
  <c r="AV46" i="1"/>
  <c r="AV45" i="1"/>
  <c r="AV44" i="1"/>
  <c r="AV40" i="1"/>
  <c r="AV39" i="1"/>
  <c r="AV36" i="1"/>
  <c r="AV34" i="1"/>
  <c r="AV33" i="1"/>
  <c r="AV32" i="1"/>
  <c r="AV31" i="1"/>
  <c r="AV30" i="1"/>
  <c r="AV29" i="1"/>
  <c r="AV26" i="1"/>
  <c r="AV24" i="1"/>
  <c r="AV23" i="1"/>
  <c r="AV20" i="1"/>
  <c r="AV18" i="1"/>
  <c r="AV17" i="1"/>
  <c r="AV15" i="1"/>
  <c r="AV14" i="1"/>
  <c r="AV13" i="1"/>
  <c r="AV12" i="1"/>
  <c r="AV10" i="1"/>
  <c r="AV6" i="1"/>
  <c r="AV4" i="1"/>
  <c r="BY517" i="1"/>
  <c r="BY55" i="1"/>
  <c r="BX481" i="1"/>
  <c r="BY481" i="1"/>
  <c r="BZ481" i="1"/>
  <c r="BX482" i="1"/>
  <c r="BY482" i="1"/>
  <c r="BZ482" i="1"/>
  <c r="BX483" i="1"/>
  <c r="BY483" i="1"/>
  <c r="BZ483" i="1"/>
  <c r="BX484" i="1"/>
  <c r="BY484" i="1"/>
  <c r="BZ484" i="1"/>
  <c r="BX485" i="1"/>
  <c r="BZ485" i="1"/>
  <c r="BX486" i="1"/>
  <c r="BY486" i="1"/>
  <c r="BZ486" i="1"/>
  <c r="BX488" i="1"/>
  <c r="BY488" i="1"/>
  <c r="BZ488" i="1"/>
  <c r="BX489" i="1"/>
  <c r="BY489" i="1"/>
  <c r="BZ489" i="1"/>
  <c r="BX490" i="1"/>
  <c r="BY490" i="1"/>
  <c r="BZ490" i="1"/>
  <c r="BX491" i="1"/>
  <c r="BY491" i="1"/>
  <c r="BZ491" i="1"/>
  <c r="BX492" i="1"/>
  <c r="BY492" i="1"/>
  <c r="BZ492" i="1"/>
  <c r="BX493" i="1"/>
  <c r="BY493" i="1"/>
  <c r="BZ493" i="1"/>
  <c r="BX494" i="1"/>
  <c r="BY494" i="1"/>
  <c r="BZ494" i="1"/>
  <c r="BX495" i="1"/>
  <c r="BY495" i="1"/>
  <c r="BZ495" i="1"/>
  <c r="BX496" i="1"/>
  <c r="BY496" i="1"/>
  <c r="BZ496" i="1"/>
  <c r="BY497" i="1"/>
  <c r="BX498" i="1"/>
  <c r="BY498" i="1"/>
  <c r="BZ498" i="1"/>
  <c r="BX499" i="1"/>
  <c r="BY499" i="1"/>
  <c r="BZ499" i="1"/>
  <c r="BX500" i="1"/>
  <c r="BY500" i="1"/>
  <c r="BZ500" i="1"/>
  <c r="BX501" i="1"/>
  <c r="BY501" i="1"/>
  <c r="BZ501" i="1"/>
  <c r="BX502" i="1"/>
  <c r="BY502" i="1"/>
  <c r="BZ502" i="1"/>
  <c r="BX503" i="1"/>
  <c r="BY503" i="1"/>
  <c r="BZ503" i="1"/>
  <c r="BX504" i="1"/>
  <c r="BY504" i="1"/>
  <c r="BZ504" i="1"/>
  <c r="BX505" i="1"/>
  <c r="BY505" i="1"/>
  <c r="BZ505" i="1"/>
  <c r="BX506" i="1"/>
  <c r="BY506" i="1"/>
  <c r="BZ506" i="1"/>
  <c r="BX507" i="1"/>
  <c r="BY507" i="1"/>
  <c r="BZ507" i="1"/>
  <c r="BX508" i="1"/>
  <c r="BY508" i="1"/>
  <c r="BZ508" i="1"/>
  <c r="BX509" i="1"/>
  <c r="BY509" i="1"/>
  <c r="BZ509" i="1"/>
  <c r="BX510" i="1"/>
  <c r="BY510" i="1"/>
  <c r="BZ510" i="1"/>
  <c r="BX511" i="1"/>
  <c r="BY511" i="1"/>
  <c r="BZ511" i="1"/>
  <c r="BX512" i="1"/>
  <c r="BY512" i="1"/>
  <c r="BZ512" i="1"/>
  <c r="BX513" i="1"/>
  <c r="BY513" i="1"/>
  <c r="BZ513" i="1"/>
  <c r="BX514" i="1"/>
  <c r="BY514" i="1"/>
  <c r="BZ514" i="1"/>
  <c r="R480" i="1"/>
  <c r="BY480" i="1" s="1"/>
  <c r="R479" i="1"/>
  <c r="BY479" i="1" s="1"/>
  <c r="R487" i="1"/>
  <c r="BY487" i="1" s="1"/>
  <c r="R485" i="1"/>
  <c r="BY485" i="1"/>
  <c r="BY475" i="1"/>
  <c r="BX476" i="1"/>
  <c r="BY476" i="1"/>
  <c r="BZ476" i="1"/>
  <c r="BX477" i="1"/>
  <c r="BY477" i="1"/>
  <c r="BZ477" i="1"/>
  <c r="BX479" i="1"/>
  <c r="BZ479" i="1"/>
  <c r="BX480" i="1"/>
  <c r="BZ480" i="1"/>
  <c r="BX468" i="1"/>
  <c r="BY468" i="1"/>
  <c r="BZ468" i="1"/>
  <c r="BX469" i="1"/>
  <c r="BY469" i="1"/>
  <c r="BZ469" i="1"/>
  <c r="BX470" i="1"/>
  <c r="BY470" i="1"/>
  <c r="BZ470" i="1"/>
  <c r="BX471" i="1"/>
  <c r="BY471" i="1"/>
  <c r="BZ471" i="1"/>
  <c r="BX472" i="1"/>
  <c r="BY472" i="1"/>
  <c r="BZ472" i="1"/>
  <c r="BY473" i="1"/>
  <c r="BY474" i="1"/>
  <c r="BX466" i="1"/>
  <c r="BZ466" i="1"/>
  <c r="BX467" i="1"/>
  <c r="BZ467" i="1"/>
  <c r="R467" i="1"/>
  <c r="BY467" i="1" s="1"/>
  <c r="R466" i="1"/>
  <c r="BY466" i="1"/>
  <c r="BX458" i="1"/>
  <c r="BZ458" i="1"/>
  <c r="BX459" i="1"/>
  <c r="BZ459" i="1"/>
  <c r="BX460" i="1"/>
  <c r="BZ460" i="1"/>
  <c r="BX461" i="1"/>
  <c r="BZ461" i="1"/>
  <c r="BX462" i="1"/>
  <c r="BZ462" i="1"/>
  <c r="BX465" i="1"/>
  <c r="BZ465" i="1"/>
  <c r="BX446" i="1"/>
  <c r="BZ446" i="1"/>
  <c r="BX448" i="1"/>
  <c r="BZ448" i="1"/>
  <c r="BX449" i="1"/>
  <c r="BZ449" i="1"/>
  <c r="BX451" i="1"/>
  <c r="BZ451" i="1"/>
  <c r="BX452" i="1"/>
  <c r="BZ452" i="1"/>
  <c r="BX453" i="1"/>
  <c r="BZ453" i="1"/>
  <c r="BX454" i="1"/>
  <c r="BZ454" i="1"/>
  <c r="BX455" i="1"/>
  <c r="BZ455" i="1"/>
  <c r="BX456" i="1"/>
  <c r="BZ456" i="1"/>
  <c r="R455" i="1"/>
  <c r="BY455" i="1"/>
  <c r="R456" i="1"/>
  <c r="BY456" i="1" s="1"/>
  <c r="R447" i="1"/>
  <c r="BY447" i="1"/>
  <c r="R448" i="1"/>
  <c r="BY448" i="1"/>
  <c r="R449" i="1"/>
  <c r="BY449" i="1" s="1"/>
  <c r="R450" i="1"/>
  <c r="BY450" i="1" s="1"/>
  <c r="R451" i="1"/>
  <c r="BY451" i="1" s="1"/>
  <c r="R452" i="1"/>
  <c r="BY452" i="1"/>
  <c r="R453" i="1"/>
  <c r="BY453" i="1" s="1"/>
  <c r="R454" i="1"/>
  <c r="BY454" i="1" s="1"/>
  <c r="BY457" i="1"/>
  <c r="R458" i="1"/>
  <c r="BY458" i="1"/>
  <c r="R459" i="1"/>
  <c r="BY459" i="1" s="1"/>
  <c r="BX368" i="1"/>
  <c r="BZ368" i="1"/>
  <c r="BX369" i="1"/>
  <c r="BZ369" i="1"/>
  <c r="BX370" i="1"/>
  <c r="BZ370" i="1"/>
  <c r="BX372" i="1"/>
  <c r="BZ372" i="1"/>
  <c r="BX373" i="1"/>
  <c r="BZ373" i="1"/>
  <c r="BX374" i="1"/>
  <c r="BZ374" i="1"/>
  <c r="BX375" i="1"/>
  <c r="BZ375" i="1"/>
  <c r="BX376" i="1"/>
  <c r="BZ376" i="1"/>
  <c r="BX377" i="1"/>
  <c r="BZ377" i="1"/>
  <c r="BX378" i="1"/>
  <c r="BZ378" i="1"/>
  <c r="BX379" i="1"/>
  <c r="BZ379" i="1"/>
  <c r="BX380" i="1"/>
  <c r="BZ380" i="1"/>
  <c r="BX381" i="1"/>
  <c r="BZ381" i="1"/>
  <c r="BX383" i="1"/>
  <c r="BZ383" i="1"/>
  <c r="BX384" i="1"/>
  <c r="BZ384" i="1"/>
  <c r="BX385" i="1"/>
  <c r="BZ385" i="1"/>
  <c r="BX386" i="1"/>
  <c r="BZ386" i="1"/>
  <c r="BX387" i="1"/>
  <c r="BZ387" i="1"/>
  <c r="BX388" i="1"/>
  <c r="BZ388" i="1"/>
  <c r="BX389" i="1"/>
  <c r="BZ389" i="1"/>
  <c r="BX390" i="1"/>
  <c r="BZ390" i="1"/>
  <c r="BX391" i="1"/>
  <c r="BZ391" i="1"/>
  <c r="BX392" i="1"/>
  <c r="BZ392" i="1"/>
  <c r="BX393" i="1"/>
  <c r="BZ393" i="1"/>
  <c r="BX394" i="1"/>
  <c r="BZ394" i="1"/>
  <c r="BX395" i="1"/>
  <c r="BZ395" i="1"/>
  <c r="BX396" i="1"/>
  <c r="BZ396" i="1"/>
  <c r="BX397" i="1"/>
  <c r="BZ397" i="1"/>
  <c r="BX398" i="1"/>
  <c r="BZ398" i="1"/>
  <c r="BX399" i="1"/>
  <c r="BZ399" i="1"/>
  <c r="BX400" i="1"/>
  <c r="BZ400" i="1"/>
  <c r="BX402" i="1"/>
  <c r="BZ402" i="1"/>
  <c r="BX403" i="1"/>
  <c r="BZ403" i="1"/>
  <c r="BX404" i="1"/>
  <c r="BZ404" i="1"/>
  <c r="BX406" i="1"/>
  <c r="BZ406" i="1"/>
  <c r="BX407" i="1"/>
  <c r="BZ407" i="1"/>
  <c r="BX408" i="1"/>
  <c r="BZ408" i="1"/>
  <c r="BX409" i="1"/>
  <c r="BZ409" i="1"/>
  <c r="BX410" i="1"/>
  <c r="BZ410" i="1"/>
  <c r="BX411" i="1"/>
  <c r="BZ411" i="1"/>
  <c r="BX412" i="1"/>
  <c r="BZ412" i="1"/>
  <c r="BX413" i="1"/>
  <c r="BZ413" i="1"/>
  <c r="BX414" i="1"/>
  <c r="BZ414" i="1"/>
  <c r="BX415" i="1"/>
  <c r="BZ415" i="1"/>
  <c r="BX416" i="1"/>
  <c r="BZ416" i="1"/>
  <c r="BX417" i="1"/>
  <c r="BZ417" i="1"/>
  <c r="BX418" i="1"/>
  <c r="BZ418" i="1"/>
  <c r="BX419" i="1"/>
  <c r="BZ419" i="1"/>
  <c r="BX420" i="1"/>
  <c r="BZ420" i="1"/>
  <c r="BX421" i="1"/>
  <c r="BZ421" i="1"/>
  <c r="BX422" i="1"/>
  <c r="BZ422" i="1"/>
  <c r="BX423" i="1"/>
  <c r="BZ423" i="1"/>
  <c r="BX424" i="1"/>
  <c r="BZ424" i="1"/>
  <c r="BX425" i="1"/>
  <c r="BZ425" i="1"/>
  <c r="BX426" i="1"/>
  <c r="BZ426" i="1"/>
  <c r="BX427" i="1"/>
  <c r="BZ427" i="1"/>
  <c r="BX428" i="1"/>
  <c r="BZ428" i="1"/>
  <c r="BX429" i="1"/>
  <c r="BZ429" i="1"/>
  <c r="BX430" i="1"/>
  <c r="BZ430" i="1"/>
  <c r="BX431" i="1"/>
  <c r="BZ431" i="1"/>
  <c r="BX432" i="1"/>
  <c r="BZ432" i="1"/>
  <c r="BX434" i="1"/>
  <c r="BZ434" i="1"/>
  <c r="BX435" i="1"/>
  <c r="BZ435" i="1"/>
  <c r="BX436" i="1"/>
  <c r="BZ436" i="1"/>
  <c r="BX437" i="1"/>
  <c r="BZ437" i="1"/>
  <c r="BX438" i="1"/>
  <c r="BZ438" i="1"/>
  <c r="BX439" i="1"/>
  <c r="BZ439" i="1"/>
  <c r="BX440" i="1"/>
  <c r="BZ440" i="1"/>
  <c r="BX441" i="1"/>
  <c r="BZ441" i="1"/>
  <c r="BX442" i="1"/>
  <c r="BZ442" i="1"/>
  <c r="BX443" i="1"/>
  <c r="BZ443" i="1"/>
  <c r="BX444" i="1"/>
  <c r="BZ444" i="1"/>
  <c r="BX445" i="1"/>
  <c r="BZ445" i="1"/>
  <c r="R368" i="1"/>
  <c r="BY368" i="1" s="1"/>
  <c r="R369" i="1"/>
  <c r="BY369" i="1" s="1"/>
  <c r="R370" i="1"/>
  <c r="BY370" i="1" s="1"/>
  <c r="R371" i="1"/>
  <c r="R372" i="1"/>
  <c r="BY372" i="1" s="1"/>
  <c r="R373" i="1"/>
  <c r="BY373" i="1" s="1"/>
  <c r="R374" i="1"/>
  <c r="BY374" i="1" s="1"/>
  <c r="R375" i="1"/>
  <c r="BY375" i="1" s="1"/>
  <c r="R376" i="1"/>
  <c r="BY376" i="1"/>
  <c r="R377" i="1"/>
  <c r="BY377" i="1" s="1"/>
  <c r="R378" i="1"/>
  <c r="BY378" i="1" s="1"/>
  <c r="R379" i="1"/>
  <c r="BY379" i="1"/>
  <c r="R380" i="1"/>
  <c r="BY380" i="1" s="1"/>
  <c r="R381" i="1"/>
  <c r="BY381" i="1"/>
  <c r="R382" i="1"/>
  <c r="BY382" i="1"/>
  <c r="R383" i="1"/>
  <c r="BY383" i="1"/>
  <c r="R384" i="1"/>
  <c r="BY384" i="1" s="1"/>
  <c r="R385" i="1"/>
  <c r="BY385" i="1" s="1"/>
  <c r="R386" i="1"/>
  <c r="BY386" i="1" s="1"/>
  <c r="R387" i="1"/>
  <c r="BY387" i="1" s="1"/>
  <c r="R388" i="1"/>
  <c r="BY388" i="1"/>
  <c r="R389" i="1"/>
  <c r="BY389" i="1"/>
  <c r="R390" i="1"/>
  <c r="BY390" i="1" s="1"/>
  <c r="R391" i="1"/>
  <c r="BY391" i="1"/>
  <c r="R392" i="1"/>
  <c r="BY392" i="1" s="1"/>
  <c r="R393" i="1"/>
  <c r="BY393" i="1" s="1"/>
  <c r="R394" i="1"/>
  <c r="BY394" i="1"/>
  <c r="R395" i="1"/>
  <c r="BY395" i="1"/>
  <c r="R396" i="1"/>
  <c r="BY396" i="1" s="1"/>
  <c r="R397" i="1"/>
  <c r="BY397" i="1"/>
  <c r="R398" i="1"/>
  <c r="BY398" i="1" s="1"/>
  <c r="R399" i="1"/>
  <c r="BY399" i="1" s="1"/>
  <c r="R400" i="1"/>
  <c r="BY400" i="1" s="1"/>
  <c r="R401" i="1"/>
  <c r="BY401" i="1" s="1"/>
  <c r="R402" i="1"/>
  <c r="BY402" i="1" s="1"/>
  <c r="R403" i="1"/>
  <c r="BY403" i="1"/>
  <c r="R404" i="1"/>
  <c r="BY404" i="1"/>
  <c r="R405" i="1"/>
  <c r="BY405" i="1" s="1"/>
  <c r="R406" i="1"/>
  <c r="BY406" i="1" s="1"/>
  <c r="R407" i="1"/>
  <c r="BY407" i="1" s="1"/>
  <c r="R408" i="1"/>
  <c r="BY408" i="1" s="1"/>
  <c r="R409" i="1"/>
  <c r="BY409" i="1"/>
  <c r="R410" i="1"/>
  <c r="BY410" i="1" s="1"/>
  <c r="R411" i="1"/>
  <c r="BY411" i="1"/>
  <c r="R412" i="1"/>
  <c r="BY412" i="1" s="1"/>
  <c r="R413" i="1"/>
  <c r="BY413" i="1" s="1"/>
  <c r="R414" i="1"/>
  <c r="BY414" i="1" s="1"/>
  <c r="R415" i="1"/>
  <c r="BY415" i="1"/>
  <c r="R416" i="1"/>
  <c r="BY416" i="1"/>
  <c r="R417" i="1"/>
  <c r="BY417" i="1" s="1"/>
  <c r="R418" i="1"/>
  <c r="BY418" i="1"/>
  <c r="R419" i="1"/>
  <c r="BY419" i="1" s="1"/>
  <c r="R420" i="1"/>
  <c r="BY420" i="1" s="1"/>
  <c r="R421" i="1"/>
  <c r="BY421" i="1" s="1"/>
  <c r="R422" i="1"/>
  <c r="BY422" i="1"/>
  <c r="R423" i="1"/>
  <c r="BY423" i="1"/>
  <c r="R424" i="1"/>
  <c r="BY424" i="1"/>
  <c r="R425" i="1"/>
  <c r="BY425" i="1" s="1"/>
  <c r="R426" i="1"/>
  <c r="BY426" i="1" s="1"/>
  <c r="R427" i="1"/>
  <c r="BY427" i="1" s="1"/>
  <c r="R428" i="1"/>
  <c r="BY428" i="1"/>
  <c r="R429" i="1"/>
  <c r="BY429" i="1" s="1"/>
  <c r="R430" i="1"/>
  <c r="BY430" i="1"/>
  <c r="R431" i="1"/>
  <c r="BY431" i="1"/>
  <c r="R432" i="1"/>
  <c r="BY432" i="1" s="1"/>
  <c r="R433" i="1"/>
  <c r="BY433" i="1" s="1"/>
  <c r="R434" i="1"/>
  <c r="BY434" i="1" s="1"/>
  <c r="R435" i="1"/>
  <c r="BY435" i="1" s="1"/>
  <c r="R436" i="1"/>
  <c r="BY436" i="1" s="1"/>
  <c r="R437" i="1"/>
  <c r="BY437" i="1"/>
  <c r="R438" i="1"/>
  <c r="BY438" i="1" s="1"/>
  <c r="R439" i="1"/>
  <c r="BY439" i="1"/>
  <c r="R440" i="1"/>
  <c r="BY440" i="1"/>
  <c r="R441" i="1"/>
  <c r="BY441" i="1" s="1"/>
  <c r="R442" i="1"/>
  <c r="BY442" i="1" s="1"/>
  <c r="R443" i="1"/>
  <c r="BY443" i="1"/>
  <c r="R444" i="1"/>
  <c r="BY444" i="1" s="1"/>
  <c r="R445" i="1"/>
  <c r="BY445" i="1"/>
  <c r="R446" i="1"/>
  <c r="BY446" i="1" s="1"/>
  <c r="R460" i="1"/>
  <c r="BY460" i="1"/>
  <c r="R461" i="1"/>
  <c r="BY461" i="1" s="1"/>
  <c r="R462" i="1"/>
  <c r="BY462" i="1" s="1"/>
  <c r="R463" i="1"/>
  <c r="BY463" i="1" s="1"/>
  <c r="R464" i="1"/>
  <c r="BY464" i="1" s="1"/>
  <c r="R465" i="1"/>
  <c r="BY465" i="1"/>
  <c r="R224" i="1"/>
  <c r="BY224" i="1" s="1"/>
  <c r="BX365" i="1"/>
  <c r="BZ365" i="1"/>
  <c r="R326" i="1"/>
  <c r="BY326" i="1" s="1"/>
  <c r="R327" i="1"/>
  <c r="BY327" i="1"/>
  <c r="R328" i="1"/>
  <c r="BY328" i="1" s="1"/>
  <c r="R329" i="1"/>
  <c r="BY329" i="1" s="1"/>
  <c r="R330" i="1"/>
  <c r="BY330" i="1" s="1"/>
  <c r="R331" i="1"/>
  <c r="BY331" i="1" s="1"/>
  <c r="R332" i="1"/>
  <c r="BY332" i="1"/>
  <c r="R333" i="1"/>
  <c r="BY333" i="1"/>
  <c r="R334" i="1"/>
  <c r="R335" i="1"/>
  <c r="BY335" i="1" s="1"/>
  <c r="R336" i="1"/>
  <c r="BY336" i="1" s="1"/>
  <c r="R337" i="1"/>
  <c r="BY337" i="1" s="1"/>
  <c r="R338" i="1"/>
  <c r="BY338" i="1" s="1"/>
  <c r="R339" i="1"/>
  <c r="BY339" i="1" s="1"/>
  <c r="R340" i="1"/>
  <c r="BY340" i="1"/>
  <c r="R341" i="1"/>
  <c r="BY341" i="1" s="1"/>
  <c r="R342" i="1"/>
  <c r="BY342" i="1"/>
  <c r="R343" i="1"/>
  <c r="BY343" i="1" s="1"/>
  <c r="R344" i="1"/>
  <c r="R345" i="1"/>
  <c r="BY345" i="1" s="1"/>
  <c r="R346" i="1"/>
  <c r="BY346" i="1"/>
  <c r="R347" i="1"/>
  <c r="BY347" i="1" s="1"/>
  <c r="R348" i="1"/>
  <c r="BY348" i="1"/>
  <c r="R349" i="1"/>
  <c r="BY349" i="1" s="1"/>
  <c r="R350" i="1"/>
  <c r="BY350" i="1"/>
  <c r="R351" i="1"/>
  <c r="BY351" i="1"/>
  <c r="R352" i="1"/>
  <c r="BY352" i="1" s="1"/>
  <c r="R353" i="1"/>
  <c r="BY353" i="1" s="1"/>
  <c r="R354" i="1"/>
  <c r="BY354" i="1"/>
  <c r="R355" i="1"/>
  <c r="BY355" i="1" s="1"/>
  <c r="R356" i="1"/>
  <c r="BY356" i="1"/>
  <c r="R357" i="1"/>
  <c r="BY357" i="1" s="1"/>
  <c r="R358" i="1"/>
  <c r="BY358" i="1" s="1"/>
  <c r="R359" i="1"/>
  <c r="BY359" i="1" s="1"/>
  <c r="R360" i="1"/>
  <c r="BY360" i="1" s="1"/>
  <c r="R361" i="1"/>
  <c r="BY361" i="1"/>
  <c r="R362" i="1"/>
  <c r="BY362" i="1"/>
  <c r="R363" i="1"/>
  <c r="BY363" i="1" s="1"/>
  <c r="R364" i="1"/>
  <c r="BY364" i="1" s="1"/>
  <c r="R365" i="1"/>
  <c r="BY365" i="1" s="1"/>
  <c r="R366" i="1"/>
  <c r="BY366" i="1"/>
  <c r="R367" i="1"/>
  <c r="BY367" i="1" s="1"/>
  <c r="BZ63" i="1"/>
  <c r="BZ69" i="1"/>
  <c r="BZ72" i="1"/>
  <c r="BZ77" i="1"/>
  <c r="BZ80" i="1"/>
  <c r="BZ83" i="1"/>
  <c r="BZ84" i="1"/>
  <c r="BZ89" i="1"/>
  <c r="BZ91" i="1"/>
  <c r="BZ97" i="1"/>
  <c r="BZ99" i="1"/>
  <c r="BZ100" i="1"/>
  <c r="BZ109" i="1"/>
  <c r="BZ110" i="1"/>
  <c r="BZ116" i="1"/>
  <c r="BZ120" i="1"/>
  <c r="BZ121" i="1"/>
  <c r="BZ123" i="1"/>
  <c r="BZ127" i="1"/>
  <c r="BZ128" i="1"/>
  <c r="BZ129" i="1"/>
  <c r="BZ130" i="1"/>
  <c r="BZ131" i="1"/>
  <c r="BZ132" i="1"/>
  <c r="BZ133" i="1"/>
  <c r="BZ134" i="1"/>
  <c r="BZ135" i="1"/>
  <c r="BZ136" i="1"/>
  <c r="BZ137" i="1"/>
  <c r="BZ138" i="1"/>
  <c r="BZ141" i="1"/>
  <c r="BZ142" i="1"/>
  <c r="BZ143" i="1"/>
  <c r="BZ144" i="1"/>
  <c r="BZ147" i="1"/>
  <c r="BZ154" i="1"/>
  <c r="BZ157" i="1"/>
  <c r="BZ167" i="1"/>
  <c r="BZ169" i="1"/>
  <c r="BZ172" i="1"/>
  <c r="BZ177" i="1"/>
  <c r="BZ178" i="1"/>
  <c r="BZ186" i="1"/>
  <c r="BZ189" i="1"/>
  <c r="BZ197" i="1"/>
  <c r="BZ199" i="1"/>
  <c r="BZ203" i="1"/>
  <c r="BZ204" i="1"/>
  <c r="BZ208" i="1"/>
  <c r="BZ215" i="1"/>
  <c r="BZ216" i="1"/>
  <c r="BZ217" i="1"/>
  <c r="BZ229" i="1"/>
  <c r="BZ230" i="1"/>
  <c r="BZ233" i="1"/>
  <c r="BZ241" i="1"/>
  <c r="BZ242" i="1"/>
  <c r="BZ247" i="1"/>
  <c r="BZ248" i="1"/>
  <c r="BZ250" i="1"/>
  <c r="BZ251" i="1"/>
  <c r="BZ255" i="1"/>
  <c r="BZ278" i="1"/>
  <c r="BZ279" i="1"/>
  <c r="BZ281" i="1"/>
  <c r="BZ282" i="1"/>
  <c r="BZ284" i="1"/>
  <c r="BZ289" i="1"/>
  <c r="BZ290" i="1"/>
  <c r="BZ293" i="1"/>
  <c r="BZ294" i="1"/>
  <c r="BZ296" i="1"/>
  <c r="BZ297" i="1"/>
  <c r="BZ301" i="1"/>
  <c r="BZ302" i="1"/>
  <c r="BZ304" i="1"/>
  <c r="BZ306" i="1"/>
  <c r="BX72" i="1"/>
  <c r="BX77" i="1"/>
  <c r="BX80" i="1"/>
  <c r="BX83" i="1"/>
  <c r="BX84" i="1"/>
  <c r="BX89" i="1"/>
  <c r="BX91" i="1"/>
  <c r="BX97" i="1"/>
  <c r="BX99" i="1"/>
  <c r="BX100" i="1"/>
  <c r="BX109" i="1"/>
  <c r="BX110" i="1"/>
  <c r="BX116" i="1"/>
  <c r="BX120" i="1"/>
  <c r="BX121" i="1"/>
  <c r="BX123" i="1"/>
  <c r="BX127" i="1"/>
  <c r="BX128" i="1"/>
  <c r="BX129" i="1"/>
  <c r="BX130" i="1"/>
  <c r="BX131" i="1"/>
  <c r="BX132" i="1"/>
  <c r="BX133" i="1"/>
  <c r="BX134" i="1"/>
  <c r="BX135" i="1"/>
  <c r="BX136" i="1"/>
  <c r="BX137" i="1"/>
  <c r="BX138" i="1"/>
  <c r="BX141" i="1"/>
  <c r="BX142" i="1"/>
  <c r="BX143" i="1"/>
  <c r="BX144" i="1"/>
  <c r="BX147" i="1"/>
  <c r="BX154" i="1"/>
  <c r="BX157" i="1"/>
  <c r="BX167" i="1"/>
  <c r="BX169" i="1"/>
  <c r="BX172" i="1"/>
  <c r="BX177" i="1"/>
  <c r="BX178" i="1"/>
  <c r="BX186" i="1"/>
  <c r="BX189" i="1"/>
  <c r="BX197" i="1"/>
  <c r="BX199" i="1"/>
  <c r="BX203" i="1"/>
  <c r="BX204" i="1"/>
  <c r="BX208" i="1"/>
  <c r="BX215" i="1"/>
  <c r="BX216" i="1"/>
  <c r="BX217" i="1"/>
  <c r="BX229" i="1"/>
  <c r="BX230" i="1"/>
  <c r="BX233" i="1"/>
  <c r="BX241" i="1"/>
  <c r="BX242" i="1"/>
  <c r="BX247" i="1"/>
  <c r="BX248" i="1"/>
  <c r="BX250" i="1"/>
  <c r="BX251" i="1"/>
  <c r="BX255" i="1"/>
  <c r="BX279" i="1"/>
  <c r="BX281" i="1"/>
  <c r="BX282" i="1"/>
  <c r="BX284" i="1"/>
  <c r="BX289" i="1"/>
  <c r="BX290" i="1"/>
  <c r="BX293" i="1"/>
  <c r="BX294" i="1"/>
  <c r="BX296" i="1"/>
  <c r="BX297" i="1"/>
  <c r="BX301" i="1"/>
  <c r="BX302" i="1"/>
  <c r="BX304" i="1"/>
  <c r="BX306" i="1"/>
  <c r="BX63" i="1"/>
  <c r="BX69" i="1"/>
  <c r="R219" i="1"/>
  <c r="BY219" i="1" s="1"/>
  <c r="R220" i="1"/>
  <c r="BY220" i="1" s="1"/>
  <c r="R221" i="1"/>
  <c r="BY221" i="1"/>
  <c r="R222" i="1"/>
  <c r="BY222" i="1"/>
  <c r="R223" i="1"/>
  <c r="BY223" i="1"/>
  <c r="R225" i="1"/>
  <c r="BY225" i="1" s="1"/>
  <c r="R226" i="1"/>
  <c r="BY226" i="1" s="1"/>
  <c r="R227" i="1"/>
  <c r="BY227" i="1" s="1"/>
  <c r="R228" i="1"/>
  <c r="BY228" i="1"/>
  <c r="R229" i="1"/>
  <c r="BY229" i="1"/>
  <c r="R230" i="1"/>
  <c r="BY230" i="1" s="1"/>
  <c r="R231" i="1"/>
  <c r="BY231" i="1" s="1"/>
  <c r="R232" i="1"/>
  <c r="R233" i="1"/>
  <c r="BY233" i="1" s="1"/>
  <c r="R234" i="1"/>
  <c r="BY234" i="1" s="1"/>
  <c r="R235" i="1"/>
  <c r="BY235" i="1"/>
  <c r="R236" i="1"/>
  <c r="BY236" i="1" s="1"/>
  <c r="R237" i="1"/>
  <c r="BY237" i="1" s="1"/>
  <c r="R238" i="1"/>
  <c r="BY238" i="1" s="1"/>
  <c r="R239" i="1"/>
  <c r="BY239" i="1"/>
  <c r="R240" i="1"/>
  <c r="BY240" i="1"/>
  <c r="R241" i="1"/>
  <c r="BY241" i="1" s="1"/>
  <c r="R242" i="1"/>
  <c r="BY242" i="1" s="1"/>
  <c r="R243" i="1"/>
  <c r="BY243" i="1" s="1"/>
  <c r="R244" i="1"/>
  <c r="BY244" i="1"/>
  <c r="R245" i="1"/>
  <c r="BY245" i="1"/>
  <c r="R246" i="1"/>
  <c r="BY246" i="1"/>
  <c r="R247" i="1"/>
  <c r="BY247" i="1"/>
  <c r="R248" i="1"/>
  <c r="BY248" i="1" s="1"/>
  <c r="R249" i="1"/>
  <c r="BY249" i="1" s="1"/>
  <c r="R250" i="1"/>
  <c r="BY250" i="1" s="1"/>
  <c r="R251" i="1"/>
  <c r="BY251" i="1" s="1"/>
  <c r="R252" i="1"/>
  <c r="BY252" i="1"/>
  <c r="R253" i="1"/>
  <c r="BY253" i="1"/>
  <c r="R254" i="1"/>
  <c r="BY254" i="1"/>
  <c r="R255" i="1"/>
  <c r="BY255" i="1" s="1"/>
  <c r="R256" i="1"/>
  <c r="BY256" i="1" s="1"/>
  <c r="R257" i="1"/>
  <c r="BY257" i="1" s="1"/>
  <c r="R258" i="1"/>
  <c r="BY258" i="1" s="1"/>
  <c r="R259" i="1"/>
  <c r="BY259" i="1" s="1"/>
  <c r="R260" i="1"/>
  <c r="BY260" i="1"/>
  <c r="R261" i="1"/>
  <c r="BY261" i="1" s="1"/>
  <c r="R262" i="1"/>
  <c r="BY262" i="1"/>
  <c r="R263" i="1"/>
  <c r="BY263" i="1"/>
  <c r="R264" i="1"/>
  <c r="BY264" i="1" s="1"/>
  <c r="R265" i="1"/>
  <c r="BY265" i="1" s="1"/>
  <c r="R266" i="1"/>
  <c r="BY266" i="1" s="1"/>
  <c r="R267" i="1"/>
  <c r="BY267" i="1" s="1"/>
  <c r="R268" i="1"/>
  <c r="BY268" i="1"/>
  <c r="R269" i="1"/>
  <c r="BY269" i="1"/>
  <c r="R270" i="1"/>
  <c r="BY270" i="1"/>
  <c r="R271" i="1"/>
  <c r="BY271" i="1" s="1"/>
  <c r="R272" i="1"/>
  <c r="BY272" i="1"/>
  <c r="R273" i="1"/>
  <c r="BY273" i="1" s="1"/>
  <c r="R274" i="1"/>
  <c r="BY274" i="1" s="1"/>
  <c r="R275" i="1"/>
  <c r="BY275" i="1"/>
  <c r="R276" i="1"/>
  <c r="BY276" i="1" s="1"/>
  <c r="R277" i="1"/>
  <c r="BY277" i="1" s="1"/>
  <c r="R278" i="1"/>
  <c r="BY278" i="1" s="1"/>
  <c r="R279" i="1"/>
  <c r="BY279" i="1" s="1"/>
  <c r="R280" i="1"/>
  <c r="BY280" i="1"/>
  <c r="R281" i="1"/>
  <c r="BY281" i="1"/>
  <c r="R282" i="1"/>
  <c r="BY282" i="1" s="1"/>
  <c r="R283" i="1"/>
  <c r="BY283" i="1"/>
  <c r="R284" i="1"/>
  <c r="BY284" i="1" s="1"/>
  <c r="R285" i="1"/>
  <c r="BY285" i="1" s="1"/>
  <c r="R286" i="1"/>
  <c r="BY286" i="1" s="1"/>
  <c r="R287" i="1"/>
  <c r="BY287" i="1"/>
  <c r="R288" i="1"/>
  <c r="BY288" i="1"/>
  <c r="R289" i="1"/>
  <c r="BY289" i="1" s="1"/>
  <c r="R290" i="1"/>
  <c r="BY290" i="1" s="1"/>
  <c r="R291" i="1"/>
  <c r="BY291" i="1" s="1"/>
  <c r="R292" i="1"/>
  <c r="BY292" i="1"/>
  <c r="R293" i="1"/>
  <c r="BY293" i="1" s="1"/>
  <c r="R294" i="1"/>
  <c r="BY294" i="1"/>
  <c r="R295" i="1"/>
  <c r="BY295" i="1"/>
  <c r="R296" i="1"/>
  <c r="BY296" i="1"/>
  <c r="R297" i="1"/>
  <c r="BY297" i="1" s="1"/>
  <c r="R298" i="1"/>
  <c r="BY298" i="1" s="1"/>
  <c r="R299" i="1"/>
  <c r="BY299" i="1"/>
  <c r="R300" i="1"/>
  <c r="BY300" i="1" s="1"/>
  <c r="R301" i="1"/>
  <c r="BY301" i="1"/>
  <c r="R302" i="1"/>
  <c r="BY302" i="1"/>
  <c r="R303" i="1"/>
  <c r="BY303" i="1" s="1"/>
  <c r="R304" i="1"/>
  <c r="BY304" i="1"/>
  <c r="R305" i="1"/>
  <c r="BY305" i="1" s="1"/>
  <c r="R306" i="1"/>
  <c r="BY306" i="1"/>
  <c r="R307" i="1"/>
  <c r="BY307" i="1" s="1"/>
  <c r="R308" i="1"/>
  <c r="BY308" i="1"/>
  <c r="R309" i="1"/>
  <c r="BY309" i="1" s="1"/>
  <c r="R310" i="1"/>
  <c r="BY310" i="1" s="1"/>
  <c r="R311" i="1"/>
  <c r="BY311" i="1"/>
  <c r="R312" i="1"/>
  <c r="BY312" i="1" s="1"/>
  <c r="R313" i="1"/>
  <c r="BY313" i="1" s="1"/>
  <c r="R314" i="1"/>
  <c r="BY314" i="1" s="1"/>
  <c r="R315" i="1"/>
  <c r="BY315" i="1" s="1"/>
  <c r="R316" i="1"/>
  <c r="BY316" i="1"/>
  <c r="R317" i="1"/>
  <c r="BY317" i="1"/>
  <c r="R318" i="1"/>
  <c r="BY318" i="1"/>
  <c r="R319" i="1"/>
  <c r="BY319" i="1"/>
  <c r="R320" i="1"/>
  <c r="BY320" i="1" s="1"/>
  <c r="R321" i="1"/>
  <c r="BY321" i="1" s="1"/>
  <c r="R323" i="1"/>
  <c r="BY323" i="1" s="1"/>
  <c r="R324" i="1"/>
  <c r="BY324" i="1" s="1"/>
  <c r="R325" i="1"/>
  <c r="BY325" i="1"/>
  <c r="R171" i="1"/>
  <c r="BY171" i="1" s="1"/>
  <c r="R172" i="1"/>
  <c r="BY172" i="1" s="1"/>
  <c r="R173" i="1"/>
  <c r="BY173" i="1"/>
  <c r="R174" i="1"/>
  <c r="BY174" i="1"/>
  <c r="R175" i="1"/>
  <c r="BY175" i="1" s="1"/>
  <c r="R176" i="1"/>
  <c r="BY176" i="1" s="1"/>
  <c r="R177" i="1"/>
  <c r="BY177" i="1"/>
  <c r="R178" i="1"/>
  <c r="BY178" i="1" s="1"/>
  <c r="R179" i="1"/>
  <c r="BY179" i="1"/>
  <c r="R180" i="1"/>
  <c r="BY180" i="1"/>
  <c r="R181" i="1"/>
  <c r="BY181" i="1"/>
  <c r="R182" i="1"/>
  <c r="BY182" i="1" s="1"/>
  <c r="R183" i="1"/>
  <c r="BY183" i="1" s="1"/>
  <c r="R184" i="1"/>
  <c r="BY184" i="1" s="1"/>
  <c r="R185" i="1"/>
  <c r="BY185" i="1" s="1"/>
  <c r="R186" i="1"/>
  <c r="BY186" i="1"/>
  <c r="R187" i="1"/>
  <c r="BY187" i="1"/>
  <c r="R188" i="1"/>
  <c r="BY188" i="1" s="1"/>
  <c r="R189" i="1"/>
  <c r="BY189" i="1" s="1"/>
  <c r="R190" i="1"/>
  <c r="BY190" i="1" s="1"/>
  <c r="R191" i="1"/>
  <c r="BY191" i="1" s="1"/>
  <c r="R192" i="1"/>
  <c r="BY192" i="1" s="1"/>
  <c r="R193" i="1"/>
  <c r="BY193" i="1"/>
  <c r="R194" i="1"/>
  <c r="BY194" i="1"/>
  <c r="R195" i="1"/>
  <c r="BY195" i="1"/>
  <c r="R196" i="1"/>
  <c r="BY196" i="1" s="1"/>
  <c r="R197" i="1"/>
  <c r="BY197" i="1" s="1"/>
  <c r="R198" i="1"/>
  <c r="BY198" i="1"/>
  <c r="R199" i="1"/>
  <c r="BY199" i="1" s="1"/>
  <c r="R200" i="1"/>
  <c r="BY200" i="1"/>
  <c r="R201" i="1"/>
  <c r="BY201" i="1" s="1"/>
  <c r="R202" i="1"/>
  <c r="BY202" i="1" s="1"/>
  <c r="R203" i="1"/>
  <c r="BY203" i="1"/>
  <c r="R204" i="1"/>
  <c r="BY204" i="1" s="1"/>
  <c r="R205" i="1"/>
  <c r="BY205" i="1"/>
  <c r="R206" i="1"/>
  <c r="BY206" i="1" s="1"/>
  <c r="R207" i="1"/>
  <c r="BY207" i="1"/>
  <c r="R208" i="1"/>
  <c r="BY208" i="1" s="1"/>
  <c r="R209" i="1"/>
  <c r="BY209" i="1"/>
  <c r="R210" i="1"/>
  <c r="BY210" i="1" s="1"/>
  <c r="R211" i="1"/>
  <c r="BY211" i="1" s="1"/>
  <c r="R212" i="1"/>
  <c r="BY212" i="1" s="1"/>
  <c r="R213" i="1"/>
  <c r="BY213" i="1"/>
  <c r="R214" i="1"/>
  <c r="BY214" i="1" s="1"/>
  <c r="R215" i="1"/>
  <c r="BY215" i="1" s="1"/>
  <c r="R216" i="1"/>
  <c r="BY216" i="1"/>
  <c r="R217" i="1"/>
  <c r="BY217" i="1" s="1"/>
  <c r="R218" i="1"/>
  <c r="BY218" i="1" s="1"/>
  <c r="R137" i="1"/>
  <c r="BY137" i="1"/>
  <c r="R138" i="1"/>
  <c r="BY138" i="1" s="1"/>
  <c r="R139" i="1"/>
  <c r="BY139" i="1" s="1"/>
  <c r="R140" i="1"/>
  <c r="BY140" i="1"/>
  <c r="R141" i="1"/>
  <c r="BY141" i="1" s="1"/>
  <c r="R142" i="1"/>
  <c r="BY142" i="1" s="1"/>
  <c r="R143" i="1"/>
  <c r="BY143" i="1" s="1"/>
  <c r="R144" i="1"/>
  <c r="BY144" i="1" s="1"/>
  <c r="R145" i="1"/>
  <c r="BY145" i="1"/>
  <c r="R146" i="1"/>
  <c r="BY146" i="1"/>
  <c r="R147" i="1"/>
  <c r="BY147" i="1"/>
  <c r="R148" i="1"/>
  <c r="BY148" i="1" s="1"/>
  <c r="R149" i="1"/>
  <c r="BY149" i="1" s="1"/>
  <c r="R150" i="1"/>
  <c r="BY150" i="1" s="1"/>
  <c r="R151" i="1"/>
  <c r="BY151" i="1"/>
  <c r="R152" i="1"/>
  <c r="BY152" i="1" s="1"/>
  <c r="R153" i="1"/>
  <c r="BY153" i="1"/>
  <c r="R154" i="1"/>
  <c r="BY154" i="1"/>
  <c r="R155" i="1"/>
  <c r="BY155" i="1"/>
  <c r="R156" i="1"/>
  <c r="BY156" i="1" s="1"/>
  <c r="R157" i="1"/>
  <c r="BY157" i="1" s="1"/>
  <c r="R158" i="1"/>
  <c r="BY158" i="1"/>
  <c r="R159" i="1"/>
  <c r="BY159" i="1"/>
  <c r="R160" i="1"/>
  <c r="BY160" i="1"/>
  <c r="R161" i="1"/>
  <c r="BY161" i="1"/>
  <c r="R162" i="1"/>
  <c r="BY162" i="1" s="1"/>
  <c r="R163" i="1"/>
  <c r="BY163" i="1" s="1"/>
  <c r="R164" i="1"/>
  <c r="BY164" i="1" s="1"/>
  <c r="R165" i="1"/>
  <c r="BY165" i="1" s="1"/>
  <c r="R166" i="1"/>
  <c r="R167" i="1"/>
  <c r="BY167" i="1"/>
  <c r="R168" i="1"/>
  <c r="BY168" i="1"/>
  <c r="R169" i="1"/>
  <c r="BY169" i="1" s="1"/>
  <c r="R170" i="1"/>
  <c r="BY170" i="1"/>
  <c r="R97" i="1"/>
  <c r="BY97" i="1" s="1"/>
  <c r="R98" i="1"/>
  <c r="BY98" i="1" s="1"/>
  <c r="R99" i="1"/>
  <c r="BY99" i="1" s="1"/>
  <c r="R100" i="1"/>
  <c r="BY100" i="1"/>
  <c r="R101" i="1"/>
  <c r="BY101" i="1" s="1"/>
  <c r="R102" i="1"/>
  <c r="BY102" i="1"/>
  <c r="R103" i="1"/>
  <c r="BY103" i="1"/>
  <c r="R104" i="1"/>
  <c r="BY104" i="1" s="1"/>
  <c r="R105" i="1"/>
  <c r="BY105" i="1"/>
  <c r="R106" i="1"/>
  <c r="BY106" i="1" s="1"/>
  <c r="R107" i="1"/>
  <c r="BY107" i="1" s="1"/>
  <c r="R108" i="1"/>
  <c r="BY108" i="1"/>
  <c r="R109" i="1"/>
  <c r="BY109" i="1"/>
  <c r="R110" i="1"/>
  <c r="BY110" i="1" s="1"/>
  <c r="R111" i="1"/>
  <c r="BY111" i="1" s="1"/>
  <c r="R112" i="1"/>
  <c r="BY112" i="1"/>
  <c r="R113" i="1"/>
  <c r="BY113" i="1" s="1"/>
  <c r="R114" i="1"/>
  <c r="BY114" i="1" s="1"/>
  <c r="R115" i="1"/>
  <c r="R116" i="1"/>
  <c r="BY116" i="1"/>
  <c r="R117" i="1"/>
  <c r="BY117" i="1"/>
  <c r="R118" i="1"/>
  <c r="BY118" i="1" s="1"/>
  <c r="R119" i="1"/>
  <c r="BY119" i="1" s="1"/>
  <c r="R120" i="1"/>
  <c r="BY120" i="1"/>
  <c r="R121" i="1"/>
  <c r="BY121" i="1" s="1"/>
  <c r="R122" i="1"/>
  <c r="BY122" i="1"/>
  <c r="R123" i="1"/>
  <c r="BY123" i="1"/>
  <c r="R124" i="1"/>
  <c r="R125" i="1"/>
  <c r="BY125" i="1" s="1"/>
  <c r="R126" i="1"/>
  <c r="BY126" i="1" s="1"/>
  <c r="R127" i="1"/>
  <c r="BY127" i="1" s="1"/>
  <c r="R128" i="1"/>
  <c r="BY128" i="1"/>
  <c r="R129" i="1"/>
  <c r="BY129" i="1" s="1"/>
  <c r="R130" i="1"/>
  <c r="BY130" i="1"/>
  <c r="R131" i="1"/>
  <c r="BY131" i="1"/>
  <c r="R132" i="1"/>
  <c r="BY132" i="1" s="1"/>
  <c r="R133" i="1"/>
  <c r="BY133" i="1" s="1"/>
  <c r="R134" i="1"/>
  <c r="BY134" i="1" s="1"/>
  <c r="R135" i="1"/>
  <c r="BY135" i="1"/>
  <c r="R136" i="1"/>
  <c r="BY136" i="1"/>
  <c r="R84" i="1"/>
  <c r="BY84" i="1" s="1"/>
  <c r="R87" i="1"/>
  <c r="BY87" i="1" s="1"/>
  <c r="R88" i="1"/>
  <c r="R89" i="1"/>
  <c r="BY89" i="1" s="1"/>
  <c r="R90" i="1"/>
  <c r="BY90" i="1" s="1"/>
  <c r="R91" i="1"/>
  <c r="BY91" i="1"/>
  <c r="R92" i="1"/>
  <c r="BY92" i="1"/>
  <c r="R93" i="1"/>
  <c r="BY93" i="1" s="1"/>
  <c r="R94" i="1"/>
  <c r="BY94" i="1" s="1"/>
  <c r="R95" i="1"/>
  <c r="BY95" i="1"/>
  <c r="R96" i="1"/>
  <c r="BY96" i="1" s="1"/>
  <c r="R86" i="1"/>
  <c r="BY86" i="1" s="1"/>
  <c r="R85" i="1"/>
  <c r="BY85" i="1"/>
  <c r="R68" i="1"/>
  <c r="R69" i="1"/>
  <c r="BY69" i="1" s="1"/>
  <c r="R70" i="1"/>
  <c r="BY70" i="1"/>
  <c r="R71" i="1"/>
  <c r="BY71" i="1" s="1"/>
  <c r="R72" i="1"/>
  <c r="BY72" i="1" s="1"/>
  <c r="R73" i="1"/>
  <c r="BY73" i="1" s="1"/>
  <c r="R74" i="1"/>
  <c r="BY74" i="1"/>
  <c r="R75" i="1"/>
  <c r="R76" i="1"/>
  <c r="BY76" i="1"/>
  <c r="R77" i="1"/>
  <c r="BY77" i="1" s="1"/>
  <c r="R78" i="1"/>
  <c r="BY78" i="1"/>
  <c r="R79" i="1"/>
  <c r="BY79" i="1" s="1"/>
  <c r="R80" i="1"/>
  <c r="BY80" i="1" s="1"/>
  <c r="R81" i="1"/>
  <c r="BY81" i="1" s="1"/>
  <c r="R82" i="1"/>
  <c r="BY82" i="1"/>
  <c r="R83" i="1"/>
  <c r="BY83" i="1"/>
  <c r="R60" i="1"/>
  <c r="R61" i="1"/>
  <c r="R62" i="1"/>
  <c r="BY62" i="1"/>
  <c r="R63" i="1"/>
  <c r="BY63" i="1"/>
  <c r="R64" i="1"/>
  <c r="BY64" i="1" s="1"/>
  <c r="R65" i="1"/>
  <c r="R66" i="1"/>
  <c r="BY66" i="1"/>
  <c r="R67" i="1"/>
  <c r="R45" i="1"/>
  <c r="BY45" i="1" s="1"/>
  <c r="R46" i="1"/>
  <c r="R47" i="1"/>
  <c r="R48" i="1"/>
  <c r="R49" i="1"/>
  <c r="BY49" i="1" s="1"/>
  <c r="R50" i="1"/>
  <c r="BY50" i="1" s="1"/>
  <c r="R51" i="1"/>
  <c r="R52" i="1"/>
  <c r="R53" i="1"/>
  <c r="BY53" i="1" s="1"/>
  <c r="R54" i="1"/>
  <c r="BY54" i="1" s="1"/>
  <c r="R55" i="1"/>
  <c r="R56" i="1"/>
  <c r="BY56" i="1" s="1"/>
  <c r="R57" i="1"/>
  <c r="R58" i="1"/>
  <c r="BY58" i="1" s="1"/>
  <c r="R59" i="1"/>
  <c r="BY59" i="1" s="1"/>
  <c r="BX35" i="1"/>
  <c r="BZ35" i="1"/>
  <c r="BX37" i="1"/>
  <c r="BZ37" i="1"/>
  <c r="BX38" i="1"/>
  <c r="BZ38" i="1"/>
  <c r="BX41" i="1"/>
  <c r="BZ41" i="1"/>
  <c r="BX43" i="1"/>
  <c r="BZ43" i="1"/>
  <c r="BY46" i="1"/>
  <c r="BY47" i="1"/>
  <c r="BY48" i="1"/>
  <c r="BX56" i="1"/>
  <c r="BZ56" i="1"/>
  <c r="BX58" i="1"/>
  <c r="BZ58" i="1"/>
  <c r="R26" i="1"/>
  <c r="BY26" i="1"/>
  <c r="R16" i="1"/>
  <c r="BY16" i="1" s="1"/>
  <c r="R17" i="1"/>
  <c r="BY17" i="1" s="1"/>
  <c r="R18" i="1"/>
  <c r="BY18" i="1" s="1"/>
  <c r="R19" i="1"/>
  <c r="BY19" i="1" s="1"/>
  <c r="R20" i="1"/>
  <c r="BY20" i="1" s="1"/>
  <c r="R21" i="1"/>
  <c r="BY21" i="1" s="1"/>
  <c r="R22" i="1"/>
  <c r="R23" i="1"/>
  <c r="BY23" i="1" s="1"/>
  <c r="R24" i="1"/>
  <c r="BY24" i="1" s="1"/>
  <c r="R25" i="1"/>
  <c r="BY25" i="1" s="1"/>
  <c r="R27" i="1"/>
  <c r="BY27" i="1" s="1"/>
  <c r="R29" i="1"/>
  <c r="BY29" i="1" s="1"/>
  <c r="R30" i="1"/>
  <c r="BY30" i="1" s="1"/>
  <c r="R31" i="1"/>
  <c r="BY31" i="1" s="1"/>
  <c r="R32" i="1"/>
  <c r="R33" i="1"/>
  <c r="BY33" i="1" s="1"/>
  <c r="R34" i="1"/>
  <c r="BY34" i="1"/>
  <c r="R35" i="1"/>
  <c r="BY35" i="1" s="1"/>
  <c r="R36" i="1"/>
  <c r="BY36" i="1" s="1"/>
  <c r="R37" i="1"/>
  <c r="BY37" i="1" s="1"/>
  <c r="R38" i="1"/>
  <c r="BY38" i="1" s="1"/>
  <c r="R39" i="1"/>
  <c r="BY39" i="1"/>
  <c r="R40" i="1"/>
  <c r="R41" i="1"/>
  <c r="BY41" i="1"/>
  <c r="R42" i="1"/>
  <c r="BY42" i="1" s="1"/>
  <c r="R43" i="1"/>
  <c r="BY43" i="1" s="1"/>
  <c r="R44" i="1"/>
  <c r="BY44" i="1" s="1"/>
  <c r="R9" i="1"/>
  <c r="BY9" i="1" s="1"/>
  <c r="R10" i="1"/>
  <c r="BY10" i="1" s="1"/>
  <c r="R11" i="1"/>
  <c r="BY11" i="1" s="1"/>
  <c r="R12" i="1"/>
  <c r="BY12" i="1" s="1"/>
  <c r="R14" i="1"/>
  <c r="BY14" i="1" s="1"/>
  <c r="R15" i="1"/>
  <c r="BY15" i="1" s="1"/>
  <c r="BZ25" i="1"/>
  <c r="BX25" i="1"/>
  <c r="BZ21" i="1"/>
  <c r="BX21" i="1"/>
  <c r="BZ19" i="1"/>
  <c r="BX19" i="1"/>
  <c r="BZ16" i="1"/>
  <c r="BX16" i="1"/>
  <c r="R7" i="1"/>
  <c r="BY7" i="1" s="1"/>
  <c r="R6" i="1"/>
  <c r="BY6" i="1"/>
  <c r="R5" i="1"/>
  <c r="BY5" i="1" s="1"/>
  <c r="R4" i="1"/>
  <c r="BY4" i="1" s="1"/>
  <c r="R3" i="1"/>
  <c r="BY3" i="1" s="1"/>
  <c r="BX3" i="1"/>
  <c r="BZ3" i="1"/>
  <c r="BX5" i="1"/>
  <c r="BZ5" i="1"/>
  <c r="BX7" i="1"/>
  <c r="BZ7" i="1"/>
  <c r="BX9" i="1"/>
  <c r="BZ9" i="1"/>
  <c r="BX11" i="1"/>
  <c r="BZ11" i="1"/>
</calcChain>
</file>

<file path=xl/sharedStrings.xml><?xml version="1.0" encoding="utf-8"?>
<sst xmlns="http://schemas.openxmlformats.org/spreadsheetml/2006/main" count="31714" uniqueCount="6963">
  <si>
    <t xml:space="preserve"> </t>
  </si>
  <si>
    <t>Sipse</t>
  </si>
  <si>
    <t>Meta PDL</t>
  </si>
  <si>
    <t>Nro. Proyecto</t>
  </si>
  <si>
    <t>Nombre del Proyecto</t>
  </si>
  <si>
    <t>NUMERO DEL CONTRATO</t>
  </si>
  <si>
    <t>NOMBRE DE CONTRATISTA</t>
  </si>
  <si>
    <t>TIPO DE PERSONA</t>
  </si>
  <si>
    <t>NÚMERO DE PROCESO EN SECOP Y/O ORDEN DE COMPRA</t>
  </si>
  <si>
    <t>OBJETO DEL CONTRATO</t>
  </si>
  <si>
    <t>MODALIDAD DE CONTRATACIÓN</t>
  </si>
  <si>
    <t>TIPO DE CONTRATO</t>
  </si>
  <si>
    <t>FECHA DE SUSCRIPCION</t>
  </si>
  <si>
    <t xml:space="preserve">FECHA INICIAL DE CONTRATO </t>
  </si>
  <si>
    <t xml:space="preserve">FECHA DE TERMINACIÓN INICIAL </t>
  </si>
  <si>
    <t xml:space="preserve">PLAZO DE EJECUCIÓN INICIAL </t>
  </si>
  <si>
    <t xml:space="preserve">PLAZO DE EJECUCION INICIAL </t>
  </si>
  <si>
    <t xml:space="preserve">VALOR INICIAL DEL CONTRATO </t>
  </si>
  <si>
    <t>VALOR MENSUAL</t>
  </si>
  <si>
    <t xml:space="preserve">NÚMERO CDP </t>
  </si>
  <si>
    <t xml:space="preserve">FECHA DE CDP </t>
  </si>
  <si>
    <t xml:space="preserve">VALOR DEL CDP </t>
  </si>
  <si>
    <t xml:space="preserve">NÚMERO CRP </t>
  </si>
  <si>
    <t>FECHA CRP</t>
  </si>
  <si>
    <t xml:space="preserve">VALOR CRP </t>
  </si>
  <si>
    <t>TIPO DE GASTO</t>
  </si>
  <si>
    <t xml:space="preserve">FECHA PUBLICACIÓN SECOP II </t>
  </si>
  <si>
    <t xml:space="preserve">ID SECOP II </t>
  </si>
  <si>
    <t xml:space="preserve">ENLACE SECOP </t>
  </si>
  <si>
    <t xml:space="preserve">PLATAFORMA DE PUBLICACIÓN </t>
  </si>
  <si>
    <t xml:space="preserve">ÁREA O DEPENDENCIA DONDE SE EJECUTA EL CONTRATO </t>
  </si>
  <si>
    <r>
      <rPr>
        <b/>
        <sz val="10"/>
        <color rgb="FF000000"/>
        <rFont val="Arial Narrow"/>
        <family val="2"/>
      </rPr>
      <t xml:space="preserve">APOYO A LA SUPERVISIÓN  DEL CONTRATO </t>
    </r>
    <r>
      <rPr>
        <b/>
        <sz val="18"/>
        <color rgb="FF000000"/>
        <rFont val="Arial Narrow"/>
        <family val="2"/>
      </rPr>
      <t xml:space="preserve">ACTUAL </t>
    </r>
  </si>
  <si>
    <t>ADICION Y/O PRORROGA</t>
  </si>
  <si>
    <t xml:space="preserve">FECHA DE MODIFICACION  (ADICION Y/O PRORROGA) </t>
  </si>
  <si>
    <t>VALOR MODIFICACIONES</t>
  </si>
  <si>
    <t>VALOR TOTAL (ADICION)</t>
  </si>
  <si>
    <t>NÚMERO DE SIPSE DE (ADICION)</t>
  </si>
  <si>
    <t>NÚMERO DE CDP (ADICION)</t>
  </si>
  <si>
    <t>FECHA CDP (ADICION)</t>
  </si>
  <si>
    <t>VALOR CDP
(ADICION)</t>
  </si>
  <si>
    <t>NÚMERO DE CRP (ADICION)</t>
  </si>
  <si>
    <t>FECHA DE CRP
(ADICION)</t>
  </si>
  <si>
    <t>VALOR DEL CRP
(ADICION)</t>
  </si>
  <si>
    <t xml:space="preserve">PRORROGA </t>
  </si>
  <si>
    <t>TOTAL PRORROGAS</t>
  </si>
  <si>
    <t>FECHA TERMINACIÓN CON (PRORROGA)</t>
  </si>
  <si>
    <t>PÓLIZA DE LA (ADICION)</t>
  </si>
  <si>
    <t xml:space="preserve">SUSPENSION </t>
  </si>
  <si>
    <t>FECHA DE MODIFICACION</t>
  </si>
  <si>
    <t xml:space="preserve">PLAZO DE LA SUSPENSION </t>
  </si>
  <si>
    <t xml:space="preserve">PLAZO TOTAL DE LASUSPENSION </t>
  </si>
  <si>
    <t>FECHA DE REINICIO</t>
  </si>
  <si>
    <t xml:space="preserve">FECHA DE TERMINACION FINAL CON LA SUSPENSION </t>
  </si>
  <si>
    <t>CESION</t>
  </si>
  <si>
    <t>FECHA DE CESION
MODIFICACION</t>
  </si>
  <si>
    <t xml:space="preserve">FECHA DE INICIO CESION </t>
  </si>
  <si>
    <t xml:space="preserve">CEDENTE </t>
  </si>
  <si>
    <t>NUMERO DE CEDULA DE CEDENTE</t>
  </si>
  <si>
    <t>TIEMPO EJECUTADO POR EL CEDENTE</t>
  </si>
  <si>
    <t>VALOR EJECUTADO POR EL CEDENTE</t>
  </si>
  <si>
    <t xml:space="preserve">CESIONARIO </t>
  </si>
  <si>
    <t>NUMERO DE CEDULA DE CESIONARIO</t>
  </si>
  <si>
    <t>TIEMPO POR EJECUTAR CESIONARIO</t>
  </si>
  <si>
    <t>VALOR POR EJECUTAR CESIONARIO</t>
  </si>
  <si>
    <t>ABOGADO CESION</t>
  </si>
  <si>
    <t>OTRAS MODIFICACIONES</t>
  </si>
  <si>
    <t xml:space="preserve">FECHA DE TERMINACION FINAL </t>
  </si>
  <si>
    <t>DIAS DE EJECUCION</t>
  </si>
  <si>
    <t>PLAZO DE EJECUCION FINAL</t>
  </si>
  <si>
    <t>VALOR FINAL DEL CONTRATO</t>
  </si>
  <si>
    <t>ESTADO ACTUAL DEL CONTRATO</t>
  </si>
  <si>
    <t>Realizar 4 estrategias de fortalecimiento institucional.</t>
  </si>
  <si>
    <t>O23011605570000001856</t>
  </si>
  <si>
    <t>Gobierno abierto y transparente</t>
  </si>
  <si>
    <t>CPS-001-2024 (103734)</t>
  </si>
  <si>
    <t>ESTEBAN MAURICIO VARGAS CAMACHO</t>
  </si>
  <si>
    <t>NATURAL</t>
  </si>
  <si>
    <t> </t>
  </si>
  <si>
    <t>FDLU-CD-001-2024 (103734)</t>
  </si>
  <si>
    <t>PRESTAR SUS SERVICIOS PROFESIONALES PARA EL ACOMPAÑAMIENTO Y APOYO EN LAS ACCIONES PRECONTRACTUALES, CONTRACTUALES Y POSCONTRACTUALES, EN EL ÁREA DE GESTIÓN DEL DESARROLLO ADMINISTRATIVA Y FINANCIERA</t>
  </si>
  <si>
    <t>CONTRATACION DIRECTA</t>
  </si>
  <si>
    <t>PRESTACION DE SERVICIOS</t>
  </si>
  <si>
    <t>3 MESES Y 15 DIAS</t>
  </si>
  <si>
    <t xml:space="preserve"> $17.500.000 </t>
  </si>
  <si>
    <t>INVERSION</t>
  </si>
  <si>
    <t>CO1.PCCNTR.5956407</t>
  </si>
  <si>
    <t>https://community.secop.gov.co/Public/Tendering/OpportunityDetail/Index?noticeUID=CO1.NTC.5669644&amp;isFromPublicArea=True&amp;isModal=False</t>
  </si>
  <si>
    <t>SECOP II</t>
  </si>
  <si>
    <t>CONTRATACION</t>
  </si>
  <si>
    <t>MERCY ANGELICA MANCIPE</t>
  </si>
  <si>
    <t>JEISSON CUBILLOS</t>
  </si>
  <si>
    <t>Terminado</t>
  </si>
  <si>
    <t>CPS-002-2024 (103758)</t>
  </si>
  <si>
    <t>ANDRES FELIPE ABELLA PEDREROS</t>
  </si>
  <si>
    <t>FDLU-CD-002-2024 (103758)</t>
  </si>
  <si>
    <t>PRESTAR LOS SERVICIOS ASISTENCIALES PARA EL FORTALECIMIENTO A LA GESTIÓN LOCAL DE PROCESOS INSTITUCIONALES</t>
  </si>
  <si>
    <t>CO1.PCCNTR.5956345</t>
  </si>
  <si>
    <t>https://community.secop.gov.co/Public/Tendering/OpportunityDetail/Index?noticeUID=CO1.NTC.5669630&amp;isFromPublicArea=True&amp;isModal=False</t>
  </si>
  <si>
    <t>GESTOR INSTITUCIONAL / ALMACEN</t>
  </si>
  <si>
    <t xml:space="preserve">CAROLINA PEREZ VISCAINO </t>
  </si>
  <si>
    <t>CARLOS ALFONSO</t>
  </si>
  <si>
    <t>CPS-003-2024 (103758)</t>
  </si>
  <si>
    <t>YENNI CAROLINA SALAZAR TAUTIVA</t>
  </si>
  <si>
    <t>FDLU-CD-003-2024 (103758)</t>
  </si>
  <si>
    <t>CO1.PCCNTR.5956347</t>
  </si>
  <si>
    <t>https://community.secop.gov.co/Public/Tendering/OpportunityDetail/Index?noticeUID=CO1.NTC.5669599&amp;isFromPublicArea=True&amp;isModal=False</t>
  </si>
  <si>
    <t>GESTOR INSTITUCIONAL / JURIDICA</t>
  </si>
  <si>
    <t>DEAN CHAPARRO SALGADO</t>
  </si>
  <si>
    <t xml:space="preserve">ADICION 1 PRORROGA 1 </t>
  </si>
  <si>
    <t xml:space="preserve"> $               3.900.000</t>
  </si>
  <si>
    <t>1 MES Y 15 DIAS</t>
  </si>
  <si>
    <t>5 MESES</t>
  </si>
  <si>
    <t>CPS-004-2024 (103743)</t>
  </si>
  <si>
    <t>MARTHA LILIANA RODRIGUEZ FIGUEREDO</t>
  </si>
  <si>
    <t>FDLU-CD-004-2024 (103743)</t>
  </si>
  <si>
    <t>PESTAR APOYO PROFESIONAL EN LO RELACIONADO CON LA PROGRAMACIÓN, EJECUCIÓN, CONSOLIDACIÓN DE DOCUMENTOS E INFORMACIÓN DIRIGIDA AL CDI DE LA ALCALDIA LOCAL DE USME Y DEMÁS PROCESOS INSTITUCIONALES A CARGO DE LA ENTIDAD.</t>
  </si>
  <si>
    <t>CO1.PCCNTR.5956163</t>
  </si>
  <si>
    <t>https://community.secop.gov.co/Public/Tendering/OpportunityDetail/Index?noticeUID=CO1.NTC.5669718&amp;isFromPublicArea=True&amp;isModal=False</t>
  </si>
  <si>
    <t>CDI</t>
  </si>
  <si>
    <t>ELKIN ROBERT LOPEZ BOLIVAR</t>
  </si>
  <si>
    <t>CARLOS MARTINEZ</t>
  </si>
  <si>
    <t>Beneficiar 3107 personas mayores con apoyo económico tipo C.</t>
  </si>
  <si>
    <t>O23011601010000001707</t>
  </si>
  <si>
    <t>Apoyos para la población vulnerable de Usme</t>
  </si>
  <si>
    <t>CPS-005-2024 (103624)</t>
  </si>
  <si>
    <t>ANGIE LORENA MORENO VARGAS</t>
  </si>
  <si>
    <t>FDLU-CD-005-2024 (103624)</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</si>
  <si>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</si>
  <si>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CO1.PCCNTR.5956167</t>
  </si>
  <si>
    <t>https://community.secop.gov.co/Public/Tendering/OpportunityDetail/Index?noticeUID=CO1.NTC.5669725&amp;isFromPublicArea=True&amp;isModal=False</t>
  </si>
  <si>
    <t>SUBSIDIO C</t>
  </si>
  <si>
    <t>MARTIN OYOLA PALOMA</t>
  </si>
  <si>
    <t xml:space="preserve"> $               8.100.000</t>
  </si>
  <si>
    <t>Realizar 4 acciones de inspección, vigilancia y control.</t>
  </si>
  <si>
    <t>O23011605570000001857</t>
  </si>
  <si>
    <t>CPS-006-2024 (103757)</t>
  </si>
  <si>
    <t xml:space="preserve"> JOSE POMPILIO CERVANTES SERNA</t>
  </si>
  <si>
    <t>FDLU-CD-006-2024 (103757)</t>
  </si>
  <si>
    <t>PRESTAR LOS SERVICIOS PROFESIONALES COMO ABOGADO PARA LA PUESTA EN MARCHA, FUNCIONAMIENTO, DESARROLLO Y MANTENIMIENTO DE LA PLENA OPERATIVIDAD DE UN (1) PUNTO DE ATENCIÓN AL CONSUMIDOR, AL SERVICIO DE LA COMUNIDAD EN GENERAL Y DE LOS CONSUMIDORES DE LA LOCALIDAD DE USME.</t>
  </si>
  <si>
    <t>CO1.PCCNTR.5956380</t>
  </si>
  <si>
    <t>https://community.secop.gov.co/Public/Tendering/OpportunityDetail/Index?noticeUID=CO1.NTC.5669694&amp;isFromPublicArea=True&amp;isModal=False</t>
  </si>
  <si>
    <t>CASA DEL CONSUMIDOR</t>
  </si>
  <si>
    <t>NULL</t>
  </si>
  <si>
    <t>CPS-008-2024 (103924)</t>
  </si>
  <si>
    <t>YEFFERSON DAVID CABRERA CASTILLO</t>
  </si>
  <si>
    <t>FDLU-CD-008-2024 (103924)</t>
  </si>
  <si>
    <t>PRESTAR SUS SERVICIOS TECNICOS APOYANDO AL ÁREA DE GESTIÓN DEL DESARROLLO LOCAL PARA FORTALECER LAS INSTANCIAS DE PARTICIPACIÓN LOCALES, ASÍ COMO LOS PROCESOS COMUNITARIOS EN LA LOCALIDAD</t>
  </si>
  <si>
    <t>CO1.PCCNTR.5965014</t>
  </si>
  <si>
    <t>https://community.secop.gov.co/Public/Tendering/OpportunityDetail/Index?noticeUID=CO1.NTC.5678678&amp;isFromPublicArea=True&amp;isModal=False</t>
  </si>
  <si>
    <t>PARTICIPACION</t>
  </si>
  <si>
    <t xml:space="preserve">DANIEL ANDRES  TORRES VELASQUEZ </t>
  </si>
  <si>
    <t>CPS-009-2024 (103758)</t>
  </si>
  <si>
    <t>YANETH SUAREZ MILLAN</t>
  </si>
  <si>
    <t>FDLU-CD-009-2024 (103758)</t>
  </si>
  <si>
    <t>CO1.PCCNTR.5964881</t>
  </si>
  <si>
    <t>https://community.secop.gov.co/Public/Tendering/OpportunityDetail/Index?noticeUID=CO1.NTC.5678841&amp;isFromPublicArea=True&amp;isModal=False</t>
  </si>
  <si>
    <t>CPS-010-2024 (103719)</t>
  </si>
  <si>
    <t>JORGE ALEJANDRO RAMIREZ TREJOS</t>
  </si>
  <si>
    <t>FDLU-CD-010-2024 (103719)</t>
  </si>
  <si>
    <t>PRESTAR LOS SERVICIOS PROFESIONALES EN EL AREA DE GESTIÓN DEL DESARROLLO LOCAL, DESDE EL PUNTO DE VISTA JURÍDICO DENTRO DE LOS PROCESOS DE SELECCIÓN Y CONTRATACIÓN EN GENERAL, EN SUS ETAPAS PRECONTRACTUALES, CONTRACTUALES Y POSTCONTRACTUALES, TENIENDO EN CUENTA LOS REQUERIMIENTO</t>
  </si>
  <si>
    <t>CO1.PCCNTR.5965029</t>
  </si>
  <si>
    <t>https://community.secop.gov.co/Public/Tendering/OpportunityDetail/Index?noticeUID=CO1.NTC.5678965&amp;isFromPublicArea=True&amp;isModal=False</t>
  </si>
  <si>
    <t>MERCY MANCIPE</t>
  </si>
  <si>
    <t>CPS-CD-011-2024 (103758)</t>
  </si>
  <si>
    <t>SANDRA MILENA ROJAS CARDENAS</t>
  </si>
  <si>
    <t>FDLU-CD-011-2024 (103758)</t>
  </si>
  <si>
    <t>PRESTAR LOS SERVICIOS ASISTENCIALES PARA EL FORTALECIMIENTO A LA GESTIÓN LOCAL DE PROCESOS INSTITUCIONALES.</t>
  </si>
  <si>
    <t>CO1.PCCNTR.5964741</t>
  </si>
  <si>
    <t>https://community.secop.gov.co/Public/Tendering/OpportunityDetail/Index?noticeUID=CO1.NTC.5678660&amp;isFromPublicArea=True&amp;isModal=False</t>
  </si>
  <si>
    <t>CPS-012-2024 (103726)</t>
  </si>
  <si>
    <t>YEIMY DANIELA ROZO FRANCO</t>
  </si>
  <si>
    <t>FDLU-CD-012-2024 (103726)</t>
  </si>
  <si>
    <t>PRESTAR APOYO ASISTENCIAL EN LOS PROCESOS ADMINISTRATIVOS DE DISTRIBUCIÓN Y NOTIFICACIÓN DE CORRESPONDENCIA DE LAS DIFERENTES DEPENDENCIAS DE LA ALCALDIA LOCAL DE USME</t>
  </si>
  <si>
    <t>CO1.PCCNTR.5964758</t>
  </si>
  <si>
    <t>https://community.secop.gov.co/Public/Tendering/OpportunityDetail/Index?noticeUID=CO1.NTC.5678768&amp;isFromPublicArea=True&amp;isModal=False</t>
  </si>
  <si>
    <t>ROCIO TORRES</t>
  </si>
  <si>
    <t xml:space="preserve"> $               4.200.000</t>
  </si>
  <si>
    <t>CPS-013-2024 (103937)</t>
  </si>
  <si>
    <t>ANA OTILIA CUERVO AREVALO</t>
  </si>
  <si>
    <t>FDLU-CD-013-2024 (103937)</t>
  </si>
  <si>
    <t>PRESTAR SUS SERVICIOS PROFESIONALES EN LA PROMOCIÓN, ACOMPAÑAMIENTO Y DESARROLLO DE LOS PLANES DE ACCIÓN DE LAS INSTANCIAS DE CARÁCTER INTERINSTITUCIONAL Y LAS INSTANCIAS DE PARTICIPACIÓN LOCALES, ASÍ COMO LOS PROCESOS Y EVENTOS COMUNITARIOS EN LA LOCALIDAD.</t>
  </si>
  <si>
    <t>CO1.PCCNTR.5965145</t>
  </si>
  <si>
    <t>https://community.secop.gov.co/Public/Tendering/OpportunityDetail/Index?noticeUID=CO1.NTC.5679121&amp;isFromPublicArea=True&amp;isModal=False</t>
  </si>
  <si>
    <t>DERLY ASTRID CORDERO GARCIA</t>
  </si>
  <si>
    <t xml:space="preserve"> $               9.000.000</t>
  </si>
  <si>
    <t>Intervenir 1,1 Kilómetros-carril de malla vial urbana (local y/o intermedia) con acciones de construcción y/o conservación</t>
  </si>
  <si>
    <t>O23011604490000001847</t>
  </si>
  <si>
    <t>Movilidad local sostenible</t>
  </si>
  <si>
    <t>CPS-014-2024 (103950)</t>
  </si>
  <si>
    <t>EDWIN EUGENIO FLOREZ MAHECHA</t>
  </si>
  <si>
    <t>FDLU-CD-014-2024 (103950)</t>
  </si>
  <si>
    <t>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</si>
  <si>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CO1.PCCNTR.5965049</t>
  </si>
  <si>
    <t>https://community.secop.gov.co/Public/Tendering/OpportunityDetail/Index?noticeUID=CO1.NTC.5678995&amp;isFromPublicArea=True&amp;isModal=False</t>
  </si>
  <si>
    <t>INFRAESTRUCTURA</t>
  </si>
  <si>
    <t>DORA ALIX HERNANDEZ CEBALLOS</t>
  </si>
  <si>
    <t>IVAN DOMINGUEZ</t>
  </si>
  <si>
    <t xml:space="preserve"> $               9.750.000</t>
  </si>
  <si>
    <t>CPS-015-2024 (103862)</t>
  </si>
  <si>
    <t>DANIELA TORRES VASQUEZ</t>
  </si>
  <si>
    <t>FDLU-CD-015-2024 (103862)</t>
  </si>
  <si>
    <t>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</si>
  <si>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CO1.PCCNTR.5964971</t>
  </si>
  <si>
    <t>https://community.secop.gov.co/Public/Tendering/OpportunityDetail/Index?noticeUID=CO1.NTC.5679042&amp;isFromPublicArea=True&amp;isModal=False</t>
  </si>
  <si>
    <t>DESPACHO</t>
  </si>
  <si>
    <t>DORIAN DE JESUS COQUIES MAESTRE</t>
  </si>
  <si>
    <t>CPS-016-2024 (103624)</t>
  </si>
  <si>
    <t>SINDY ALEXANDRA AREVALO TAVARA</t>
  </si>
  <si>
    <t>FDLU-CD-016-2024 (103625)</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</si>
  <si>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</si>
  <si>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CO1.PCCNTR.5970483</t>
  </si>
  <si>
    <t>https://community.secop.gov.co/Public/Tendering/OpportunityDetail/Index?noticeUID=CO1.NTC.5686585&amp;isFromPublicArea=True&amp;isModal=False</t>
  </si>
  <si>
    <t>CPS-017-2024 (103950)</t>
  </si>
  <si>
    <t>FABIAN MAURICIO BENAVIDEZ GARCIA</t>
  </si>
  <si>
    <t>FDLU-CD-017-2024 (103950)</t>
  </si>
  <si>
    <t>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</si>
  <si>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CO1.PCCNTR.5970486</t>
  </si>
  <si>
    <t>https://community.secop.gov.co/Public/Tendering/OpportunityDetail/Index?noticeUID=CO1.NTC.5686742&amp;isFromPublicArea=True&amp;isModal=False</t>
  </si>
  <si>
    <t>CPS-018-2024 (103924)</t>
  </si>
  <si>
    <t>CRISTIAN RICARDO CUEVAS AREVALO</t>
  </si>
  <si>
    <t>FDLU-CD-018-2024 (103924)</t>
  </si>
  <si>
    <t>PRESTAR SUS SERVICIOS TECNICOS APOYANDO AL ÁREA DE GESTIÓN DEL DESARROLLO LOCAL PARA FORTALECER LAS INSTANCIAS DE PARTICIPACIÓN LOCALES, ASÍ COMO LOS PROCESOS COMUNITARIOS EN LA LOCALIDAD.</t>
  </si>
  <si>
    <t>CO1.PCCNTR.5970498</t>
  </si>
  <si>
    <t>https://community.secop.gov.co/Public/Tendering/OpportunityDetail/Index?noticeUID=CO1.NTC.5686919&amp;isFromPublicArea=True&amp;isModal=False</t>
  </si>
  <si>
    <t>CPS-019-2024 (103758)</t>
  </si>
  <si>
    <t>LEOPOLDO GOMEZ GUEVARA</t>
  </si>
  <si>
    <t>FDLU-CD-019-2024 (103758)</t>
  </si>
  <si>
    <t>CO1.PCCNTR.5971120</t>
  </si>
  <si>
    <t>https://community.secop.gov.co/Public/Tendering/OpportunityDetail/Index?noticeUID=CO1.NTC.5686943&amp;isFromPublicArea=True&amp;isModal=False</t>
  </si>
  <si>
    <t>CPS-020-2024 (103745)</t>
  </si>
  <si>
    <t>JOSE ALEJANDRO TORRES VALENCIA</t>
  </si>
  <si>
    <t>FDLU-CD-020-2024 (103745)</t>
  </si>
  <si>
    <t>PRESTAR SERVICIOS TECNICOS Y DE SOPORTE LOGISTICO AL PROCESO DE MANTENIMIENTO A LAS DIFERENTES SEDES Y BIENES A CARGO DEL FONDO DE DESARROLLO LOCAL DE USME</t>
  </si>
  <si>
    <t>CO1.PCCNTR.5970961</t>
  </si>
  <si>
    <t>https://community.secop.gov.co/Public/Tendering/OpportunityDetail/Index?noticeUID=CO1.NTC.5687303&amp;isFromPublicArea=True&amp;isModal=False</t>
  </si>
  <si>
    <t>ALMACEN</t>
  </si>
  <si>
    <t>CPS-021-2024 (103758)</t>
  </si>
  <si>
    <t>MILADYS DEL CARMEN MEZA AVILA</t>
  </si>
  <si>
    <t>FDLU-CD-021-2024 (103758)</t>
  </si>
  <si>
    <t>CO1.PCCNTR.5971533</t>
  </si>
  <si>
    <t>https://community.secop.gov.co/Public/Tendering/OpportunityDetail/Index?noticeUID=CO1.NTC.5688017&amp;isFromPublicArea=True&amp;isModal=False</t>
  </si>
  <si>
    <t>GESTOR INSTITUCIONAL / CONTRATACION</t>
  </si>
  <si>
    <t xml:space="preserve">MARGARITA RICO PINTO </t>
  </si>
  <si>
    <t>TERMINACION ANTICIPADA</t>
  </si>
  <si>
    <t>4 MESES Y 21 DIAS</t>
  </si>
  <si>
    <t>Terminado Anticipadamente</t>
  </si>
  <si>
    <t>CPS-022-2024 (103726)</t>
  </si>
  <si>
    <t>NEILA ZULEMA CASTELLANOS TRILLOS</t>
  </si>
  <si>
    <t>FDLU-CD-022-2024 (103726)</t>
  </si>
  <si>
    <t>CO1.PCCNTR.5971216</t>
  </si>
  <si>
    <t>https://community.secop.gov.co/Public/Tendering/OpportunityDetail/Index?noticeUID=CO1.NTC.5687308&amp;isFromPublicArea=True&amp;isModal=False</t>
  </si>
  <si>
    <t>CPS-023-2024 (103774)</t>
  </si>
  <si>
    <t>JORGE LEONARDO FORERO CASTAÑEDA</t>
  </si>
  <si>
    <t>FDLU-CD-023-2024 (103774)</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</si>
  <si>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</si>
  <si>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CO1.PCCNTR.5970983</t>
  </si>
  <si>
    <t>https://community.secop.gov.co/Public/Tendering/OpportunityDetail/Index?noticeUID=CO1.NTC.5687181&amp;isFromPublicArea=True&amp;isModal=False</t>
  </si>
  <si>
    <t>PLANEACION</t>
  </si>
  <si>
    <t>JACK CRISTOPHER REINA RODRIGUEZ</t>
  </si>
  <si>
    <t xml:space="preserve"> $               7.500.000</t>
  </si>
  <si>
    <t>CPS-024-2024 (103624)</t>
  </si>
  <si>
    <t>FANNOR AUGUSTO MUÑOZ ECHAVARRIA</t>
  </si>
  <si>
    <t>FDLU-CD-024-2024 (103624)</t>
  </si>
  <si>
    <t>CO1.PCCNTR.5971234</t>
  </si>
  <si>
    <t>https://community.secop.gov.co/Public/Tendering/OpportunityDetail/Index?noticeUID=CO1.NTC.5687176&amp;isFromPublicArea=True&amp;isModal=False</t>
  </si>
  <si>
    <t>CPS-025-2024 (103726)</t>
  </si>
  <si>
    <t>GLORIA ESPERANZA VARGAS LEMUS</t>
  </si>
  <si>
    <t>FDLU-CD-025-2024 (103726)</t>
  </si>
  <si>
    <t>PRESTAR APOYO ASISTENCIAL EN LOS PROCESOS ADMINISTRATIVOS DE DISTRIBUCIÓN Y NOTIFICACIÓN DE CORRESPONDENCIA DE LAS DIFERENTES DEPENDENCIAS DE LA ALCALDIA LOCAL DE USME.</t>
  </si>
  <si>
    <t>CO1.PCCNTR.5973976</t>
  </si>
  <si>
    <t>https://community.secop.gov.co/Public/Tendering/OpportunityDetail/Index?noticeUID=CO1.NTC.5691203&amp;isFromPublicArea=True&amp;isModal=False</t>
  </si>
  <si>
    <t>CPS-026-2024 (103624)</t>
  </si>
  <si>
    <t>YEISSON LEANDRO ARIZA RODRIGUEZ</t>
  </si>
  <si>
    <t>FDLU-CD-026-2024 (103624)</t>
  </si>
  <si>
    <t>CO1.PCCNTR.5971800</t>
  </si>
  <si>
    <t>https://community.secop.gov.co/Public/Tendering/OpportunityDetail/Index?noticeUID=CO1.NTC.5688526&amp;isFromPublicArea=True&amp;isModal=False</t>
  </si>
  <si>
    <t>CPS-028-2024 (103624)</t>
  </si>
  <si>
    <t>LEIDY DAYANA CASTELLANOS GOMEZ</t>
  </si>
  <si>
    <t>FDLU-CD-028-2024 (103624)</t>
  </si>
  <si>
    <t>CO1.PCCNTR.5971428</t>
  </si>
  <si>
    <t>https://community.secop.gov.co/Public/Tendering/OpportunityDetail/Index?noticeUID=CO1.NTC.5687451&amp;isFromPublicArea=True&amp;isModal=False</t>
  </si>
  <si>
    <t>Vincular 80 hogares y/o unidades productivas a procesos productivos y de comercialización en el sector rural.</t>
  </si>
  <si>
    <t>O23011601230000001726</t>
  </si>
  <si>
    <t>Extensión agropecuaria, ambiental y productividad rural en Usme</t>
  </si>
  <si>
    <t>CPS-029-2024 (104199)</t>
  </si>
  <si>
    <t>AMANDA PALOMARES</t>
  </si>
  <si>
    <t>FDLU-CD-029-2024 (104199)</t>
  </si>
  <si>
    <t>PRESTAR LOS SERVICIOS PROFESIONALES, BRINDANDO APOYO EN EL IMPULSO DE LOS PROCESOS SOCIOECONÓMICOS Y DE EXTENSIÓN AGROPECUARIA EN EL AREA DE GESTIÓN DEL DESARROLLO LOCAL DE LA ALCALDIA LOCAL DE USME</t>
  </si>
  <si>
    <t>CO1.PCCNTR.5972314</t>
  </si>
  <si>
    <t>https://community.secop.gov.co/Public/Tendering/OpportunityDetail/Index?noticeUID=CO1.NTC.5688271&amp;isFromPublicArea=True&amp;isModal=False</t>
  </si>
  <si>
    <t>ULATA</t>
  </si>
  <si>
    <t>FRANCY FERNANDA TRUJILLO VERA</t>
  </si>
  <si>
    <t xml:space="preserve"> $               8.250.000</t>
  </si>
  <si>
    <t>CPS-030-2024 (103624)</t>
  </si>
  <si>
    <t>MAURICIO PAEZ BUSTOS</t>
  </si>
  <si>
    <t>FDLU-CD-030-2024(103624)</t>
  </si>
  <si>
    <t>CO1.PCCNTR.5981017</t>
  </si>
  <si>
    <t>https://community.secop.gov.co/Public/Tendering/OpportunityDetail/Index?noticeUID=CO1.NTC.5699746&amp;isFromPublicArea=True&amp;isModal=False</t>
  </si>
  <si>
    <t>CPS-031-2024 (103719)</t>
  </si>
  <si>
    <t xml:space="preserve">DIANA KATHERINE REAL SUESCUN </t>
  </si>
  <si>
    <t>FDLU-CD-031-2024 (103719)</t>
  </si>
  <si>
    <t>PRESTAR LOS SERVICIOS PROFESIONALES EN EL AREA DE GESTIÓN DEL DESARROLLO LOCAL, DESDE EL PUNTO DE VISTA JURÍDICO DENTRO DE LOS PROCESOS DE SELECCIÓN Y CONTRATACIÓN EN GENERAL, EN SUS ETAPAS PRECONTRACTUALES, CONTRACTUALES Y POSTCONTRACTUALES, TENIENDO EN CUENTA LOS REQUERIMIENTO.</t>
  </si>
  <si>
    <t>CO1.PCCNTR.5973798</t>
  </si>
  <si>
    <t>https://community.secop.gov.co/Public/Tendering/OpportunityDetail/Index?noticeUID=CO1.NTC.5690665&amp;isFromPublicArea=True&amp;isModal=False</t>
  </si>
  <si>
    <t xml:space="preserve"> $             10.500.000</t>
  </si>
  <si>
    <t>4 MESES Y 26 DIAS</t>
  </si>
  <si>
    <t>CPS-032-2024 (103719)</t>
  </si>
  <si>
    <t>LINA MARCELA FLOREZ CARDENAS</t>
  </si>
  <si>
    <t>FDLU-CD-032-2024 (103719)</t>
  </si>
  <si>
    <t>CO1.PCCNTR.5973838</t>
  </si>
  <si>
    <t>https://community.secop.gov.co/Public/Tendering/OpportunityDetail/Index?noticeUID=CO1.NTC.5690641&amp;isFromPublicArea=True&amp;isModal=False</t>
  </si>
  <si>
    <t>JORGE RAMIREZ</t>
  </si>
  <si>
    <t xml:space="preserve">Apoyar 400 predios rurales con asistencia técnica agropecuaria y/o ambiental. </t>
  </si>
  <si>
    <t>CPS-033-2024 (104026)</t>
  </si>
  <si>
    <t>INGRID AZUCENA SIERRA NARANJO</t>
  </si>
  <si>
    <t>FDLU-CD-033-2024 (104026)</t>
  </si>
  <si>
    <t>PRESTAR LOS SERVICIOS PROFESIONALES EN LA LÍNEA DE MEDICINA VETERINARIA EN EL ÁREA DE GESTIÓN DEL DESARROLLO LOCAL DE LA ALCALDÍA LOCAL DE USME, PARA LA IMPLEMENTACIÓN DEL PROYECTO DE EXTENSIÓN AGROPECUARIA, AMBIENTAL Y PRODUCTIVIDAD RURAL EN USME</t>
  </si>
  <si>
    <t>CO1.PCCNTR.5979979</t>
  </si>
  <si>
    <t>https://community.secop.gov.co/Public/Tendering/OpportunityDetail/Index?noticeUID=CO1.NTC.5699010&amp;isFromPublicArea=True&amp;isModal=False</t>
  </si>
  <si>
    <t>Revitalizar 600 Mipymes y/o emprendimientos potencializadas dentro de las aglomeraciones económicas que fomentan el empleo y/o nuevas actividades económicas.</t>
  </si>
  <si>
    <t>O23011601010000001732</t>
  </si>
  <si>
    <t>Fortalecimiento a Mipymes y/o emprendimientos culturales, empresariales y actividad productiva en Usme</t>
  </si>
  <si>
    <t>CPS-034-2024 (104069)</t>
  </si>
  <si>
    <t>ANGEL LINA MARIA VARGAS BELTRAN</t>
  </si>
  <si>
    <t>FDLU-CD-034-2024 (104069)</t>
  </si>
  <si>
    <t>PRESTAR LOS SERVICIOS PROFESIONALES ESPECIALIZADOS A LA ALCALDÍA LOCAL DE USME, PARA LA EJECUCIÓN DE LOS PROCESOS, ACTIVIDADES Y ESTRATEGIAS ADMINISTRATIVAS Y DE CAMPO, EN EL MARCO DE LA POLÍTICA DE REACTIVACIÓN ECONÓMICA DISTRITAL.</t>
  </si>
  <si>
    <t>CO1.PCCNTR.5978962</t>
  </si>
  <si>
    <t>https://community.secop.gov.co/Public/Tendering/OpportunityDetail/Index?noticeUID=CO1.NTC.5696782&amp;isFromPublicArea=True&amp;isModal=False</t>
  </si>
  <si>
    <t>REACTIVACION ECONOMICA</t>
  </si>
  <si>
    <t>MARIA ANGELICA GAMBOA GUATAQUIRA</t>
  </si>
  <si>
    <t>CPS-035-2024 (103624)</t>
  </si>
  <si>
    <t>KAROL DAYANA SANCHEZ ACOSTA</t>
  </si>
  <si>
    <t>FDLU-CD-035-2024 (103624)</t>
  </si>
  <si>
    <t>CO1.PCCNTR.5978183</t>
  </si>
  <si>
    <t>https://community.secop.gov.co/Public/Tendering/OpportunityDetail/Index?noticeUID=CO1.NTC.5696608&amp;isFromPublicArea=True&amp;isModal=False</t>
  </si>
  <si>
    <t>Atender 10000 animales en urgencias, brigadas médico veterinarias, acciones de esterilización, educación y adopción.</t>
  </si>
  <si>
    <t>O23011602340000001810</t>
  </si>
  <si>
    <t>Usme Protectora de animales</t>
  </si>
  <si>
    <t>CPS-036-2024 (103959)</t>
  </si>
  <si>
    <t>JUDY ALEXANDRA PAVA DIAZ</t>
  </si>
  <si>
    <t>FDLU-CD-036-2024 (103959)</t>
  </si>
  <si>
    <t>PRESTAR LOS SERVICIOS TECNICOS PARA APOYAR Y ACOMPAÑAR LA ATENCIÓN DE ANIMALES DE COMPAÑÍA, DE GRANJA Y SILVESTRES DE LA LOCALIDAD DE USME</t>
  </si>
  <si>
    <t>CO1.PCCNTR.5978616</t>
  </si>
  <si>
    <t>https://community.secop.gov.co/Public/Tendering/OpportunityDetail/Index?noticeUID=CO1.NTC.5696633&amp;isFromPublicArea=True&amp;isModal=False</t>
  </si>
  <si>
    <t>PYBA</t>
  </si>
  <si>
    <t>ANA LUCIA TRUJILLO MARTINEZ</t>
  </si>
  <si>
    <t>Promover en 1500 Mipymes y/o emprendimientos la transformación empresarial y/o productiva.</t>
  </si>
  <si>
    <t>CPS-037-2024 (104076)</t>
  </si>
  <si>
    <t>ANDREA ALARCON BERNAL</t>
  </si>
  <si>
    <t>FDLU-CD-037-2024 (104076)</t>
  </si>
  <si>
    <t>PRESTAR LOS SERVICIOS PROFESIONALES ESPECIALIZADOS A LA ALCALDÍA LOCAL DE USME, PARA LA EJECUCIÓN DE LOS PROCESOS, ACTIVIDADES Y ESTRATEGIAS ADMINISTRATIVAS Y DE CAMPO, EN EL MARCO DE LA POLÍTICA DE REACTIVACIÓN ECONÓMICA DISTRITAL</t>
  </si>
  <si>
    <t>CO1.PCCNTR.5978614</t>
  </si>
  <si>
    <t>https://community.secop.gov.co/Public/Tendering/OpportunityDetail/Index?noticeUID=CO1.NTC.5696564&amp;isFromPublicArea=True&amp;isModal=False</t>
  </si>
  <si>
    <t>CPS-038-2024 (103914)</t>
  </si>
  <si>
    <t>LAURA DANIELA VASQUEZ ROJAS</t>
  </si>
  <si>
    <t>FDLU-CD-038-2024 (103914)</t>
  </si>
  <si>
    <t>PRESTAR SERVICIOS TÉCNICOS DE ASISTENCIA ADMINISTRATIVA AL ÁREA DE GESTIÓN DEL DESARROLLO LOCAL PARA LA DEPURACIÓN DE LAS OBLIGACIONES POR PAGAR DEL FONDO DE DESARROLLO LOCAL DE USME</t>
  </si>
  <si>
    <t>CO1.PCCNTR.5978592</t>
  </si>
  <si>
    <t>https://community.secop.gov.co/Public/Tendering/OpportunityDetail/Index?noticeUID=CO1.NTC.5697391&amp;isFromPublicArea=True&amp;isModal=False</t>
  </si>
  <si>
    <t>OBLIGACIONES POR PAGAR</t>
  </si>
  <si>
    <t xml:space="preserve"> $               4.500.000</t>
  </si>
  <si>
    <t>CPS-039-2024 (103768)</t>
  </si>
  <si>
    <t>SAUL HERNANDEZ CHAVEZ</t>
  </si>
  <si>
    <t>FDLU-CD-039-2024 (103768)</t>
  </si>
  <si>
    <t>CO1.PCCNTR.5977986</t>
  </si>
  <si>
    <t>https://community.secop.gov.co/Public/Tendering/OpportunityDetail/Index?noticeUID=CO1.NTC.5695964&amp;isFromPublicArea=True&amp;isModal=False</t>
  </si>
  <si>
    <t>4 MESES Y 25 DIAS</t>
  </si>
  <si>
    <t>CPS-040-2024 (103774)</t>
  </si>
  <si>
    <t>MARIA ALEJANDRA SALDAÑA ARIZA</t>
  </si>
  <si>
    <t>FDLU-CD-040-2024 (103774)</t>
  </si>
  <si>
    <t>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</si>
  <si>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CO1.PCCNTR.5980710</t>
  </si>
  <si>
    <t>https://community.secop.gov.co/Public/Tendering/OpportunityDetail/Index?noticeUID=CO1.NTC.5699368&amp;isFromPublicArea=True&amp;isModal=False</t>
  </si>
  <si>
    <t>CPS-041-2024 (103904)</t>
  </si>
  <si>
    <t>SANDRA PATRICIA PAEZ MORENO</t>
  </si>
  <si>
    <t>FDLU-CD-041-2024 (103904)</t>
  </si>
  <si>
    <t>PRESTAR SERVICIOS PROFESIONALES EN EL ÁREA DE GESTIÓN DEL DESARROLLO LOCAL, REALIZANDO LA REVISIÓN DOCUMENTAL, TRÁMITE DE LOS PAGOS Y LAS OBLIGACIONES POR PAGAR, DEL FONDO</t>
  </si>
  <si>
    <t>CO1.PCCNTR.5979171</t>
  </si>
  <si>
    <t>https://community.secop.gov.co/Public/Tendering/OpportunityDetail/Index?noticeUID=CO1.NTC.5697297&amp;isFromPublicArea=True&amp;isModal=False</t>
  </si>
  <si>
    <t xml:space="preserve"> $               8.175.000</t>
  </si>
  <si>
    <t>CPS-042-2024 (103904)</t>
  </si>
  <si>
    <t>ANA MERCEDES VELASQUEZ CASTAÑO</t>
  </si>
  <si>
    <t>FDLU-CD-042-2024 (103904)</t>
  </si>
  <si>
    <t>CO1.PCCNTR.5979570</t>
  </si>
  <si>
    <t>https://community.secop.gov.co/Public/Tendering/OpportunityDetail/Index?noticeUID=CO1.NTC.5698172&amp;isFromPublicArea=True&amp;isModal=False</t>
  </si>
  <si>
    <t>Gobierno legítimo y eficiente</t>
  </si>
  <si>
    <t>CPS-043-2024 (103889)</t>
  </si>
  <si>
    <t>MARIA DEL PILAR BARRETO POSADA</t>
  </si>
  <si>
    <t>FDLU-CD-043-2024 (103889)</t>
  </si>
  <si>
    <t>APOYAR LAS LABORES DE ENTREGA Y RECIBO DE LAS COMUNICACIONES EMITIDAS O RECIBIDAS POR LAS INSPECCIONES DE POLICÍA DE LA LOCALIDAD.</t>
  </si>
  <si>
    <t>CO1.PCCNTR.5979992</t>
  </si>
  <si>
    <t>https://community.secop.gov.co/Public/Tendering/OpportunityDetail/Index?noticeUID=CO1.NTC.5698829&amp;isFromPublicArea=True&amp;isModal=False</t>
  </si>
  <si>
    <t>OBRAS-JURIDICA-IVC-INSPECCIONES-SEGURIDAD</t>
  </si>
  <si>
    <t>CPS-044-2024(104233)</t>
  </si>
  <si>
    <t>JOSE DARIO RAMIREZ CAMELO</t>
  </si>
  <si>
    <t>FDLU-CD-044-2024(104233)</t>
  </si>
  <si>
    <t>PRESTAR LOS SERVICIOS PROFESIONALES EN LA LÍNEA AGRÍCOLA, EN EL ÁREA DE GESTIÓN DEL DESARROLLO LOCAL DE LA ALCALDÍA LOCAL DE USME, PARA LA IMPLEMENTACIÓN DEL PROYECTO DE EXTENSIÓN AGROPECUARIA, AMBIENTAL Y PRODUCTIVIDAD RURAL EN USME</t>
  </si>
  <si>
    <t>CO1.PCCNTR.5979986</t>
  </si>
  <si>
    <t>https://community.secop.gov.co/Public/Tendering/OpportunityDetail/Index?noticeUID=CO1.NTC.5699024&amp;isFromPublicArea=True&amp;isModal=False</t>
  </si>
  <si>
    <t>CPS-045-2024 (103893)</t>
  </si>
  <si>
    <t>JOSE RAMIRO TOVAR PRIETO</t>
  </si>
  <si>
    <t>FDLU-CD-045-2024 (103893)</t>
  </si>
  <si>
    <t>PRESTAR SERVICIOS DE APOYO A LA GESTIÓN, DE LOS ASUNTOS RELACIONADOS CON SEGURIDAD CIUDADANA, CONVIVENCIA Y PREVENCIÓN DE CONFLICTIVIDADES, VIOLENCIAS Y DELITOS EN LA LOCALIDAD, DE CONFORMIDAD CON EL MARCO NORMATIVO APLICABLE</t>
  </si>
  <si>
    <t>CO1.PCCNTR.5978738</t>
  </si>
  <si>
    <t>https://community.secop.gov.co/Public/Tendering/OpportunityDetail/Index?noticeUID=CO1.NTC.5696700&amp;isFromPublicArea=True&amp;isModal=False</t>
  </si>
  <si>
    <t>CPS-046-2024 (103893)</t>
  </si>
  <si>
    <t>GULLERMO SASTOQUE ALVAREZ</t>
  </si>
  <si>
    <t>FDLU-CD-046-2024 (103893)</t>
  </si>
  <si>
    <t>CO1.PCCNTR.5978370</t>
  </si>
  <si>
    <t>https://community.secop.gov.co/Public/Tendering/OpportunityDetail/Index?noticeUID=CO1.NTC.5696909&amp;isFromPublicArea=True&amp;isModal=False</t>
  </si>
  <si>
    <t>CPS-047-2024 (103893)</t>
  </si>
  <si>
    <t xml:space="preserve">LUZ AIDA ARISTIZABAL ARISTIZABAL </t>
  </si>
  <si>
    <t>FDLU-CD-047-2024 (103893)</t>
  </si>
  <si>
    <t>CO1.PCCNTR.5978733</t>
  </si>
  <si>
    <t>https://community.secop.gov.co/Public/Tendering/OpportunityDetail/Index?noticeUID=CO1.NTC.5696692&amp;isFromPublicArea=True&amp;isModal=False</t>
  </si>
  <si>
    <t>CPS-048-2024 (103893)</t>
  </si>
  <si>
    <t>CAMILO BARRETO TORRES</t>
  </si>
  <si>
    <t>FDLU-CD-048-2024 (103893)</t>
  </si>
  <si>
    <t>CO1.PCCNTR.5978731</t>
  </si>
  <si>
    <t>https://community.secop.gov.co/Public/Tendering/OpportunityDetail/Index?noticeUID=CO1.NTC.5696911&amp;isFromPublicArea=True&amp;isModal=False</t>
  </si>
  <si>
    <t>CPS-049-2024 (103893)</t>
  </si>
  <si>
    <t>ARNULFO RUEDA SANGUINO</t>
  </si>
  <si>
    <t>FDLU-CD-049-2024 (103893)</t>
  </si>
  <si>
    <t>CO1.PCCNTR.5978732</t>
  </si>
  <si>
    <t>https://community.secop.gov.co/Public/Tendering/OpportunityDetail/Index?noticeUID=CO1.NTC.5696690&amp;isFromPublicArea=True&amp;isModal=False</t>
  </si>
  <si>
    <t>CPS-050-2024 (103730)</t>
  </si>
  <si>
    <t xml:space="preserve">JULY ANDREA VEGA PADUA </t>
  </si>
  <si>
    <t>FDLU-CD-050-2024 (103719)</t>
  </si>
  <si>
    <t>PRESTAR SUS SERVICIOS TÉCNICOS DE APOYO Y ASISTENCIA ADMINISTRATIVA AL ÁREA DE GESTIÓN DEL DESARROLLO LOCAL, PARA FORTALECER LAS ETAPAS PRECONTRACTUALES,CONTRACTUALES Y POST CONTRACTUALES DE ACUERDO AL PLAN ANUAL DE ADQUISICIONES DE LA ALCALDÍA LOCAL DE USME</t>
  </si>
  <si>
    <t>CO1.PCCNTR.5979925</t>
  </si>
  <si>
    <t>https://community.secop.gov.co/Public/Tendering/OpportunityDetail/Index?noticeUID=CO1.NTC.5698437&amp;isFromPublicArea=True&amp;isModal=False</t>
  </si>
  <si>
    <t xml:space="preserve"> $               6.000.000</t>
  </si>
  <si>
    <t>4 MESES Y 19 DIAS</t>
  </si>
  <si>
    <t>CPS-051-2024 (103866)</t>
  </si>
  <si>
    <t>JULIAN ANDRES DIAZ MUÑOZ</t>
  </si>
  <si>
    <t>FDLU-CD-051-2024 (103866)</t>
  </si>
  <si>
    <t>PRESTAR EL APOYO ADMINISTRATIVO Y DE COMUNICACIONES A LA JUNTA ADMINISTRADORA LOCAL</t>
  </si>
  <si>
    <t>CO1.PCCNTR.5981210</t>
  </si>
  <si>
    <t>https://community.secop.gov.co/Public/Tendering/OpportunityDetail/Index?noticeUID=CO1.NTC.5699958&amp;isFromPublicArea=True&amp;isModal=False</t>
  </si>
  <si>
    <t>JAL</t>
  </si>
  <si>
    <t xml:space="preserve"> $               7.200.000</t>
  </si>
  <si>
    <t>CPS-052-2024 (103624)</t>
  </si>
  <si>
    <t>MARIO DAVID MONROY DUARTE</t>
  </si>
  <si>
    <t>FDLU-CD-052-2024 (103624)</t>
  </si>
  <si>
    <t>CO1.PCCNTR.5980759</t>
  </si>
  <si>
    <t>https://community.secop.gov.co/Public/Tendering/OpportunityDetail/Index?noticeUID=CO1.NTC.5699643&amp;isFromPublicArea=True&amp;isModal=False</t>
  </si>
  <si>
    <t>CPS-053-2024 (103941)</t>
  </si>
  <si>
    <t>YEISON EDUARDO VALENCIA BANGUERA</t>
  </si>
  <si>
    <t>FDLU-CD-053-2024 (103941)</t>
  </si>
  <si>
    <t>APOYAR AL (A) ALCALDE (SA) LOCAL EN EL FORTALECIMIENTO E INCLUSIÓN DE LAS COMUNIDADES NEGRAS, AFROCOLOMBIANAS Y PALENQUERAS EN EL MARCO DE LA POLÍTICA PÚBLICA DISTRITAL AFRODESCENDIENTES Y LOS ESPACIOS</t>
  </si>
  <si>
    <t>CO1.PCCNTR.5981050</t>
  </si>
  <si>
    <t>https://community.secop.gov.co/Public/Tendering/OpportunityDetail/Index?noticeUID=CO1.NTC.5700210&amp;isFromPublicArea=True&amp;isModal=False</t>
  </si>
  <si>
    <t>CPS-054-2024 (103871)</t>
  </si>
  <si>
    <t>VALERIA GOMEZ MONTAÑA</t>
  </si>
  <si>
    <t>FDLU-CD-054-2024 (103871)</t>
  </si>
  <si>
    <t>COORDINA, LIDERA Y ASESORA LOS PLANES Y ESTRATEGIAS DE COMUNICACIÓN INTERNA Y EXTERNA PARA LA DIVULGACIÓN DE LOS PROGRAMAS, PROYECTOS Y ACTIVIDADES DE LA ALCALDÍA LOCAL</t>
  </si>
  <si>
    <t>CO1.PCCNTR.5983304</t>
  </si>
  <si>
    <t>https://community.secop.gov.co/Public/Tendering/OpportunityDetail/Index?noticeUID=CO1.NTC.5702689&amp;isFromPublicArea=True&amp;isModal=False</t>
  </si>
  <si>
    <t>PRENSA</t>
  </si>
  <si>
    <t>3 MESES Y 5 DIAS</t>
  </si>
  <si>
    <t>CPS-055-2024 (103893)</t>
  </si>
  <si>
    <t>FDLU-CD-055-2024 (103909)</t>
  </si>
  <si>
    <t xml:space="preserve">	LIDERAR Y GARANTIZAR LA IMPLEMENTACIÓN Y SEGUIMIENTO DE LOS PROCESOS Y PROCEDIMIENTOS DEL SERVICIO SOCIAL</t>
  </si>
  <si>
    <t>CO1.PCCNTR.5983364</t>
  </si>
  <si>
    <t>https://community.secop.gov.co/Public/Tendering/OpportunityDetail/Index?noticeUID=CO1.NTC.5703245&amp;isFromPublicArea=True&amp;isModal=False</t>
  </si>
  <si>
    <t>CPS-056-2024 (103764)</t>
  </si>
  <si>
    <t>NATALIA RUBIO PINZON</t>
  </si>
  <si>
    <t>FDLU-CD-056-2024 (103764)</t>
  </si>
  <si>
    <t xml:space="preserve">	PRESTAR APOYO AL FONDO DE DESARROLLO LOCAL DE USME Y AL PROFESIONAL DESIGNADO EN LOS PROCESOS ADMINISTRATIVOS Y TÉCNICOS RELACIONADOS CON LOS TEMAS DE ALMACÉN, DE ACUERDO A LOS LINEAMIENTOS Y DIRECTRICES ESTABLECIDOS POR LA SECRETARÍA DE GOBIERNO</t>
  </si>
  <si>
    <t>CO1.PCCNTR.5983748</t>
  </si>
  <si>
    <t>https://community.secop.gov.co/Public/Tendering/OpportunityDetail/Index?noticeUID=CO1.NTC.5704016&amp;isFromPublicArea=True&amp;isModal=False</t>
  </si>
  <si>
    <t xml:space="preserve"> $               5.400.000</t>
  </si>
  <si>
    <t>4 MESES Y 24 DIAS</t>
  </si>
  <si>
    <t>CPS-057-2024 (103760)</t>
  </si>
  <si>
    <t>JAIME CAMILO RONCANCIO JARAMILLO</t>
  </si>
  <si>
    <t>FDLU-CD-057-2024 (103760)</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</si>
  <si>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</si>
  <si>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CO1.PCCNTR.5983535</t>
  </si>
  <si>
    <t>https://community.secop.gov.co/Public/Tendering/OpportunityDetail/Index?noticeUID=CO1.NTC.5703490&amp;isFromPublicArea=True&amp;isModal=False</t>
  </si>
  <si>
    <t>CPS-058-2024 (103889)</t>
  </si>
  <si>
    <t>EDGAR LEONARDO PEREZ RODRIGUEZ</t>
  </si>
  <si>
    <t>FDLU-CD-058-2024 (103889)</t>
  </si>
  <si>
    <t>APOYAR LAS LABORES DE ENTREGA Y RECIBO DE LAS COMUNICACIONES EMITIDAS O RECIBIDAS POR LAS INSPECCIONES DE POLICÍA DE LA LOCALIDAD</t>
  </si>
  <si>
    <t>CO1.PCCNTR.5983712</t>
  </si>
  <si>
    <t>https://community.secop.gov.co/Public/Tendering/OpportunityDetail/Index?noticeUID=CO1.NTC.5703551&amp;isFromPublicArea=True&amp;isModal=False</t>
  </si>
  <si>
    <t>CPS-059-2024 (103760)</t>
  </si>
  <si>
    <t>JOHN JAIRO LOPEZ GAVILAN</t>
  </si>
  <si>
    <t>FDLU-CD-059-2024 (103760)</t>
  </si>
  <si>
    <t>CO1.PCCNTR.5983851</t>
  </si>
  <si>
    <t>https://community.secop.gov.co/Public/Tendering/OpportunityDetail/Index?noticeUID=CO1.NTC.5704203&amp;isFromPublicArea=True&amp;isModal=False</t>
  </si>
  <si>
    <t>CESION 1</t>
  </si>
  <si>
    <t>KAROL ANDREA FORERO DELGADO</t>
  </si>
  <si>
    <t>4 MESES Y 5 DIAS</t>
  </si>
  <si>
    <t>25 DIAS</t>
  </si>
  <si>
    <t>CPS-060-2024 (103719)</t>
  </si>
  <si>
    <t>CARLOS ANDRES TRUJILLO TRIANA</t>
  </si>
  <si>
    <t>FDLU-CD-060-2024 (103719)</t>
  </si>
  <si>
    <t>CO1.PCCNTR.5986412</t>
  </si>
  <si>
    <t>https://community.secop.gov.co/Public/Tendering/OpportunityDetail/Index?noticeUID=CO1.NTC.5707058&amp;isFromPublicArea=True&amp;isModal=False</t>
  </si>
  <si>
    <t>CPS-061-2024 (103959)</t>
  </si>
  <si>
    <t>LUIS ALBERTO DIAZ GAMBOA</t>
  </si>
  <si>
    <t>FDLU-CD-061-2024 (103959)</t>
  </si>
  <si>
    <t>CO1.PCCNTR.5986050</t>
  </si>
  <si>
    <t>https://community.secop.gov.co/Public/Tendering/OpportunityDetail/Index?noticeUID=CO1.NTC.5707418&amp;isFromPublicArea=True&amp;isModal=False</t>
  </si>
  <si>
    <t xml:space="preserve"> $               4.950.000</t>
  </si>
  <si>
    <t>CPS-062-2024 (103904)</t>
  </si>
  <si>
    <t>GERMAN DAVID SARMIENTO PRADO</t>
  </si>
  <si>
    <t>FDLU-CD-062-2024 (103904)</t>
  </si>
  <si>
    <t>PRESTAR SERVICIOS PROFESIONALES EN EL ÁREA DE GESTIÓN DEL DESARROLLO LOCAL, REALIZANDO LA REVISIÓN DOCUMENTAL, TRÁMITE DE LOS PAGOS Y LAS OBLIGACIONES POR PAGAR, DEL FONDO.</t>
  </si>
  <si>
    <t>CO1.PCCNTR.5987584</t>
  </si>
  <si>
    <t>https://community.secop.gov.co/Public/Tendering/OpportunityDetail/Index?noticeUID=CO1.NTC.5708851&amp;isFromPublicArea=True&amp;isModal=False</t>
  </si>
  <si>
    <t>CPS-063-2024-(103758)</t>
  </si>
  <si>
    <t xml:space="preserve">ANGELA GIMENA ESCUDERO BLANCO </t>
  </si>
  <si>
    <t>FDLU-CD-063-2024(103758)</t>
  </si>
  <si>
    <t>PRESTAR LOS SERVICIOS ASISTENCIALES PARA EL FORTALECIMIENTO A LA GESTIÓN LOCAL DE PROCESOS INSTITUCIONALES de acuerdo con lo contemplado en el (los) proyecto(s) 1856 --- GOBIERNO ABIERTO Y TRANSPARENTE</t>
  </si>
  <si>
    <t>CO1.PCCNTR.5987136</t>
  </si>
  <si>
    <t>https://community.secop.gov.co/Public/Tendering/OpportunityDetail/Index?noticeUID=CO1.NTC.5708345&amp;isFromPublicArea=True&amp;isModal=False</t>
  </si>
  <si>
    <t>CPS-064-2024 (103768)</t>
  </si>
  <si>
    <t>NESTOR ALEJANDRO RAMIREZ PARRADO</t>
  </si>
  <si>
    <t>FDLU-CD-064-2024 (103768)</t>
  </si>
  <si>
    <t xml:space="preserve">	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</si>
  <si>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CO1.PCCNTR.5986786</t>
  </si>
  <si>
    <t>https://community.secop.gov.co/Public/Tendering/OpportunityDetail/Index?noticeUID=CO1.NTC.5708410&amp;isFromPublicArea=True&amp;isModal=False</t>
  </si>
  <si>
    <t>CPS-065-2024 (103889)</t>
  </si>
  <si>
    <t>AUDREY CAMILA VARGAS FONSECA</t>
  </si>
  <si>
    <t>FDLU-CD-065-2024 (103889)</t>
  </si>
  <si>
    <t>CO1.PCCNTR.5986633</t>
  </si>
  <si>
    <t>https://community.secop.gov.co/Public/Tendering/OpportunityDetail/Index?noticeUID=CO1.NTC.5707695&amp;isFromPublicArea=True&amp;isModal=False</t>
  </si>
  <si>
    <t>CPS-066-2024 (103768</t>
  </si>
  <si>
    <t>RICARDO CASTRO</t>
  </si>
  <si>
    <t>FDLU-CD-066-2024 (103768)</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</si>
  <si>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ASTOS DE FUNCIONAMIENTO, EN EL MARCO DEL PLAN DE DESARROLLO LOCAL DE USME</t>
  </si>
  <si>
    <t>CO1.PCCNTR.5990195</t>
  </si>
  <si>
    <t>https://community.secop.gov.co/Public/Tendering/OpportunityDetail/Index?noticeUID=CO1.NTC.5713007&amp;isFromPublicArea=True&amp;isModal=False</t>
  </si>
  <si>
    <t>4 MESES Y 16 DIAS</t>
  </si>
  <si>
    <t>CPS-067-2024 (103932)</t>
  </si>
  <si>
    <t>MANUEL URIEL LOZADA CRUZ</t>
  </si>
  <si>
    <t>FDLU-CD-067-2024 (103932)</t>
  </si>
  <si>
    <t>PRESTAR SUS SERVICIOS PROFESIONALES EN LA PROMOCIÓN, ACOMPAÑAMIENTO Y DESARROLLO DE LOS PLANES DE ACCIÓN DE LAS INSTANCIAS DE CARÁCTER INTERINSTITUCIONAL Y LAS INSTANCIAS DE PARTICIPACIÓN LOCALES, ASÍ COMO LOS PROCESOS Y EVENTOS COMUNITARIOS EN LA LOCALIDAD</t>
  </si>
  <si>
    <t>CO1.PCCNTR.5990666</t>
  </si>
  <si>
    <t>https://community.secop.gov.co/Public/Tendering/OpportunityDetail/Index?noticeUID=CO1.NTC.5712886&amp;isFromPublicArea=True&amp;isModal=False</t>
  </si>
  <si>
    <t>2 MESES Y 20 DIAS</t>
  </si>
  <si>
    <t>CPS-068-2024 (103900)</t>
  </si>
  <si>
    <t>MALVEN JESSEN RODRIGUEZ</t>
  </si>
  <si>
    <t>FDLU-CD-068-2024 (103900)</t>
  </si>
  <si>
    <t>APOYAR Y DAR SOPORTE TECNICO AL ADMINISTRADOR Y USUARIO FINAL DE LA RED DE SISTEMAS Y TECNOLOGIA E INFORMACIÓN DE LA ALCALDIA LOCAL</t>
  </si>
  <si>
    <t>CO1.PCCNTR.5991791</t>
  </si>
  <si>
    <t>https://community.secop.gov.co/Public/Tendering/OpportunityDetail/Index?noticeUID=CO1.NTC.5714275&amp;isFromPublicArea=True&amp;isModal=False</t>
  </si>
  <si>
    <t>SISTEMAS</t>
  </si>
  <si>
    <t>CPS-069-2024 (103758)</t>
  </si>
  <si>
    <t>ANGIE ESTEFANIA SUAREZ MEDINA</t>
  </si>
  <si>
    <t>FDLU-CD-069-2024 (103758)</t>
  </si>
  <si>
    <t>CO1.PCCNTR.5990353</t>
  </si>
  <si>
    <t>https://community.secop.gov.co/Public/Tendering/OpportunityDetail/Index?noticeUID=CO1.NTC.5712979&amp;isFromPublicArea=True&amp;isModal=False</t>
  </si>
  <si>
    <t>GESTOR INSTITUCIONAL / PLANEACION</t>
  </si>
  <si>
    <t>CPS-070-2024 (103877)</t>
  </si>
  <si>
    <t>JONNY ESMIT BELTRAN HERRERA</t>
  </si>
  <si>
    <t>FDLU-CD-070-2024 (103877)</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</si>
  <si>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</si>
  <si>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CO1.PCCNTR.5990851</t>
  </si>
  <si>
    <t>https://community.secop.gov.co/Public/Tendering/OpportunityDetail/Index?noticeUID=CO1.NTC.5713027&amp;isFromPublicArea=True&amp;isModal=False</t>
  </si>
  <si>
    <t>CPS-071-2024 (103928)</t>
  </si>
  <si>
    <t>BRANDON STEVEN SOTO REY</t>
  </si>
  <si>
    <t>FDLU-CD-071-2024 (103928)</t>
  </si>
  <si>
    <t>PRESTAR LOS SERVICIOS ASISTENCIALES EN EL ÁREA DE GESTIÓN DEL DESARROLLO LOCAL PARA EL FORTALECIMIENTO DE LAS COMUNICACIONES DE LA ALCALDÍA LOCAL DE USME</t>
  </si>
  <si>
    <t>CO1.PCCNTR.5991114</t>
  </si>
  <si>
    <t>https://community.secop.gov.co/Public/Tendering/OpportunityDetail/Index?noticeUID=CO1.NTC.5713155&amp;isFromPublicArea=True&amp;isModal=False</t>
  </si>
  <si>
    <t>CPS-072-2024 (104213)</t>
  </si>
  <si>
    <t>CINDY TATIANA BOCANEGRA PINZON</t>
  </si>
  <si>
    <t>FDLU-CD-072-2024 (104213)</t>
  </si>
  <si>
    <t>PRESTAR LOS SERVICIOS PROFESIONALES EN LA LÍNEA DE ZOOTECNIA EN EL ÁREA DE GESTIÓN DEL DESARROLLO LOCAL DE LA ALCALDÍA LOCAL DE USME, PARA LA IMPLEMENTACIÓN DEL PROYECTO DE EXTENSIÓN AGROPECUARIA, AMBIENTAL Y PRODUCTIVIDAD RURAL EN USME</t>
  </si>
  <si>
    <t>CO1.PCCNTR.5990369</t>
  </si>
  <si>
    <t>https://community.secop.gov.co/Public/Tendering/OpportunityDetail/Index?noticeUID=CO1.NTC.5713316&amp;isFromPublicArea=True&amp;isModal=False</t>
  </si>
  <si>
    <t>CPS-073-2024 (103900)</t>
  </si>
  <si>
    <t>FABIAN ALBERTO RUIZ GOYENECHE</t>
  </si>
  <si>
    <t>FDLU-CD-073-2024 (103900)</t>
  </si>
  <si>
    <t>CO1.PCCNTR.5990986</t>
  </si>
  <si>
    <t>https://community.secop.gov.co/Public/Tendering/OpportunityDetail/Index?noticeUID=CO1.NTC.5714030&amp;isFromPublicArea=True&amp;isModal=False</t>
  </si>
  <si>
    <t xml:space="preserve"> $               6.450.000</t>
  </si>
  <si>
    <t>CPS-074-2024 (103792)</t>
  </si>
  <si>
    <t>WILLIAM JOHANY AGUILAR</t>
  </si>
  <si>
    <t>FDLU-CD-074-2024 (103792)</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</si>
  <si>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</si>
  <si>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 xml:space="preserve"> $      17.500.000</t>
  </si>
  <si>
    <t>CO1.PCCNTR.5997610</t>
  </si>
  <si>
    <t>https://community.secop.gov.co/Public/Tendering/OpportunityDetail/Index?noticeUID=CO1.NTC.5721331&amp;isFromPublicArea=True&amp;isModal=False</t>
  </si>
  <si>
    <t>GESTION DEL RIESGO</t>
  </si>
  <si>
    <t>DIANA ALEXANDRA PAREDES CACERES</t>
  </si>
  <si>
    <t>CPS-075-2024 (103757)</t>
  </si>
  <si>
    <t>WILSON ENRIQUE RINCON GUZMAN</t>
  </si>
  <si>
    <t>FDLU-CD-075-2024 (103757)</t>
  </si>
  <si>
    <t>PRESTAR LOS SERVICIOS PROFESIONALES COMO ABOGADO PARA LA PUESTA EN MARCHA, FUNCIONAMIENTO , DESARROLLO Y MANTENIMIENTO DE LA PLENA OPERATIVIDAD DE UN (1) PUNTO DE ATENCIÓN AL CONSUMIDOR, AL SERVICIO DE LA COMUNIDAD EN GENERAL Y DE LOS CONSUMIDORES DE LA LOCALIDAD DE USME</t>
  </si>
  <si>
    <t>CO1.PCCNTR.5997114</t>
  </si>
  <si>
    <t>https://community.secop.gov.co/Public/Tendering/OpportunityDetail/Index?noticeUID=CO1.NTC.5720848&amp;isFromPublicArea=True&amp;isModal=False</t>
  </si>
  <si>
    <t>CPS-076-2024 (103932)</t>
  </si>
  <si>
    <t>MARCELA PATRICIA MARTINEZ PORTILLA</t>
  </si>
  <si>
    <t>FDLU-CD-076-2024 (103932)</t>
  </si>
  <si>
    <t xml:space="preserve"> $      22.750.000</t>
  </si>
  <si>
    <t>CO1.PCCNTR.5999427</t>
  </si>
  <si>
    <t>https://community.secop.gov.co/Public/Tendering/OpportunityDetail/Index?noticeUID=CO1.NTC.5723062&amp;isFromPublicArea=True&amp;isModal=False</t>
  </si>
  <si>
    <t>CPS-077-2024 (103758)</t>
  </si>
  <si>
    <t>LEIDI YINNETH HOYOS GUTIERREZ</t>
  </si>
  <si>
    <t>FDLU-CD-077-2024 (103758)</t>
  </si>
  <si>
    <t xml:space="preserve"> $        9.100.000</t>
  </si>
  <si>
    <t>CO1.PCCNTR.5997146</t>
  </si>
  <si>
    <t>https://community.secop.gov.co/Public/Tendering/OpportunityDetail/Index?noticeUID=CO1.NTC.5720980&amp;isFromPublicArea=True&amp;isModal=False</t>
  </si>
  <si>
    <t>GESTOR INSTITUCIONAL / INFRAESTRUCTURA</t>
  </si>
  <si>
    <t>CPS-078-2024 (103937)</t>
  </si>
  <si>
    <t>KAREN JULIETH OTALORA LOPEZ</t>
  </si>
  <si>
    <t>FDLU-CD-078-2024 (103937)</t>
  </si>
  <si>
    <t xml:space="preserve"> $      21.000.000</t>
  </si>
  <si>
    <t>CO1.PCCNTR.5996641</t>
  </si>
  <si>
    <t>https://community.secop.gov.co/Public/Tendering/OpportunityDetail/Index?noticeUID=CO1.NTC.5720197&amp;isFromPublicArea=True&amp;isModal=False</t>
  </si>
  <si>
    <t>CPS-079-2024 (103859)</t>
  </si>
  <si>
    <t>JUAN DIEGO CHAMORRO SEPULVEDA</t>
  </si>
  <si>
    <t>FDLU-CD-079-2024 (103859)</t>
  </si>
  <si>
    <t>PRESTAR SERVICIOS PROFESIONALES ESPECIALIZADOS PARA APOYAR AL DESPACHO DEL ALCALDE LOCAL DE USME Y A LAS DIFERENTES ÁREAS DEL FONDO DE DESARROLLO LOCAL EN CUMPLIMIENTO A LAS METAS ESTABLECIDAS EN EL PLAN DE DESARROLLO LOCAL 2021-2024</t>
  </si>
  <si>
    <t xml:space="preserve"> $      31.500.000</t>
  </si>
  <si>
    <t>CO1.PCCNTR.5996867</t>
  </si>
  <si>
    <t>https://community.secop.gov.co/Public/Tendering/OpportunityDetail/Index?noticeUID=CO1.NTC.5720705&amp;isFromPublicArea=True&amp;isModal=False</t>
  </si>
  <si>
    <t>CPS-080-2024 (103893)</t>
  </si>
  <si>
    <t>CARLOS ANDRES ARGUELLO MOLINA</t>
  </si>
  <si>
    <t>FDLU-CD-080-2024 (103893)</t>
  </si>
  <si>
    <t xml:space="preserve"> $        9.800.000</t>
  </si>
  <si>
    <t>CO1.PCCNTR.5996983</t>
  </si>
  <si>
    <t>https://community.secop.gov.co/Public/Tendering/OpportunityDetail/Index?noticeUID=CO1.NTC.5720597&amp;isFromPublicArea=True&amp;isModal=False</t>
  </si>
  <si>
    <t>SEGURIDAD Y CONVIVENCIA</t>
  </si>
  <si>
    <t>CPS-081-2024 (103877)</t>
  </si>
  <si>
    <t>MERCY LILIANA REINA</t>
  </si>
  <si>
    <t>FDLU-CD-081-2024 (103877)</t>
  </si>
  <si>
    <t>CO1.PCCNTR.5997091</t>
  </si>
  <si>
    <t>https://community.secop.gov.co/Public/Tendering/OpportunityDetail/Index?noticeUID=CO1.NTC.5720858&amp;isFromPublicArea=True&amp;isModal=False</t>
  </si>
  <si>
    <t>CPS-082-2024 (103762)</t>
  </si>
  <si>
    <t>GERSON HURTADO RODRIGUEZ</t>
  </si>
  <si>
    <t>FDLU-CD-082-2024 (103762)</t>
  </si>
  <si>
    <t>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</si>
  <si>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 xml:space="preserve"> $      24.500.000</t>
  </si>
  <si>
    <t>CO1.PCCNTR.5997802</t>
  </si>
  <si>
    <t>https://community.secop.gov.co/Public/Tendering/OpportunityDetail/Index?noticeUID=CO1.NTC.5721357&amp;isFromPublicArea=True&amp;isModal=False</t>
  </si>
  <si>
    <t>O21202020070103010271311</t>
  </si>
  <si>
    <t>Servicios de seguros de vida individual</t>
  </si>
  <si>
    <t>CONTRATO DE SEGUROS 083 - FDLU-2024 (105314)</t>
  </si>
  <si>
    <t>SEGUROS MUNDIAL S.A</t>
  </si>
  <si>
    <t>JURIDICA</t>
  </si>
  <si>
    <t>N/A</t>
  </si>
  <si>
    <t>FDLU-MC-001-2024 (105314)</t>
  </si>
  <si>
    <t>CONTRATAR LA PÓLIZA DE VIDA GRUPO EDILES DE LA JUNTA ADMINISTRADORA LOCAL DE USME</t>
  </si>
  <si>
    <t>MINIMA CUANTIA</t>
  </si>
  <si>
    <t>SEGUROS</t>
  </si>
  <si>
    <t>12 MESES Y 5 DIAS</t>
  </si>
  <si>
    <t xml:space="preserve"> $      13.022.581</t>
  </si>
  <si>
    <t xml:space="preserve">FUNCIONAMIENTO </t>
  </si>
  <si>
    <t>CO1.PCCNTR.6007262</t>
  </si>
  <si>
    <t>https://community.secop.gov.co/Public/Tendering/OpportunityDetail/Index?noticeUID=CO1.NTC.5677563&amp;isFromPublicArea=True&amp;isModal=False</t>
  </si>
  <si>
    <t>ALCALDIA LOCAL DE USME / PLANEACION</t>
  </si>
  <si>
    <t>MIGUEL ANDRES LOPEZ LOPEZ</t>
  </si>
  <si>
    <t xml:space="preserve">Terminado </t>
  </si>
  <si>
    <t>CPS-084-2024 (103764)</t>
  </si>
  <si>
    <t>ANGELICA MARIA MEJIA RAMIREZ</t>
  </si>
  <si>
    <t>FDLU-CD-084-2024 (103764)</t>
  </si>
  <si>
    <t>PRESTAR APOYO AL FONDO DE DESARROLLO LOCAL DE USME Y AL PROFESIONAL DESIGNADO EN LOS PROCESOS ADMINISTRATIVOS Y TÉCNICOS RELACIONADOS CON LOS TEMAS DE ALMACÉN, DE ACUERDO A LOS LINEAMIENTOS Y DIRECTRICES ESTABLECIDOS POR LA SECRETARÍA DE GOBIERNO DISTRITAL.</t>
  </si>
  <si>
    <t xml:space="preserve"> $      12.600.000</t>
  </si>
  <si>
    <t>CO1.PCCNTR.6009788</t>
  </si>
  <si>
    <t>https://community.secop.gov.co/Public/Tendering/OpportunityDetail/Index?noticeUID=CO1.NTC.5735830&amp;isFromPublicArea=True&amp;isModal=False</t>
  </si>
  <si>
    <t>CPS-085-2024 (104178)</t>
  </si>
  <si>
    <t>JAVIER RAMOS RIVERA</t>
  </si>
  <si>
    <t>FDLU-CD-085-2024 (104178)</t>
  </si>
  <si>
    <t>PRESTAR LOS SERVICIOS ASISTENCIALES EN LA UNIDAD LOCAL DE ASISTENCIA TÉCNICA AGROPECUARIA Y AMBIENTAL ULATA DEL ÁREA DE GESTIÓN DE DESARROLLO LOCAL DE LA ALCALDÍA LOCAL DE USME.</t>
  </si>
  <si>
    <t>CO1.PCCNTR.6008177</t>
  </si>
  <si>
    <t>https://community.secop.gov.co/Public/Tendering/OpportunityDetail/Index?noticeUID=CO1.NTC.5733264&amp;isFromPublicArea=True&amp;isModal=False</t>
  </si>
  <si>
    <t>CPS-086-2024 (103914)</t>
  </si>
  <si>
    <t>GILBERSON LEANDRO PEREZ UREÑA</t>
  </si>
  <si>
    <t>FDLU-CD-086-2024 (103914)</t>
  </si>
  <si>
    <t xml:space="preserve"> $      10.500.000</t>
  </si>
  <si>
    <t>CO1.PCCNTR.6006355</t>
  </si>
  <si>
    <t>https://community.secop.gov.co/Public/Tendering/OpportunityDetail/Index?noticeUID=CO1.NTC.5731353&amp;isFromPublicArea=True&amp;isModal=False</t>
  </si>
  <si>
    <t>CPS-087-2024 (103764)</t>
  </si>
  <si>
    <t>VICTOR JULIAN ARIAS QUINTERO</t>
  </si>
  <si>
    <t>FDLU-CD-087-2024 (103764)</t>
  </si>
  <si>
    <t>PRESTAR APOYO AL FONDO DE DESARROLLO LOCAL DE USME Y AL PROFESIONAL DESIGNADO EN LOS PROCESOS ADMINISTRATIVOS Y TÉCNICOS RELACIONADOS CON LOS TEMAS DE ALMACÉN, DE ACUERDO A LOS LINEAMIENTOS Y DIRECTRICES ESTABLECIDOS POR LA SECRETARÍA DE GOBIERNO</t>
  </si>
  <si>
    <t>CO1.PCCNTR.6005865</t>
  </si>
  <si>
    <t>https://community.secop.gov.co/Public/Tendering/OpportunityDetail/Index?noticeUID=CO1.NTC.5731146&amp;isFromPublicArea=True&amp;isModal=False</t>
  </si>
  <si>
    <t>4 MESES Y 20 DIAS</t>
  </si>
  <si>
    <t>CPS-088-2024 (103904)</t>
  </si>
  <si>
    <t>CAROL ANDREA VERGARA PEÑA</t>
  </si>
  <si>
    <t>FDLU-CD-088-2024 (103904)</t>
  </si>
  <si>
    <t xml:space="preserve"> $      19.075.000</t>
  </si>
  <si>
    <t>CO1.PCCNTR.6006353</t>
  </si>
  <si>
    <t>https://community.secop.gov.co/Public/Tendering/OpportunityDetail/Index?noticeUID=CO1.NTC.5731195&amp;isFromPublicArea=True&amp;isModal=False</t>
  </si>
  <si>
    <t>CPS-089-2024 (103918)</t>
  </si>
  <si>
    <t>MARIANA MARIN BETANCUR</t>
  </si>
  <si>
    <t>FDLU-CD-089-2024 (103918)</t>
  </si>
  <si>
    <t>APOYAR AL EQUIPO DE PRENSA Y COMUNICACIONES DE LA ALCALDÍA LOCAL EN LA REALIZACIÓN Y PUBLICACIÓN DE CONTENIDOS DE REDES SOCIALES Y CANALES DE DIVULGACIÓN DIGITAL (SITIO WEB) DE LA ALCALDÍA LOCAL</t>
  </si>
  <si>
    <t>CO1.PCCNTR.6006836</t>
  </si>
  <si>
    <t>https://community.secop.gov.co/Public/Tendering/OpportunityDetail/Index?noticeUID=CO1.NTC.5731644&amp;isFromPublicArea=True&amp;isModal=False</t>
  </si>
  <si>
    <t>MARILU LASSO VARELA</t>
  </si>
  <si>
    <t>CPS-090-2024 (103950)</t>
  </si>
  <si>
    <t>CAMILO ANDRES RIAÑO RODRIGUEZ</t>
  </si>
  <si>
    <t>FDLU-CD-090-2024 (103950)</t>
  </si>
  <si>
    <t>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EN CUMPLIMIENTO DE LAS METAS DEL PLAN DE DESARROLLO LOCAL DE USME 2021- 2024</t>
  </si>
  <si>
    <t>CO1.PCCNTR.6006675</t>
  </si>
  <si>
    <t>https://community.secop.gov.co/Public/Tendering/OpportunityDetail/Index?noticeUID=CO1.NTC.5731492&amp;isFromPublicArea=True&amp;isModal=False</t>
  </si>
  <si>
    <t>CPS-091-2024 (103899)</t>
  </si>
  <si>
    <t>JOHAN SEBASTIAN MARTINEZ DIAZ</t>
  </si>
  <si>
    <t>FDLU-CD-091-2024 (103899)</t>
  </si>
  <si>
    <t>CO1.PCCNTR.6005897</t>
  </si>
  <si>
    <t>https://community.secop.gov.co/Public/Tendering/OpportunityDetail/Index?noticeUID=CO1.NTC.5731704&amp;isFromPublicArea=True&amp;isModal=False</t>
  </si>
  <si>
    <t>CPS-092-2024 (103893)</t>
  </si>
  <si>
    <t>OMAR ANDRES GARZON GUACANEME</t>
  </si>
  <si>
    <t>FDLU-CD-092-2024 (103893)</t>
  </si>
  <si>
    <t>CO1.PCCNTR.6006369</t>
  </si>
  <si>
    <t>https://community.secop.gov.co/Public/Tendering/OpportunityDetail/Index?noticeUID=CO1.NTC.5731356&amp;isFromPublicArea=True&amp;isModal=False</t>
  </si>
  <si>
    <t>CPS-093-2024 (103893)</t>
  </si>
  <si>
    <t>LUIS HERNANDO VEGA BRAUSIN</t>
  </si>
  <si>
    <t>FDLU-CD-093-2024 (103893)</t>
  </si>
  <si>
    <t>CO1.PCCNTR.6006659</t>
  </si>
  <si>
    <t>https://community.secop.gov.co/Public/Tendering/OpportunityDetail/Index?noticeUID=CO1.NTC.5731359&amp;isFromPublicArea=True&amp;isModal=False</t>
  </si>
  <si>
    <t>CPS-094-2024 (103893)</t>
  </si>
  <si>
    <t>LAURA MILENA FACUNDO SOLER</t>
  </si>
  <si>
    <t>FDLU-CD-094-2024 (103893)</t>
  </si>
  <si>
    <t>CO1.PCCNTR.6006819</t>
  </si>
  <si>
    <t>https://community.secop.gov.co/Public/Tendering/OpportunityDetail/Index?noticeUID=CO1.NTC.5731748&amp;isFromPublicArea=True&amp;isModal=False</t>
  </si>
  <si>
    <t>CPS-095-2024 (103893)</t>
  </si>
  <si>
    <t>LEODAN ROJAS CASTRO</t>
  </si>
  <si>
    <t>FDLU-CD-095-2024 (103893)</t>
  </si>
  <si>
    <t>CO1.PCCNTR.6006498</t>
  </si>
  <si>
    <t>https://community.secop.gov.co/Public/Tendering/OpportunityDetail/Index?noticeUID=CO1.NTC.5731582&amp;isFromPublicArea=True&amp;isModal=False</t>
  </si>
  <si>
    <t>CPS-096-2024 (103889)</t>
  </si>
  <si>
    <t>GERMAN ALDEMAR GONZALEZ PINTO</t>
  </si>
  <si>
    <t>FDLU-CD-096-2024 (103889)</t>
  </si>
  <si>
    <t>CO1.PCCNTR.6016511</t>
  </si>
  <si>
    <t>https://community.secop.gov.co/Public/Tendering/OpportunityDetail/Index?noticeUID=CO1.NTC.5743549&amp;isFromPublicArea=True&amp;isModal=False</t>
  </si>
  <si>
    <t>CPS-097-2024 (103889)</t>
  </si>
  <si>
    <t>PEDRO ALEXANDER SOLORZANO BORDA</t>
  </si>
  <si>
    <t>FDLU-CD-097-2024 (103889)</t>
  </si>
  <si>
    <t>CO1.PCCNTR.6016703</t>
  </si>
  <si>
    <t>https://community.secop.gov.co/Public/Tendering/OpportunityDetail/Index?noticeUID=CO1.NTC.5744010&amp;isFromPublicArea=True&amp;isModal=False</t>
  </si>
  <si>
    <t>CDI - INSPECCIONES</t>
  </si>
  <si>
    <t>Intervenir 0,5 Kilómetros-carril de malla vial rural con acciones de construcción y/o conservación</t>
  </si>
  <si>
    <t>CPS-098-2024 (103855)</t>
  </si>
  <si>
    <t>LUZ ABAIS GAMBOA MEDINA</t>
  </si>
  <si>
    <t>FDLU-CD-098-2024 (103855)</t>
  </si>
  <si>
    <t>PRESTAR SUS SERVICIOS TÉCNICOS COMO INSPECTOR DE LAS OBRAS VIALES REALIZADAS POR LA MAQUINARIA PESADA DE PROPIEDAD DE LA ALCALDÍA LOCAL DE USME</t>
  </si>
  <si>
    <t xml:space="preserve"> $      15.050.000</t>
  </si>
  <si>
    <t>CO1.PCCNTR.6016084</t>
  </si>
  <si>
    <t>https://community.secop.gov.co/Public/Tendering/OpportunityDetail/Index?noticeUID=CO1.NTC.5743512&amp;isFromPublicArea=True&amp;isModal=False</t>
  </si>
  <si>
    <t>PARQUE AUTOMOTOR</t>
  </si>
  <si>
    <t>DERLY CUBILLOS ROMERO</t>
  </si>
  <si>
    <t>CPS-099-2024 (103851)</t>
  </si>
  <si>
    <t xml:space="preserve">YENIFER KATERIN DIAZ CASTAÑEDA </t>
  </si>
  <si>
    <t>FDLU-CD-099-2024 (103851)</t>
  </si>
  <si>
    <t>PRESTAR SUS SERVICIOS ASISTENCIALES COMO AYUDANTE DE OBRA COMPLEMENTARIA A LAS ACCIÓNES DE MOVILIDAD Y MANTENIMIENTO VIAL REALIZADAS CON LA MAQUINARIA PESADA Y SUS OPERARIOS EN LA LOCALIDAD DE USME</t>
  </si>
  <si>
    <t xml:space="preserve"> $        8.400.000</t>
  </si>
  <si>
    <t>CO1.PCCNTR.6016433</t>
  </si>
  <si>
    <t>https://community.secop.gov.co/Public/Tendering/OpportunityDetail/Index?noticeUID=CO1.NTC.5743083&amp;isFromPublicArea=True&amp;isModal=False</t>
  </si>
  <si>
    <t>CPS-100-2024 (103811)</t>
  </si>
  <si>
    <t>NAIRA CAROLINA PARRA BELTRAN</t>
  </si>
  <si>
    <t>FDLU-CD-100-2024 (103811)</t>
  </si>
  <si>
    <t>PRESTAR SUS SERVICIOS PROFESIONALES DE APOYO EN TEMAS DE PRESUPUESTO EN EL ÁREA DE GESTIÓN DEL DESARROLLO LOCAL</t>
  </si>
  <si>
    <t>CO1.PCCNTR.6016085</t>
  </si>
  <si>
    <t>https://community.secop.gov.co/Public/Tendering/OpportunityDetail/Index?noticeUID=CO1.NTC.5743516&amp;isFromPublicArea=True&amp;isModal=False</t>
  </si>
  <si>
    <t>PRESUPUESTO</t>
  </si>
  <si>
    <t>JORGE ANDRES GONZALEZ DIAZ</t>
  </si>
  <si>
    <t>CPS-101-2024 (103893)</t>
  </si>
  <si>
    <t>ANDERZON STEVEN MENESES PARADA</t>
  </si>
  <si>
    <t>FDLU-CD-101-2024 (103893)</t>
  </si>
  <si>
    <t>CO1.PCCNTR.6016432</t>
  </si>
  <si>
    <t>https://community.secop.gov.co/Public/Tendering/OpportunityDetail/Index?noticeUID=CO1.NTC.5743615&amp;isFromPublicArea=True&amp;isModal=False</t>
  </si>
  <si>
    <t>CPS-102-2024 (103893)</t>
  </si>
  <si>
    <t>LUIS ANTONIO MACHUCA</t>
  </si>
  <si>
    <t>FDLU-CD-102-2024 (103893)</t>
  </si>
  <si>
    <t>CO1.PCCNTR.6016346</t>
  </si>
  <si>
    <t>https://community.secop.gov.co/Public/Tendering/OpportunityDetail/Index?noticeUID=CO1.NTC.5743621&amp;isFromPublicArea=True&amp;isModal=False</t>
  </si>
  <si>
    <t>CPS-103-2024 (103893)</t>
  </si>
  <si>
    <t>WILMER GERARDO ROJAS DE LA TORRES</t>
  </si>
  <si>
    <t>FDLU-CD-103-2024 (103893)</t>
  </si>
  <si>
    <t>CO1.PCCNTR.6016439</t>
  </si>
  <si>
    <t>https://community.secop.gov.co/Public/Tendering/OpportunityDetail/Index?noticeUID=CO1.NTC.5743637&amp;isFromPublicArea=True&amp;isModal=False</t>
  </si>
  <si>
    <t>CPS-104-2024 (103893)</t>
  </si>
  <si>
    <t>EDUAR EMILIO BOLIVAR MELO</t>
  </si>
  <si>
    <t>FDLU-CD-104-2024 (103893)</t>
  </si>
  <si>
    <t>CO1.PCCNTR.6016149</t>
  </si>
  <si>
    <t>https://community.secop.gov.co/Public/Tendering/OpportunityDetail/Index?noticeUID=CO1.NTC.5743240&amp;isFromPublicArea=True&amp;isModal=False</t>
  </si>
  <si>
    <t>CPS-105-2024 (103893)</t>
  </si>
  <si>
    <t>LUZ AMPARO QUINTANA DIAZ</t>
  </si>
  <si>
    <t>FDLU-CD-105-2024 (103893)</t>
  </si>
  <si>
    <t>CO1.PCCNTR.6016518</t>
  </si>
  <si>
    <t>https://community.secop.gov.co/Public/Tendering/OpportunityDetail/Index?noticeUID=CO1.NTC.5743671&amp;isFromPublicArea=True&amp;isModal=False</t>
  </si>
  <si>
    <t>CPS-106-2024 (103879)</t>
  </si>
  <si>
    <t>ADRIANA PAOLA CRUZ DIAZ</t>
  </si>
  <si>
    <t>FDLU-CD-106-2024 (103879)</t>
  </si>
  <si>
    <t>PRESTAR LOS SERVICIOS PROFESIONALES COMO ABOGADO PARA APOYAR EL DESARROLLO DE LOS PROCESOS Y PROCEDIMIENTOS A CARGO DEL ÁREA DE GESTIÓN POLICIVA DE LA ALCALDÍA LOCAL DE USME, CON OCASIÓN DE LA INFRACCIÓN AL RÉGIMEN DE OBRAS Y URBANISMO EN ÁREAS SUSCEPTIBLES DE OCUPACIONES ILEGALES</t>
  </si>
  <si>
    <t>CO1.PCCNTR.6016567</t>
  </si>
  <si>
    <t>https://community.secop.gov.co/Public/Tendering/OpportunityDetail/Index?noticeUID=CO1.NTC.5744006&amp;isFromPublicArea=True&amp;isModal=False</t>
  </si>
  <si>
    <t>CPS-107-2024(103771)</t>
  </si>
  <si>
    <t xml:space="preserve">SAMUEL DOMINGO ATARA TAUTIVA </t>
  </si>
  <si>
    <t>FDLU-CD-107-2024(103771)</t>
  </si>
  <si>
    <t>PRESTAR SUS SERVICIOS TÉCNICOS EN EL ÁREA DE GESTIÓN DE DESARROLLO LOCAL DE USME PARA APOYAR LOS PROCESOS ADMINISTRATIVOS, LA ELABORACIÓN DE INFORMES Y EL ACOMPAÑAMIENTO DE LAS ACCIONES DE PRESUPUESTOS PARTICIPATIVOS EN CUMPLIMIENTO DE LAS METAS DEL PLAN DESARROLLO LOCAL</t>
  </si>
  <si>
    <t xml:space="preserve"> $      14.000.000</t>
  </si>
  <si>
    <t>CO1.PCCNTR.6021365</t>
  </si>
  <si>
    <t>https://community.secop.gov.co/Public/Tendering/OpportunityDetail/Index?noticeUID=CO1.NTC.5750517&amp;isFromPublicArea=True&amp;isModal=False</t>
  </si>
  <si>
    <t>CPS-108-2024 (103867)</t>
  </si>
  <si>
    <t>LUIS GUILLERMO MARTINEZ LOPEZ</t>
  </si>
  <si>
    <t>FDLU-CD-108-2024 (103867 )</t>
  </si>
  <si>
    <t>PRESTAR SUS SERVICIOS DE APOYO EN LA CONDUCCIÓN DE LOS VEHÍCULOS DE PROPIEDAD DEL FONDO DE DESARROLLO LOCAL DE USME.</t>
  </si>
  <si>
    <t xml:space="preserve"> $      10.080.000</t>
  </si>
  <si>
    <t>CO1.PCCNTR.6021404</t>
  </si>
  <si>
    <t>https://community.secop.gov.co/Public/Tendering/OpportunityDetail/Index?noticeUID=CO1.NTC.5750007&amp;isFromPublicArea=True&amp;isModal=False</t>
  </si>
  <si>
    <t>JULIO ARMANDO VILLA HERNANDEZ</t>
  </si>
  <si>
    <t>CPS-109-2024(103917)</t>
  </si>
  <si>
    <t xml:space="preserve">DERLY ASTRID CORDERO GARCIA </t>
  </si>
  <si>
    <t>FDLU-CD-109-2024(103917)</t>
  </si>
  <si>
    <t>APOYAR AL ALCALDE (SA) LOCAL EN LA PROMOCIÓN, ACOMPAÑAMIENTO, COORDINACIÓN Y ATENCIÓN DE LAS INSTANCIAS DE COORDINACIÓN INTERINSTITUCIONALES Y LAS INSTANCIAS DE PARTICIPACIÓN LOCALES, ASÍ COMO LOS PROCESOS COMUNITARIOS EN LA LOCALIDAD</t>
  </si>
  <si>
    <t xml:space="preserve"> $      28.000.000</t>
  </si>
  <si>
    <t>CO1.PCCNTR.6021776</t>
  </si>
  <si>
    <t>https://community.secop.gov.co/Public/Tendering/OpportunityDetail/Index?noticeUID=CO1.NTC.5750708&amp;isFromPublicArea=True&amp;isModal=False</t>
  </si>
  <si>
    <t>CPS-110-2024 (103877)</t>
  </si>
  <si>
    <t>LADY TATIANA CASTELLANOS BARON</t>
  </si>
  <si>
    <t>FDLU-CD-110-2024 (103877)</t>
  </si>
  <si>
    <t>CO1.PCCNTR.6020615</t>
  </si>
  <si>
    <t>https://community.secop.gov.co/Public/Tendering/OpportunityDetail/Index?noticeUID=CO1.NTC.5748898&amp;isFromPublicArea=True&amp;isModal=False</t>
  </si>
  <si>
    <t>CPS-111-2024(103799)</t>
  </si>
  <si>
    <t>MARISOL DELGADO FANDIÑO</t>
  </si>
  <si>
    <t>FDLU-CD-111-2024(103799)</t>
  </si>
  <si>
    <t>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</si>
  <si>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CO1.PCCNTR.6021907</t>
  </si>
  <si>
    <t>https://community.secop.gov.co/Public/Tendering/OpportunityDetail/Index?noticeUID=CO1.NTC.5750901&amp;isFromPublicArea=True&amp;isModal=False</t>
  </si>
  <si>
    <t>CONTABILIDAD</t>
  </si>
  <si>
    <t>LIS LEANDRA CRUZ RAMIREZ</t>
  </si>
  <si>
    <t>HUGO EDUARDO RIOS RIVERA</t>
  </si>
  <si>
    <t>LUZ ELSY OSIRIS AVILA OCAMPO</t>
  </si>
  <si>
    <t>3 MESES Y 27 DIAS</t>
  </si>
  <si>
    <t>1 MES Y 3 DIAS</t>
  </si>
  <si>
    <t>TATIANA SASTOQUE</t>
  </si>
  <si>
    <t>CPS-112-2024(103858)</t>
  </si>
  <si>
    <t xml:space="preserve">BRENDA JULIETH MONCADA SIERRA </t>
  </si>
  <si>
    <t>FDLU-CD-112-2024(103858)</t>
  </si>
  <si>
    <t>PRESTAR SUS SERVICIOS TECNICOS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2021-2024</t>
  </si>
  <si>
    <t>CO1.PCCNTR.6021676</t>
  </si>
  <si>
    <t>https://community.secop.gov.co/Public/Tendering/OpportunityDetail/Index?noticeUID=CO1.NTC.5750736&amp;isFromPublicArea=True&amp;isModal=False</t>
  </si>
  <si>
    <t>CPS-113-2024 (103937)</t>
  </si>
  <si>
    <t>FULGENCIO HERRERA CUADROS</t>
  </si>
  <si>
    <t>FDLU-CD-113-2024 (103937)</t>
  </si>
  <si>
    <t>CO1.PCCNTR.6020768</t>
  </si>
  <si>
    <t>https://community.secop.gov.co/Public/Tendering/OpportunityDetail/Index?noticeUID=CO1.NTC.5749562&amp;isFromPublicArea=True&amp;isModal=False</t>
  </si>
  <si>
    <t>CPS-114-2024(103768)</t>
  </si>
  <si>
    <t>CARLOS ENRIQUE VERA SANTANA</t>
  </si>
  <si>
    <t>FDLU-CD-114-2024(103768)</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</si>
  <si>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</si>
  <si>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CO1.PCCNTR.6021970</t>
  </si>
  <si>
    <t>https://community.secop.gov.co/Public/Tendering/OpportunityDetail/Index?noticeUID=CO1.NTC.5750979&amp;isFromPublicArea=True&amp;isModal=False</t>
  </si>
  <si>
    <t>CPS-115-2024 (103792)</t>
  </si>
  <si>
    <t>MATEO PEÑA DELGADO</t>
  </si>
  <si>
    <t>FDLU-CD-115-2024 (103792)</t>
  </si>
  <si>
    <t>CO1.PCCNTR.6021651</t>
  </si>
  <si>
    <t>https://community.secop.gov.co/Public/Tendering/OpportunityDetail/Index?noticeUID=CO1.NTC.5750043&amp;isFromPublicArea=True&amp;isModal=False</t>
  </si>
  <si>
    <t>CPS-116-2024 (103957)</t>
  </si>
  <si>
    <t>JOSE FRANCISCO TENJO TENJO</t>
  </si>
  <si>
    <t>FDLU-CD-116-2024 (103957)</t>
  </si>
  <si>
    <t>PRESTAR SUS SERVICIOS DE APOYO A LA GESTIÓN MEDIANTE ACTIVIDADES TÉCNICAS Y ADMINISTRATIVAS, EN EL ÁREA DE GESTIÓN DEL DESARROLLO LOCAL EN LOS TEMAS DE INFRAESTRUCTURA</t>
  </si>
  <si>
    <t>CO1.PCCNTR.6020893</t>
  </si>
  <si>
    <t>https://community.secop.gov.co/Public/Tendering/OpportunityDetail/Index?noticeUID=CO1.NTC.5750110&amp;isFromPublicArea=True&amp;isModal=False</t>
  </si>
  <si>
    <t>CPS-117-2024 (103893)</t>
  </si>
  <si>
    <t>ROBERTO GONZALEZ FONSECA</t>
  </si>
  <si>
    <t>FDLU-CD-117-2024 (103893)</t>
  </si>
  <si>
    <t>CO1.PCCNTR.6021749</t>
  </si>
  <si>
    <t>https://community.secop.gov.co/Public/Tendering/OpportunityDetail/Index?noticeUID=CO1.NTC.5750513&amp;isFromPublicArea=True&amp;isModal=False</t>
  </si>
  <si>
    <t>CPS-118-2024 (103805)</t>
  </si>
  <si>
    <t>DIANA ISABEL DIAZ BARRIOS</t>
  </si>
  <si>
    <t>FDLU-CD-118-2024 (103805)</t>
  </si>
  <si>
    <t>PRESTAR LOS SERVICIOS TÉCNICOS EN LOS PROCESOS ADMINISTRATIVOS, CONTABLES Y PRESUPUESTALES QUE ADELANTE EL FONDO DE DESARROLLO LOCAL DE USME, EN EL ÁREA DE GESTIÒN DEL DESARROLLO, ADMINISTRATIVA Y FINANCIERA DE LA ALCALDÍA LOCAL DE USME</t>
  </si>
  <si>
    <t>CO1.PCCNTR.6021707</t>
  </si>
  <si>
    <t>https://community.secop.gov.co/Public/Tendering/OpportunityDetail/Index?noticeUID=CO1.NTC.5750256&amp;isFromPublicArea=True&amp;isModal=False</t>
  </si>
  <si>
    <t>CPS-119-2024 (103762)</t>
  </si>
  <si>
    <t>YURELY MEDINA GARCIA</t>
  </si>
  <si>
    <t>FDLU-CD-119-2024 (103762)</t>
  </si>
  <si>
    <t>CO1.PCCNTR.6020884</t>
  </si>
  <si>
    <t>https://community.secop.gov.co/Public/Tendering/OpportunityDetail/Index?noticeUID=CO1.NTC.5750118&amp;isFromPublicArea=True&amp;isModal=False</t>
  </si>
  <si>
    <t>CPS-120-2024 (103768)</t>
  </si>
  <si>
    <t>LENNGGY LORENA LIZ MONTEALEGRE</t>
  </si>
  <si>
    <t>FDLU-CD-120-2024 (103768)</t>
  </si>
  <si>
    <t>CO1.PCCNTR.6020601</t>
  </si>
  <si>
    <t>https://community.secop.gov.co/Public/Tendering/OpportunityDetail/Index?noticeUID=CO1.NTC.5748955&amp;isFromPublicArea=True&amp;isModal=False</t>
  </si>
  <si>
    <t>CPS-121-2024 (103877)</t>
  </si>
  <si>
    <t>YESID FERNANDO PEDRAZA GONZALEZ</t>
  </si>
  <si>
    <t>FDLU-CD-121-2024 (103877)</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</si>
  <si>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</si>
  <si>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CO1.PCCNTR.6021864</t>
  </si>
  <si>
    <t>https://community.secop.gov.co/Public/Tendering/OpportunityDetail/Index?noticeUID=CO1.NTC.5750489&amp;isFromPublicArea=True&amp;isModal=False</t>
  </si>
  <si>
    <t>CPS-122-2024 (105726)</t>
  </si>
  <si>
    <t>JOSE DAGOBERTO COTES GUZMAN</t>
  </si>
  <si>
    <t>FDLU-CD-122-2024 (105726)</t>
  </si>
  <si>
    <t>PRESTAR SUS SERVICIOS PROFESIONALES ESPECIALIZADO EN EL ACOMPAÑAMIENTO Y SEGUIMIENTO DE LOS INFORMES PRESENTADOS A ENTES DE CONTROL, LA JAL Y DEMÁS REQUERIMIENTOS DE CONTROL POLÍTICO, CONFORME A LAS COMPETENCIAS ASIGNADAS AL DESPACHO DEL ALCALDE LOCAL.</t>
  </si>
  <si>
    <t xml:space="preserve"> $      29.750.000</t>
  </si>
  <si>
    <t>CO1.PCCNTR.6020835</t>
  </si>
  <si>
    <t>https://community.secop.gov.co/Public/Tendering/OpportunityDetail/Index?noticeUID=CO1.NTC.5749376&amp;isFromPublicArea=True&amp;isModal=False</t>
  </si>
  <si>
    <t>CPS-123-2024 (103762)</t>
  </si>
  <si>
    <t>JHONNATAN ALFONSO CARDENAS GONZALEZ</t>
  </si>
  <si>
    <t>FDLU-CD-123-2024 (103762)</t>
  </si>
  <si>
    <t>CO1.PCCNTR.6021571</t>
  </si>
  <si>
    <t>https://community.secop.gov.co/Public/Tendering/OpportunityDetail/Index?noticeUID=CO1.NTC.5750989&amp;isFromPublicArea=True&amp;isModal=False</t>
  </si>
  <si>
    <t>CPS-124-2024 (103893)</t>
  </si>
  <si>
    <t>MIGUEL ANGEL BAUTISTA ACOSTA</t>
  </si>
  <si>
    <t>FDLU-CD-124-2024 (103893)</t>
  </si>
  <si>
    <t>CO1.PCCNTR.6020732</t>
  </si>
  <si>
    <t>https://community.secop.gov.co/Public/Tendering/OpportunityDetail/Index?noticeUID=CO1.NTC.5749079&amp;isFromPublicArea=True&amp;isModal=False</t>
  </si>
  <si>
    <t>CPS-125-2024 (103893)</t>
  </si>
  <si>
    <t xml:space="preserve"> JOHAN CAMILO ARGUELLO MOLINA</t>
  </si>
  <si>
    <t>FDLU-CD-125-2024 (103893)</t>
  </si>
  <si>
    <t>CO1.PCCNTR.6021873</t>
  </si>
  <si>
    <t>https://community.secop.gov.co/Public/Tendering/OpportunityDetail/Index?noticeUID=CO1.NTC.5750547&amp;isFromPublicArea=True&amp;isModal=False</t>
  </si>
  <si>
    <t>CPS-126-2024 (103900)</t>
  </si>
  <si>
    <t>CHRISTIAN HERNAN BUSTOS BARRERA</t>
  </si>
  <si>
    <t>FDLU-CD-126-2024 (103900)</t>
  </si>
  <si>
    <t>CO1.PCCNTR.6022508</t>
  </si>
  <si>
    <t>https://community.secop.gov.co/Public/Tendering/OpportunityDetail/Index?noticeUID=CO1.NTC.5751131&amp;isFromPublicArea=True&amp;isModal=False</t>
  </si>
  <si>
    <t>CPS-127-2024 (103862)</t>
  </si>
  <si>
    <t>ELIZABETH GARCIA SIERRA</t>
  </si>
  <si>
    <t>FDLU-CD-127-2024 (103862)</t>
  </si>
  <si>
    <t>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</si>
  <si>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 xml:space="preserve"> $      25.900.000</t>
  </si>
  <si>
    <t>CO1.PCCNTR.6021963</t>
  </si>
  <si>
    <t>https://community.secop.gov.co/Public/Tendering/OpportunityDetail/Index?noticeUID=CO1.NTC.5750973&amp;isFromPublicArea=True&amp;isModal=False</t>
  </si>
  <si>
    <t>CPS-128-2024 (103799)</t>
  </si>
  <si>
    <t>MARTA CECILIA HERNANDEZ TIBADUIZA</t>
  </si>
  <si>
    <t>FDLU-CD-128-2024 (103799)</t>
  </si>
  <si>
    <t>CO1.PCCNTR.6022061</t>
  </si>
  <si>
    <t>https://community.secop.gov.co/Public/Tendering/OpportunityDetail/Index?noticeUID=CO1.NTC.5751238&amp;isFromPublicArea=True&amp;isModal=False</t>
  </si>
  <si>
    <t>CPS-129-2024 (103867)</t>
  </si>
  <si>
    <t>WILLIAM LADINO ROBAYO</t>
  </si>
  <si>
    <t>FDLU-CD-129-2024 (103867)</t>
  </si>
  <si>
    <t>PRESTAR SUS SERVICIOS DE APOYO EN LA CONDUCCIÓN DE LOS VEHÍCULOS DE PROPIEDAD DEL FONDO DE DESARROLLO LOCAL DE USME</t>
  </si>
  <si>
    <t>CO1.PCCNTR.6022523</t>
  </si>
  <si>
    <t>https://community.secop.gov.co/Public/Tendering/OpportunityDetail/Index?noticeUID=CO1.NTC.5751333&amp;isFromPublicArea=True&amp;isModal=False</t>
  </si>
  <si>
    <t>CPS-130-2024 (103932)</t>
  </si>
  <si>
    <t>DANIEL ANDRES TORRES VELASQUEZ</t>
  </si>
  <si>
    <t>FDLU-CD-130-2024 (103932)</t>
  </si>
  <si>
    <t>CO1.PCCNTR.6030310</t>
  </si>
  <si>
    <t>https://community.secop.gov.co/Public/Tendering/OpportunityDetail/Index?noticeUID=CO1.NTC.5759629&amp;isFromPublicArea=True&amp;isModal=False</t>
  </si>
  <si>
    <t>CPS-131-2024 (103725)</t>
  </si>
  <si>
    <t>MERCY ANGELICA MANCIPE LARA</t>
  </si>
  <si>
    <t>FDLU-CD-131-2024 (103725)</t>
  </si>
  <si>
    <t>PRESTAR SUS SERVICIOS PROFESIONALES ESPECIALIZADOS COMO ABOGADO EN EL AREA DE GESTION DEL DESARROLLO LOCAL PARA EL ACOMPAÑAMIENTO PRECONTRACTUAL, CONTRACTUAL Y POSTCONTRACTUAL DE LOS PROCESOS A CARGO DE LA ENTIDAD.</t>
  </si>
  <si>
    <t>CO1.PCCNTR.6030291</t>
  </si>
  <si>
    <t>https://community.secop.gov.co/Public/Tendering/OpportunityDetail/Index?noticeUID=CO1.NTC.5759967&amp;isFromPublicArea=True&amp;isModal=False</t>
  </si>
  <si>
    <t>CPS-132-2024 (103807)</t>
  </si>
  <si>
    <t>MICHAEL DAVID GUZMAN HERNANDEZ</t>
  </si>
  <si>
    <t>FDLU-CD-132-2024 (103807)</t>
  </si>
  <si>
    <t>PRESTAR SUS SERVICIOS PROFESIONALES PARA LA IMPLEMENTACIÓN DE LAS ACCIONES Y LINEAMIENTOS TÉCNICOS SURTIDOS DEL PROGRAMA DE GESTIÓN DOCUMENTAL Y DEMÁS INSTRUMENTOS TÉCNICOS ARCHIVÍSTICOS</t>
  </si>
  <si>
    <t>CO1.PCCNTR.6030270</t>
  </si>
  <si>
    <t>https://community.secop.gov.co/Public/Tendering/OpportunityDetail/Index?noticeUID=CO1.NTC.5759843&amp;isFromPublicArea=True&amp;isModal=False</t>
  </si>
  <si>
    <t>GESTION DOCUMENTAL</t>
  </si>
  <si>
    <t>CPS-133-2024 (103932)</t>
  </si>
  <si>
    <t>ANGIE TATIANA GARCIA SOLER</t>
  </si>
  <si>
    <t>FDLU-CD-133-2024 (103932)</t>
  </si>
  <si>
    <t>CO1.PCCNTR.6030071</t>
  </si>
  <si>
    <t>https://community.secop.gov.co/Public/Tendering/OpportunityDetail/Index?noticeUID=CO1.NTC.5759822&amp;isFromPublicArea=True&amp;isModal=False</t>
  </si>
  <si>
    <t>CPS-134-2024 (105728)</t>
  </si>
  <si>
    <t>JESSICA LORENA RIOS HOYOS</t>
  </si>
  <si>
    <t>FDLU-CD-134-2024 (105728)</t>
  </si>
  <si>
    <t>CO1.PCCNTR.6030168</t>
  </si>
  <si>
    <t>https://community.secop.gov.co/Public/Tendering/OpportunityDetail/Index?noticeUID=CO1.NTC.5759845&amp;isFromPublicArea=True&amp;isModal=False</t>
  </si>
  <si>
    <t>CPS-135-2024 (103937)</t>
  </si>
  <si>
    <t>JAFETH MOSQUERA CORDOBA</t>
  </si>
  <si>
    <t>FDLU-CD-135-2024 (103037)</t>
  </si>
  <si>
    <t>CO1.PCCNTR.6036646</t>
  </si>
  <si>
    <t>https://community.secop.gov.co/Public/Tendering/OpportunityDetail/Index?noticeUID=CO1.NTC.5766862&amp;isFromPublicArea=True&amp;isModal=False</t>
  </si>
  <si>
    <t>CPS-136-2024 (103860)</t>
  </si>
  <si>
    <t>FDLU-CD-136-2024 (103860)</t>
  </si>
  <si>
    <t>PRESTACIÓN DE SERVICIOS PROFESIONALES PARA EL APOYO LOGÍSTICO Y ADMINISTRATIVO EN EL MANEJO DEL PARQUE AUTOMOTOR DE PROPIEDAD DE LA ALCALDÍA LOCAL DE USME</t>
  </si>
  <si>
    <t>CO1.PCCNTR.6038187</t>
  </si>
  <si>
    <t>https://community.secop.gov.co/Public/Tendering/OpportunityDetail/Index?noticeUID=CO1.NTC.5768558</t>
  </si>
  <si>
    <t>CPS-137-2024 (105738)</t>
  </si>
  <si>
    <t>CARMEN ELISA PEDRAZA FLAUTERO</t>
  </si>
  <si>
    <t>FDLU-CD-137-2024 (105738)</t>
  </si>
  <si>
    <t>PRESTAR LOS SERVICIOS PROFESIONALES PARA REALIZAR EL DISEÑO, FORTALECIMIENTO E IMPLEMENTACIÒN Y EL SEGUIMIENTO DE LAS METAS ESTABLECIDAS EN LA ESTRATEGIA DE GOBIERNO ABIERTO EN LOS PLANES DE GESTIÓN DE LA ALCALDÍA LOCAL DE USME</t>
  </si>
  <si>
    <t>CO1.PCCNTR.6038031</t>
  </si>
  <si>
    <t>https://community.secop.gov.co/Public/Tendering/OpportunityDetail/Index?noticeUID=CO1.NTC.5767998</t>
  </si>
  <si>
    <t>GESTORAS DE MUJER Y GENERO</t>
  </si>
  <si>
    <t>CPS-138-2024 (103937)</t>
  </si>
  <si>
    <t>CRISTIAN JAVIER BELTRAN MORENO</t>
  </si>
  <si>
    <t>FDLU-CD-138-2024 (103937)</t>
  </si>
  <si>
    <t>CO1.PCCNTR.6038416</t>
  </si>
  <si>
    <t>https://community.secop.gov.co/Public/Tendering/OpportunityDetail/Index?noticeUID=CO1.NTC.5768645</t>
  </si>
  <si>
    <t>CPS-139-2024 (103936)</t>
  </si>
  <si>
    <t>MARIA PAULA HERRERA FRANCO</t>
  </si>
  <si>
    <t>FDLU-CD-139-2024 (103936)</t>
  </si>
  <si>
    <t>PRESTAR LOS SERVICIOS TECNICOS EN EL ÁREA DE GESTIÓN DEL DESARROLLO LOCAL PARA EL FORTALECIMIENTO DE LAS COMUNICACIONES DE LA ALCALDÍA LOCAL DE USME</t>
  </si>
  <si>
    <t xml:space="preserve"> $      11.550.000</t>
  </si>
  <si>
    <t>CO1.PCCNTR.6038222</t>
  </si>
  <si>
    <t>https://community.secop.gov.co/Public/Tendering/OpportunityDetail/Index?noticeUID=CO1.NTC.5768507</t>
  </si>
  <si>
    <t>CPS-140-2024 (103779)</t>
  </si>
  <si>
    <t>FDLU-CD-140-2024 (103779)</t>
  </si>
  <si>
    <t>PRESTAR LOS SERVICIOS PROFESIONALES ESPECIALIZADOS PARA APOYAR LA GESTIÓN DEL RIESGO Y CAMBIO CLIMÁTICO, EN EL MARCO DEL PLAN DE DESARROLLO 2021-2024, UN NUEVO CONTRATO AMBIENTAL Y SOCIAL PARA USME</t>
  </si>
  <si>
    <t xml:space="preserve"> $      26.250.000</t>
  </si>
  <si>
    <t>CO1.PCCNTR.6038075</t>
  </si>
  <si>
    <t>https://community.secop.gov.co/Public/Tendering/OpportunityDetail/Index?noticeUID=CO1.NTC.5768445</t>
  </si>
  <si>
    <t>CPS-141-2024 (103816)</t>
  </si>
  <si>
    <t>SOFIA MARTINEZ MORA</t>
  </si>
  <si>
    <t>FDLU-CD-141-2024 (103816)</t>
  </si>
  <si>
    <t>APOYAR LA IMPLEMENTACIÓN Y EL SEGUIMIENTO A LOS PLANES Y PROGRAMAS RELACIONADOS CON LA GESTIÓN EN SEGURIDAD Y SALUD EN EL TRABAJO DE LA ALCALDÍA LOCAL, CONFORME CON LOS LINEAMIENTOS DEFINIDOS DESDE EL NIVEL CENTRAL DE LA SDG Y LA NORMATIVA VIGENTE.</t>
  </si>
  <si>
    <t xml:space="preserve"> $      19.250.000</t>
  </si>
  <si>
    <t>CO1.PCCNTR.6038814</t>
  </si>
  <si>
    <t>https://community.secop.gov.co/Public/Tendering/OpportunityDetail/Index?noticeUID=CO1.NTC.5768368</t>
  </si>
  <si>
    <t>SEGURIDAD Y SALUD EN EL TRABAJO</t>
  </si>
  <si>
    <t>CPS-142-2024 (103760)</t>
  </si>
  <si>
    <t>MILENA ARDILA VEGA</t>
  </si>
  <si>
    <t>FDLU-CD-142-2024 (103760)</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</si>
  <si>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</si>
  <si>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CO1.PCCNTR.6044228</t>
  </si>
  <si>
    <t>https://community.secop.gov.co/Public/Tendering/OpportunityDetail/Index?noticeUID=CO1.NTC.5775129</t>
  </si>
  <si>
    <t>CPS-143-2024 (103726)</t>
  </si>
  <si>
    <t>FREDY TRUJILLO POVEDA</t>
  </si>
  <si>
    <t>FDLU-CD-143-2024 (103726)</t>
  </si>
  <si>
    <t>CO1.PCCNTR.6045164</t>
  </si>
  <si>
    <t>https://community.secop.gov.co/Public/Tendering/OpportunityDetail/Index?noticeUID=CO1.NTC.5776097</t>
  </si>
  <si>
    <t>CPS-144-2024 (103890)</t>
  </si>
  <si>
    <t>EVELYN JOHANNA FERRO FERNANDEZ</t>
  </si>
  <si>
    <t>FDLU-CD-144-2024 (103890)</t>
  </si>
  <si>
    <t>APOYAR ADMINISTRATIVA Y ASISTENCIALMENTE A LAS INSPECCIONES DE POLICÍA DE LA LOCALIDAD DE USME</t>
  </si>
  <si>
    <t>CO1.PCCNTR.6043962</t>
  </si>
  <si>
    <t>https://community.secop.gov.co/Public/Tendering/OpportunityDetail/Index?noticeUID=CO1.NTC.5774671</t>
  </si>
  <si>
    <t>CPS-145-2024 (103854)</t>
  </si>
  <si>
    <t>CRISTIAN DAVID ATARA RODRIGUEZ</t>
  </si>
  <si>
    <t>FDLU-CD-145-2024 (103854)</t>
  </si>
  <si>
    <t>PRESTACIÓN DE SERVICIOS PROFESIONALES EN LA EJECUCIÓN DE ACTIVIDADES COMO INGENIERO DE OBRA CIVIL QUE CONLLEVEN AL MEJORAMIENTO Y ADECUACIÓN DE LA MALLA VIAL Y LA PROGRAMACIÓN DE MAQUINARIA PESADA DE LA LOCALIDAD DE USME</t>
  </si>
  <si>
    <t xml:space="preserve"> $      16.800.000</t>
  </si>
  <si>
    <t>CO1.PCCNTR.6044640</t>
  </si>
  <si>
    <t>https://community.secop.gov.co/Public/Tendering/OpportunityDetail/Index?noticeUID=CO1.NTC.5776015</t>
  </si>
  <si>
    <t>CPS-146-2024 (103789)</t>
  </si>
  <si>
    <t>HENRY ALONSO ARIZA GRANADOS</t>
  </si>
  <si>
    <t>FDLU-CD-146-2024 (103789)</t>
  </si>
  <si>
    <t>APOYAR TÉCNICAMENTE A LOS RESPONSABLES E INTEGRANTES DE LOS PROCESOS EN LA IMPLEMENTACIÓN DE HERRAMIENTAS DE GESTIÓN, SIGUIENDO LOS LINEAMIENTOS METODOLÓGICOS ESTABLECIDOS POR LA OFICINA ASESORA DE PLANEACIÓN DE LA SECRETARÍA DISTRITAL DE GOBIERNO.</t>
  </si>
  <si>
    <t>CO1.PCCNTR.6045454</t>
  </si>
  <si>
    <t>https://community.secop.gov.co/Public/Tendering/OpportunityDetail/Index?noticeUID=CO1.NTC.5776675</t>
  </si>
  <si>
    <t>CALIDAD</t>
  </si>
  <si>
    <t>CPS-147-2024(103942)</t>
  </si>
  <si>
    <t>JUAN SEBASTIAN VILLAMIL GOMEZ</t>
  </si>
  <si>
    <t>FDLU-CD-147-2024 (103942)</t>
  </si>
  <si>
    <t>APOYAR EL CUBRIMIENTO DE LAS ACTIVIDADES, CRONOGRAMAS Y AGENDA DE LA ALCALDIA LOCAL A NIVEL INTERNO Y EXTERNO, ASI COMO LA GENERACION DE CONTENIDOS PERIODISTICOS</t>
  </si>
  <si>
    <t>CO1.PCCNTR.6044021</t>
  </si>
  <si>
    <t>https://community.secop.gov.co/Public/Tendering/OpportunityDetail/Index?noticeUID=CO1.NTC.5774938</t>
  </si>
  <si>
    <t>CPS-148-2024 (103872)</t>
  </si>
  <si>
    <t>ERIKA MARCELA MESA MARTINEZ</t>
  </si>
  <si>
    <t>FDLU-CD-148-2024 (103872)</t>
  </si>
  <si>
    <t>APOYAR JURÍDICAMENTE LA EJECUCIÓN DE LAS ACCIONES REQUERIDAS PARA EL TRÁMITE E IMPULSO PROCESAL DE LAS ACTUACIONES CONTRAVENCIONALES Y/O QUERELLAS QUE CURSEN EN LAS INSPECCIONES DE POLICÍA DE LA LOCALIDAD DE USME</t>
  </si>
  <si>
    <t>CO1.PCCNTR.6043854</t>
  </si>
  <si>
    <t>https://community.secop.gov.co/Public/Tendering/OpportunityDetail/Index?noticeUID=CO1.NTC.5774557</t>
  </si>
  <si>
    <t>CPS-149-2024 (103809)</t>
  </si>
  <si>
    <t>MARILUZ ROCHA GOMEZ</t>
  </si>
  <si>
    <t>FDLU-CD-149-2024 (103809)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</si>
  <si>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</si>
  <si>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CO1.PCCNTR.6044424</t>
  </si>
  <si>
    <t>https://community.secop.gov.co/Public/Tendering/OpportunityDetail/Index?noticeUID=CO1.NTC.5775293</t>
  </si>
  <si>
    <t>CPS-150-2024 (103832)</t>
  </si>
  <si>
    <t>PUBLIO ARMANDO POVEDA LOPEZ</t>
  </si>
  <si>
    <t>FDLU-CD-150-2024 (103832)</t>
  </si>
  <si>
    <t>PRESTAR SUS SERVICIOS DE APOYO EN LA CONDUCCIÓN DE LOS VEHÍCULOS LIVIANOS DE PROPIEDAD DEL FONDO DE DESARROLLO LOCAL DE USME</t>
  </si>
  <si>
    <t>CO1.PCCNTR.6044746</t>
  </si>
  <si>
    <t>https://community.secop.gov.co/Public/Tendering/OpportunityDetail/Index?noticeUID=CO1.NTC.5774546</t>
  </si>
  <si>
    <t>CPS-151-2024(103858)</t>
  </si>
  <si>
    <t xml:space="preserve">JUANA MARIA PIÑEROS RODRIGUEZ </t>
  </si>
  <si>
    <t>FDLU-CD-151-2024(103890)</t>
  </si>
  <si>
    <t>CO1.PCCNTR.6042997</t>
  </si>
  <si>
    <t>https://community.secop.gov.co/Public/Tendering/OpportunityDetail/Index?noticeUID=CO1.NTC.5774181</t>
  </si>
  <si>
    <t>CPS-152-2024 (103893)</t>
  </si>
  <si>
    <t>JOSE MIGUEL VARGAS RAMIREZ</t>
  </si>
  <si>
    <t>FDLU-CD-152-2024 (103893)</t>
  </si>
  <si>
    <t>CO1.PCCNTR.6044000</t>
  </si>
  <si>
    <t>https://community.secop.gov.co/Public/Tendering/OpportunityDetail/Index?noticeUID=CO1.NTC.5774795</t>
  </si>
  <si>
    <t>CPS-153-2024 (103924)</t>
  </si>
  <si>
    <t>LUIYER ANDRES ARDILA MORENO</t>
  </si>
  <si>
    <t>FDLU-CD-153-2024 (103924)</t>
  </si>
  <si>
    <t>CO1.PCCNTR.6043467</t>
  </si>
  <si>
    <t>https://community.secop.gov.co/Public/Tendering/OpportunityDetail/Index?noticeUID=CO1.NTC.5774632</t>
  </si>
  <si>
    <t>CPS-154-2024 (103872)</t>
  </si>
  <si>
    <t>ERIKA MILENA ROSAS PEÑA</t>
  </si>
  <si>
    <t>FDLU-CD-154-2024 (103872)</t>
  </si>
  <si>
    <t>CO1.PCCNTR.6044034</t>
  </si>
  <si>
    <t>https://community.secop.gov.co/Public/Tendering/OpportunityDetail/Index?noticeUID=CO1.NTC.5774759</t>
  </si>
  <si>
    <t>CPS-155-2024 (103832)</t>
  </si>
  <si>
    <t>NESTOR SANDY PABON VARGAS</t>
  </si>
  <si>
    <t>FDLU-CD-155-2024 (103832)</t>
  </si>
  <si>
    <t>CO1.PCCNTR.6044004</t>
  </si>
  <si>
    <t>https://community.secop.gov.co/Public/Tendering/OpportunityDetail/Index?noticeUID=CO1.NTC.5774647</t>
  </si>
  <si>
    <t xml:space="preserve"> $               4.320.000</t>
  </si>
  <si>
    <t>CPS-156-2024 (103872)</t>
  </si>
  <si>
    <t>JAIME TEJEDA TEJEDA</t>
  </si>
  <si>
    <t>FDLU-CD-156-2024 (103872)</t>
  </si>
  <si>
    <t>CO1.PCCNTR.6044064</t>
  </si>
  <si>
    <t>https://community.secop.gov.co/Public/Tendering/OpportunityDetail/Index?noticeUID=CO1.NTC.5774988</t>
  </si>
  <si>
    <t>CPS-157-2024 (103937)</t>
  </si>
  <si>
    <t>KELLY DAHIANA VASQUEZ CHAPARRO</t>
  </si>
  <si>
    <t>FDLU-CD-157-2024 (103937)</t>
  </si>
  <si>
    <t>CO1.PCCNTR.6043691</t>
  </si>
  <si>
    <t>https://community.secop.gov.co/Public/Tendering/OpportunityDetail/Index?noticeUID=CO1.NTC.5774857</t>
  </si>
  <si>
    <t>CPS-158-2024 (103781)</t>
  </si>
  <si>
    <t>JENNY ALEJANDRA FAJARDO PEÑA</t>
  </si>
  <si>
    <t>FDLU-CD-158-2024 (103781)</t>
  </si>
  <si>
    <t>PRESTAR LOS SERVICIOS PROFESIONALES AL ÁREA DE GESTIÓN DE DESARROLLO LOCAL Y AL DESPACHO, PARA APOYAR EN LA CONSTRUCCIÓN, REVISIÓN, CARGUE Y CONSOLIDACIÓN DE INFORMES DE GESTIÓN CONTRACTUAL SIVICOF, SIDEAP, PAC Y BOGDATA Y ACTIVIDADES ADMINISTRATIVAS EN CUMPLIMIENTO DEL PLAN DE DESARROLLO LOCAL DE USME.</t>
  </si>
  <si>
    <t>CO1.PCCNTR.6043487</t>
  </si>
  <si>
    <t>https://community.secop.gov.co/Public/Tendering/OpportunityDetail/Index?noticeUID=CO1.NTC.5774912</t>
  </si>
  <si>
    <t>COORDINACION</t>
  </si>
  <si>
    <t>HEIDI VANESSA SARAY GUATAQUIRA</t>
  </si>
  <si>
    <t>CPS-159-2024 (103959)</t>
  </si>
  <si>
    <t>KAREN JULLIETH IBAÑEZ CARDOZO</t>
  </si>
  <si>
    <t>FDLU-CD-159-2024 (103959)</t>
  </si>
  <si>
    <t>CO1.PCCNTR.6044315</t>
  </si>
  <si>
    <t>https://community.secop.gov.co/Public/Tendering/OpportunityDetail/Index?noticeUID=CO1.NTC.5775047</t>
  </si>
  <si>
    <t>CPS-160-2024 (103885)</t>
  </si>
  <si>
    <t>ENVER JULIAN LOPEZ ANGEL</t>
  </si>
  <si>
    <t>FDLU-CD-160-2024 (103885)</t>
  </si>
  <si>
    <t>APOYAR TÉCNICAMENTE LAS DISTINTAS ETAPAS DE LOS PROCESOS DE COMPETENCIA DE LAS INSPECCIONES DE POLICÍA DE LA LOCALIDAD, SEGÚN REPARTO</t>
  </si>
  <si>
    <t>CO1.PCCNTR.6044067</t>
  </si>
  <si>
    <t>https://community.secop.gov.co/Public/Tendering/OpportunityDetail/Index?noticeUID=CO1.NTC.5775218</t>
  </si>
  <si>
    <t>CPS-161-2024 (103893)</t>
  </si>
  <si>
    <t>WILMAR CAMILO CRUZ GONZALEZ</t>
  </si>
  <si>
    <t>FDLU-CD-161-2024 (103893)</t>
  </si>
  <si>
    <t>CO1.PCCNTR.6044267</t>
  </si>
  <si>
    <t>https://community.secop.gov.co/Public/Tendering/OpportunityDetail/Index?noticeUID=CO1.NTC.5775286</t>
  </si>
  <si>
    <t>CPS-162-2024 (103885)</t>
  </si>
  <si>
    <t>SEBASTIAN HERRERA RAMOS</t>
  </si>
  <si>
    <t>FDLU-CD-162-2024 (103885)</t>
  </si>
  <si>
    <t>APOYAR TÉCNICAMENTE LAS DISTINTAS ETAPAS DE LOS PROCESOS DE COMPETENCIA DE LAS INSPECCIONES DE POLICÍA DE LA LOCALIDAD, SEGÚN REPARTO.</t>
  </si>
  <si>
    <t>CO1.PCCNTR.6044748</t>
  </si>
  <si>
    <t>https://community.secop.gov.co/Public/Tendering/OpportunityDetail/Index?noticeUID=CO1.NTC.5775938</t>
  </si>
  <si>
    <t>CPS-163-2024 (103872)</t>
  </si>
  <si>
    <t>EDWIN PEDROZA CARDENAS</t>
  </si>
  <si>
    <t>FDLU-CD-163-2024 (103872)</t>
  </si>
  <si>
    <t>APOYAR JURÍDICAMENTE LA EJECUCIÓN DE LAS ACCIONES REQUERIDAS PARA EL TRÁMITE E IMPULSO PROCESAL DE LAS ACTUACIONES CONTRAVENCIONALES Y/O QUERELLAS QUE CURSEN EN LAS INSPECCIONES DE POLICÍA DE LA LOCALIDAD DE USME.</t>
  </si>
  <si>
    <t>CO1.PCCNTR.6045161</t>
  </si>
  <si>
    <t>https://community.secop.gov.co/Public/Tendering/OpportunityDetail/Index?noticeUID=CO1.NTC.5776184</t>
  </si>
  <si>
    <t>CPS-164-2024 (103946)</t>
  </si>
  <si>
    <t>JORGE TIBERIO ANGARITA GARCIA</t>
  </si>
  <si>
    <t>FDLU-CD-164-2024 (103946)</t>
  </si>
  <si>
    <t>APOYAR AL EQUIPO DE PRENSA Y COMUNICACIONES DE LA ALCALDÍA LOCAL EN LA REALIZACIÓN DE PRODUCTOS Y PIEZAS DIGITALES, IMPRESAS Y PUBLICITARIAS DE GRAN FORMATO Y DE ANIMACIÓN GRÁFICA, ASÍ COMO APOYAR LA PRODUCCIÓN Y MONTAJE DE EVENTOS</t>
  </si>
  <si>
    <t>CO1.PCCNTR.6045303</t>
  </si>
  <si>
    <t>https://community.secop.gov.co/Public/Tendering/OpportunityDetail/Index?noticeUID=CO1.NTC.5776514</t>
  </si>
  <si>
    <t>CPS-165-2024 (103809)</t>
  </si>
  <si>
    <t>WILLIAM BARRETO NARANJO</t>
  </si>
  <si>
    <t>FDLU-CD-165-2024 (103809)</t>
  </si>
  <si>
    <t>CO1.PCCNTR.6044585</t>
  </si>
  <si>
    <t>https://community.secop.gov.co/Public/Tendering/OpportunityDetail/Index?noticeUID=CO1.NTC.5775585</t>
  </si>
  <si>
    <t>TERMINACION FALLECIMIENTO</t>
  </si>
  <si>
    <t>4 MESES</t>
  </si>
  <si>
    <t>CPS-166-2024 (104026)</t>
  </si>
  <si>
    <t>IRINA CASTIBLANCO AGUILAR</t>
  </si>
  <si>
    <t>FDLU-CD-166-2024 (104026)</t>
  </si>
  <si>
    <t>CO1.PCCNTR.6045105</t>
  </si>
  <si>
    <t>https://community.secop.gov.co/Public/Tendering/OpportunityDetail/Index?noticeUID=CO1.NTC.5775764</t>
  </si>
  <si>
    <t>CPS-167-2024 (103935)</t>
  </si>
  <si>
    <t>JONATHAN RODRIGUEZ VELASQUEZ</t>
  </si>
  <si>
    <t>FDLU-CD-167-2024 (103935)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</si>
  <si>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</si>
  <si>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 xml:space="preserve"> $      18.900.000</t>
  </si>
  <si>
    <t>CO1.PCCNTR.6045123</t>
  </si>
  <si>
    <t>https://community.secop.gov.co/Public/Tendering/OpportunityDetail/Index?noticeUID=CO1.NTC.5776031</t>
  </si>
  <si>
    <t>CPS-168-2024 (103867)</t>
  </si>
  <si>
    <t>LUIS ALCIDES MURCIA PACHON</t>
  </si>
  <si>
    <t>FDLU-CD-168-2024 (103867)</t>
  </si>
  <si>
    <t>CO1.PCCNTR.6044879</t>
  </si>
  <si>
    <t>https://community.secop.gov.co/Public/Tendering/OpportunityDetail/Index?noticeUID=CO1.NTC.5776354</t>
  </si>
  <si>
    <t>CPS-169-2024 (103893)</t>
  </si>
  <si>
    <t>YUDI NATALIA VIUCHE CEBALLOS</t>
  </si>
  <si>
    <t>FDLU-CD-169-2024 (103893)</t>
  </si>
  <si>
    <t>CO1.PCCNTR.6045704</t>
  </si>
  <si>
    <t>https://community.secop.gov.co/Public/Tendering/OpportunityDetail/Index?noticeUID=CO1.NTC.5776816</t>
  </si>
  <si>
    <t>CPS-170-2024 (103726)</t>
  </si>
  <si>
    <t>LINA XIMENA FONSECA DUEÑAS</t>
  </si>
  <si>
    <t>FDLU-CD-170-2024 (103726)</t>
  </si>
  <si>
    <t>CO1.PCCNTR.6047428</t>
  </si>
  <si>
    <t>https://community.secop.gov.co/Public/Tendering/OpportunityDetail/Index?noticeUID=CO1.NTC.5778094</t>
  </si>
  <si>
    <t>CPS-171-2024 (103832)</t>
  </si>
  <si>
    <t>MANUEL GUILLERMO MURCIA PACHON</t>
  </si>
  <si>
    <t>FDLU-CD-171-2024 (103832)</t>
  </si>
  <si>
    <t>CO1.PCCNTR.6050135</t>
  </si>
  <si>
    <t>https://community.secop.gov.co/Public/Tendering/OpportunityDetail/Index?noticeUID=CO1.NTC.5781587</t>
  </si>
  <si>
    <t>CPS-172-2024 (103885)</t>
  </si>
  <si>
    <t>RICARDO ANDREZ ACOSTA JARAMILLO</t>
  </si>
  <si>
    <t>FDLU-CD-172-2024 (103885)</t>
  </si>
  <si>
    <t>CO1.PCCNTR.6049639</t>
  </si>
  <si>
    <t>https://community.secop.gov.co/Public/Tendering/OpportunityDetail/Index?noticeUID=CO1.NTC.5781341</t>
  </si>
  <si>
    <t>CPS-173-2024 (103937)</t>
  </si>
  <si>
    <t xml:space="preserve">ERIKA PAOLA CUERVO CUERVO </t>
  </si>
  <si>
    <t>FDLU-CD-173-2024 (103937)</t>
  </si>
  <si>
    <t>CO1.PCCNTR.6049190</t>
  </si>
  <si>
    <t>https://community.secop.gov.co/Public/Tendering/OpportunityDetail/Index?noticeUID=CO1.NTC.5781260</t>
  </si>
  <si>
    <t xml:space="preserve">CESION 1 </t>
  </si>
  <si>
    <t>PATRICIA FERNANDA BELLO ECHEVERRIA</t>
  </si>
  <si>
    <t>0 DIAS</t>
  </si>
  <si>
    <t>ERIKA PAOLA CUERVO CUERVO</t>
  </si>
  <si>
    <t>CPS-174-2024 (103877)</t>
  </si>
  <si>
    <t>GEORGINA ADELAIDA SANCHEZ CARRILLO</t>
  </si>
  <si>
    <t>FDLU-CD-174-2024 (103877)</t>
  </si>
  <si>
    <t>CO1.PCCNTR.6049975</t>
  </si>
  <si>
    <t>https://community.secop.gov.co/Public/Tendering/OpportunityDetail/Index?noticeUID=CO1.NTC.5781486</t>
  </si>
  <si>
    <t>CPS-175-2024 (103726)</t>
  </si>
  <si>
    <t>NELSON MONTENEGRO MONSALVE</t>
  </si>
  <si>
    <t>FDLU-CD-175-2024 (103726)</t>
  </si>
  <si>
    <t>CO1.PCCNTR.6049942</t>
  </si>
  <si>
    <t>https://community.secop.gov.co/Public/Tendering/OpportunityDetail/Index?noticeUID=CO1.NTC.5781449</t>
  </si>
  <si>
    <t>CPS-176-2024 (103800)</t>
  </si>
  <si>
    <t>FDLU-CD-176-2024 (103800)</t>
  </si>
  <si>
    <t>CO1.PCCNTR.6049685</t>
  </si>
  <si>
    <t>https://community.secop.gov.co/Public/Tendering/OpportunityDetail/Index?noticeUID=CO1.NTC.5781905</t>
  </si>
  <si>
    <t>CPS-177-2024 (103758)</t>
  </si>
  <si>
    <t>LAURA NATALY ARIZA RODRIGUEZ</t>
  </si>
  <si>
    <t>FDLU-CD-177-2024 (103758)</t>
  </si>
  <si>
    <t>CO1.PCCNTR.6049863</t>
  </si>
  <si>
    <t>https://community.secop.gov.co/Public/Tendering/OpportunityDetail/Index?noticeUID=CO1.NTC.5782002</t>
  </si>
  <si>
    <t>CPS-178-2024 (103872)</t>
  </si>
  <si>
    <t>MIGUEL ANGEL NARVAEZ CORREA</t>
  </si>
  <si>
    <t>FDLU-CD-178-2024 (103872)</t>
  </si>
  <si>
    <t>CO1.PCCNTR.6049655</t>
  </si>
  <si>
    <t>https://community.secop.gov.co/Public/Tendering/OpportunityDetail/Index?noticeUID=CO1.NTC.5781452</t>
  </si>
  <si>
    <t>CPS-179-2024 (103842)</t>
  </si>
  <si>
    <t>WILSON GORDO CONTRERAS</t>
  </si>
  <si>
    <t>FDLU-CD-179-2024 (103842)</t>
  </si>
  <si>
    <t>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</si>
  <si>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CO1.PCCNTR.6050469</t>
  </si>
  <si>
    <t>https://community.secop.gov.co/Public/Tendering/OpportunityDetail/Index?noticeUID=CO1.NTC.5782196</t>
  </si>
  <si>
    <t>CPS-180-2024 (103758)</t>
  </si>
  <si>
    <t>CLARA INES MUÑOZ SANCHEZ</t>
  </si>
  <si>
    <t>FDLU-CD-180-2024 (103758)</t>
  </si>
  <si>
    <t>CO1.PCCNTR.6049184</t>
  </si>
  <si>
    <t>https://community.secop.gov.co/Public/Tendering/OpportunityDetail/Index?noticeUID=CO1.NTC.5780953</t>
  </si>
  <si>
    <t>GESTOR INSTITUCIONAL / ULATA</t>
  </si>
  <si>
    <t>CPS-181-2024 (103893)</t>
  </si>
  <si>
    <t>JOSE VICENTE SANCHEZ DOMINGUEZ</t>
  </si>
  <si>
    <t>FDLU-CD-181-2024 (103893)</t>
  </si>
  <si>
    <t>CO1.PCCNTR.6049815</t>
  </si>
  <si>
    <t>https://community.secop.gov.co/Public/Tendering/OpportunityDetail/Index?noticeUID=CO1.NTC.5781152</t>
  </si>
  <si>
    <t>CPS-182-2024 (105736)</t>
  </si>
  <si>
    <t>TANIA PATRICIA ORTIZ JIMENEZ</t>
  </si>
  <si>
    <t>FDLU-CD-182-2024 (105736)</t>
  </si>
  <si>
    <t>PRESTAR SUS SERVICIOS TÉCNICOS A LA GESTIÓN PARA EL SEGUIMIENTO DEL CUMPLIMIENTO DE LOS PROCEDIMIENTOS ADMINISTRATIVOS, OPERATIVOS Y TÉCNICOS DE GOBIERNO ABIERTO E INNOVACIÓN DE LA LOCALIDAD DE USME Y SU LABORATORIO DE PARTICIPACIÓN: USME- INNOVA EN LA LABORES INSTITUCIONALES Y SOCIALES QUE SE REQUIERAN.</t>
  </si>
  <si>
    <t>CO1.PCCNTR.6050171</t>
  </si>
  <si>
    <t>https://community.secop.gov.co/Public/Tendering/OpportunityDetail/Index?noticeUID=CO1.NTC.5782014</t>
  </si>
  <si>
    <t>GABO</t>
  </si>
  <si>
    <t>CPS-183-2024(103624)</t>
  </si>
  <si>
    <t xml:space="preserve">MAIRA ALEJANDRA LEGUIZAMON ELAICA </t>
  </si>
  <si>
    <t>FDLU-CD-183-2024 (103624)</t>
  </si>
  <si>
    <t>PRESTAR LOS SERVICIOS PROFESIONALES PARA LA OPERACIÓN, SEGUIMIENTO Y CUMPLIMIENTO DE LOS PROCESOS Y PROCEDIMIENTOS DEL 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</si>
  <si>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CO1.PCCNTR.6050157</t>
  </si>
  <si>
    <t>https://community.secop.gov.co/Public/Tendering/OpportunityDetail/Index?noticeUID=CO1.NTC.5781742</t>
  </si>
  <si>
    <t>CPS-184-2024 (103758)</t>
  </si>
  <si>
    <t xml:space="preserve">JONATHAN LOPEZ QUINTERO </t>
  </si>
  <si>
    <t>FDLU-CD-184-2024 (103758)</t>
  </si>
  <si>
    <t>CO1.PCCNTR.6050165</t>
  </si>
  <si>
    <t>https://community.secop.gov.co/Public/Tendering/OpportunityDetail/Index?noticeUID=CO1.NTC.5781196</t>
  </si>
  <si>
    <t>CPS-185-2024 (103957)</t>
  </si>
  <si>
    <t>MIGUEL ANTONIO FORTUNA GALILEI</t>
  </si>
  <si>
    <t>FDLU-CD-185-2024 (103957)</t>
  </si>
  <si>
    <t>CO1.PCCNTR.6052624</t>
  </si>
  <si>
    <t>https://community.secop.gov.co/Public/Tendering/OpportunityDetail/Index?noticeUID=CO1.NTC.5784989</t>
  </si>
  <si>
    <t>CPS-186-2024 (103937)</t>
  </si>
  <si>
    <t>DIEGO ALEXIS GUTIERREZ DIAZ</t>
  </si>
  <si>
    <t>FDLU-CD-186-2024 (103937)</t>
  </si>
  <si>
    <t>CO1.PCCNTR.6059232</t>
  </si>
  <si>
    <t>https://community.secop.gov.co/Public/Tendering/OpportunityDetail/Index?noticeUID=CO1.NTC.5792370&amp;isFromPublicArea=True&amp;isModal=False</t>
  </si>
  <si>
    <t>CPS-187-2024 (104076)</t>
  </si>
  <si>
    <t>CRISTHIAN RICARDO BELTRAN HERRERA</t>
  </si>
  <si>
    <t>FDLU-CD-187-2024 (104076)</t>
  </si>
  <si>
    <t>CO1.PCCNTR.6058975</t>
  </si>
  <si>
    <t>https://community.secop.gov.co/Public/Tendering/OpportunityDetail/Index?noticeUID=CO1.NTC.5792555&amp;isFromPublicArea=True&amp;isModal=False</t>
  </si>
  <si>
    <t xml:space="preserve"> $             11.250.000</t>
  </si>
  <si>
    <t>Beneficiar 597 jóvenes con transferencias monetarias condicionadas</t>
  </si>
  <si>
    <t>CPS-188-2024 (103821)</t>
  </si>
  <si>
    <t>DIEGO ALEXANDER TORRES CRUZ</t>
  </si>
  <si>
    <t>FDLU-CD-188-2024 (103821)</t>
  </si>
  <si>
    <t>PRESTAR SUS SERVICIOS PROFESIONALES PARA LA COORDINACIÓN DE LA ESTRATEGIA JUNTOS CUIDAMOS BOGOTÁ, A TRAVÉS DE LA IMPLEMENTACIÓN DEL CONVENIO DE JÓVENES PARCEROS Y EL SEGUIMIENTO TÉCNICO, ADMINISTRATIVO Y FINANCIERO</t>
  </si>
  <si>
    <t xml:space="preserve"> $      23.450.000</t>
  </si>
  <si>
    <t>CO1.PCCNTR.6059592</t>
  </si>
  <si>
    <t>https://community.secop.gov.co/Public/Tendering/OpportunityDetail/Index?noticeUID=CO1.NTC.5793666&amp;isFromPublicArea=True&amp;isModal=False</t>
  </si>
  <si>
    <t>PARCEROS</t>
  </si>
  <si>
    <t>CPS-189-2024 (103851)</t>
  </si>
  <si>
    <t>MIGUEL ANTONIO GUTIERREZ GUAVITA</t>
  </si>
  <si>
    <t>FDLU-CD-189-2024 (103851)</t>
  </si>
  <si>
    <t>CO1.PCCNTR.6059058</t>
  </si>
  <si>
    <t>https://community.secop.gov.co/Public/Tendering/OpportunityDetail/Index?noticeUID=CO1.NTC.5792817&amp;isFromPublicArea=True&amp;isModal=False</t>
  </si>
  <si>
    <t>CPS-190-2024 (103832)</t>
  </si>
  <si>
    <t xml:space="preserve">JOSE DILLER GARCIA CARDENAS </t>
  </si>
  <si>
    <t>FDLU-CD-190-2024 (103832)</t>
  </si>
  <si>
    <t>CO1.PCCNTR.6060208</t>
  </si>
  <si>
    <t>https://community.secop.gov.co/Public/Tendering/OpportunityDetail/Index?noticeUID=CO1.NTC.5793498&amp;isFromPublicArea=True&amp;isModal=False</t>
  </si>
  <si>
    <t>CPS-191-2024 (103804)</t>
  </si>
  <si>
    <t>NIDIA ESTHER DIAZ DAZA</t>
  </si>
  <si>
    <t>FDLU-CD-191-2024 (103804)</t>
  </si>
  <si>
    <t>PRESTAR SERVICIOS PROFESIONALES PARA LA COORDINACIÓN DE LAS ACCIONES DE GESTORES INSTITUCIONALES, ASI COMO LOS DEMAS PROCESOS ADMINISTRATIVOS QUE SE REQUIERAN A CARGO DEL ÁREA DE GESTIÓN DEL DESARROLLO LOCAL</t>
  </si>
  <si>
    <t>CO1.PCCNTR.6060248</t>
  </si>
  <si>
    <t>https://community.secop.gov.co/Public/Tendering/OpportunityDetail/Index?noticeUID=CO1.NTC.5793938&amp;isFromPublicArea=True&amp;isModal=False</t>
  </si>
  <si>
    <t>CPS-192-2024 (103792)</t>
  </si>
  <si>
    <t>OSCAR GEOVANNI RUBIO SALAZAR</t>
  </si>
  <si>
    <t>FDLU-CD-192-2024 (103792)</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</si>
  <si>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</si>
  <si>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CO1.PCCNTR.6059065</t>
  </si>
  <si>
    <t>https://community.secop.gov.co/Public/Tendering/OpportunityDetail/Index?noticeUID=CO1.NTC.5792830&amp;isFromPublicArea=True&amp;isModal=False</t>
  </si>
  <si>
    <t>CPS-193-2024 (105735)</t>
  </si>
  <si>
    <t>DAYAN NATALIA CHACON MURILLO</t>
  </si>
  <si>
    <t>FDLU-CD-193-2024 (105735)</t>
  </si>
  <si>
    <t>CO1.PCCNTR.6060312</t>
  </si>
  <si>
    <t>https://community.secop.gov.co/Public/Tendering/OpportunityDetail/Index?noticeUID=CO1.NTC.5793685&amp;isFromPublicArea=True&amp;isModal=False</t>
  </si>
  <si>
    <t>CPS-194-2024(103937)</t>
  </si>
  <si>
    <t>MONICA JOHANA SOSA CRISTANCHO</t>
  </si>
  <si>
    <t>FDLU-CD-194-2024 (103937)</t>
  </si>
  <si>
    <t>CO1.PCCNTR.6059603</t>
  </si>
  <si>
    <t>https://community.secop.gov.co/Public/Tendering/OpportunityDetail/Index?noticeUID=CO1.NTC.5792768&amp;isFromPublicArea=True&amp;isModal=False</t>
  </si>
  <si>
    <t>CPS-195-2024 (103809)</t>
  </si>
  <si>
    <t>MIREYA INES MARTINEZ MORA</t>
  </si>
  <si>
    <t>FDLU-CD-195-2024 (103809)</t>
  </si>
  <si>
    <t>CO1.PCCNTR.6064549</t>
  </si>
  <si>
    <t>https://community.secop.gov.co/Public/Tendering/OpportunityDetail/Index?noticeUID=CO1.NTC.5798756&amp;isFromPublicArea=True&amp;isModal=False</t>
  </si>
  <si>
    <t>CPS-196-2024 (103824)</t>
  </si>
  <si>
    <t xml:space="preserve">JUAN SEBASTIAN RODRIGUEZ ZAMUDIO </t>
  </si>
  <si>
    <t>FDLU-CD-196-2024 (103824)</t>
  </si>
  <si>
    <t>PRESTAR SERVICIOS DE APOYO A LA GESTIÓN PARA EL SEGUIMIENTO DEL CUMPLIMIENTO DE LOS PROCEDIMIENTOS ADMINISTRATIVOS Y OPERATIVOS DE LOS PROYECTOS DE INVERSIÓN EN CUMPLIMIENTO DEL PROGRAMA PARCERO</t>
  </si>
  <si>
    <t>CO1.PCCNTR.6064580</t>
  </si>
  <si>
    <t>https://community.secop.gov.co/Public/Tendering/OpportunityDetail/Index?noticeUID=CO1.NTC.5799029&amp;isFromPublicArea=True&amp;isModal=False</t>
  </si>
  <si>
    <t>CPS-197-2024 (103893)</t>
  </si>
  <si>
    <t>MANUEL ALEJANDRO ZARATE ESQUIVEL</t>
  </si>
  <si>
    <t>FDLU-CD-197-2024 (103893)</t>
  </si>
  <si>
    <t>CO1.PCCNTR.6064587</t>
  </si>
  <si>
    <t>https://community.secop.gov.co/Public/Tendering/OpportunityDetail/Index?noticeUID=CO1.NTC.5799040&amp;isFromPublicArea=True&amp;isModal=False</t>
  </si>
  <si>
    <t>CPS-198-2024 (103962)</t>
  </si>
  <si>
    <t>MARTHA PATRICIA RODRIGUEZ JIMENEZ</t>
  </si>
  <si>
    <t>FDLU-CD-198-2024 (103962)</t>
  </si>
  <si>
    <t>PRESTAR SUS SERVICIOS PROFESIONALES PARA APOYAR LAS ACCIONES DE PROMOCIÓN, ARTICULACIÓN, ACOMPAÑAMIENTO Y SEGUIMIENTO PARA LA ATENCIÓN Y PROTECCIÓN DE LOS ANIMALES DOMÉSTICOS Y SILVESTRES DE LA LOCALIDAD DE USME</t>
  </si>
  <si>
    <t>CO1.PCCNTR.6064811</t>
  </si>
  <si>
    <t>https://community.secop.gov.co/Public/Tendering/OpportunityDetail/Index?noticeUID=CO1.NTC.5799090&amp;isFromPublicArea=True&amp;isModal=False</t>
  </si>
  <si>
    <t>CPS-199-2024 (103889)</t>
  </si>
  <si>
    <t>ERIKA MALLERLY ALFONSO SOLER</t>
  </si>
  <si>
    <t xml:space="preserve">	
FDLU-CD-199-2024 (103889)</t>
  </si>
  <si>
    <t>CO1.PCCNTR.6064750</t>
  </si>
  <si>
    <t>https://community.secop.gov.co/Public/Tendering/OpportunityDetail/Index?noticeUID=CO1.NTC.5799233&amp;isFromPublicArea=True&amp;isModal=False</t>
  </si>
  <si>
    <t>CPS-200-2024 (104213)</t>
  </si>
  <si>
    <t>CHRISTIAN ALEXANDER RICO DIAZ</t>
  </si>
  <si>
    <t>FDLU-CD-200-2024 (104213)</t>
  </si>
  <si>
    <t>CO1.PCCNTR.6065001</t>
  </si>
  <si>
    <t>https://community.secop.gov.co/Public/Tendering/OpportunityDetail/Index?noticeUID=CO1.NTC.5798984&amp;isFromPublicArea=True&amp;isModal=False</t>
  </si>
  <si>
    <t>CPS-201-2024 (103842)</t>
  </si>
  <si>
    <t>HERNEY DUCUARA VERGARA</t>
  </si>
  <si>
    <t>FDLU-CD-201-2024 (103842)</t>
  </si>
  <si>
    <t>CO1.PCCNTR.6063689</t>
  </si>
  <si>
    <t>https://community.secop.gov.co/Public/Tendering/OpportunityDetail/Index?noticeUID=CO1.NTC.5798791&amp;isFromPublicArea=True&amp;isModal=False</t>
  </si>
  <si>
    <t>CPS-202-2024 (103863)</t>
  </si>
  <si>
    <t>GERSSON JAIR CASTILLO DAZA</t>
  </si>
  <si>
    <t>FDLU-CD-202-2024 (103863)</t>
  </si>
  <si>
    <t>PRESTAR SUS SERVICIOS PROFESIONALES EN EL ACOMPAÑAMIENTO Y SEGUIMIENTO DE LOS INFORMES PRESENTADOS A ENTES DE CONTROL, LA JAL Y DEMÁS REQUERIMIENTOS DE CONTROL POLÍTICO, CONFORME A LAS COMPETENCIAS ASIGNADAS AL DESPACHO DEL ALCALDE LOCAL</t>
  </si>
  <si>
    <t>CO1.PCCNTR.6064754</t>
  </si>
  <si>
    <t>https://community.secop.gov.co/Public/Tendering/OpportunityDetail/Index?noticeUID=CO1.NTC.5799333&amp;isFromPublicArea=True&amp;isModal=False</t>
  </si>
  <si>
    <t>MONICA MARITZA SOTELO</t>
  </si>
  <si>
    <t>CPS-203-2024 (103758)</t>
  </si>
  <si>
    <t>LAURA DANIELA PULIDO CELIS</t>
  </si>
  <si>
    <t>FDLU-CD-203-2024 (103758)</t>
  </si>
  <si>
    <t>CO1.PCCNTR.6065039</t>
  </si>
  <si>
    <t>https://community.secop.gov.co/Public/Tendering/OpportunityDetail/Index?noticeUID=CO1.NTC.5799190&amp;isFromPublicArea=True&amp;isModal=False</t>
  </si>
  <si>
    <t>CPS-204-2024 (103894)</t>
  </si>
  <si>
    <t>JUAN SEBASTIAN LONDOÑO HENAO</t>
  </si>
  <si>
    <t>FDLU-CD-204-2024 (103894)</t>
  </si>
  <si>
    <t>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</si>
  <si>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CO1.PCCNTR.6064744</t>
  </si>
  <si>
    <t>https://community.secop.gov.co/Public/Tendering/OpportunityDetail/Index?noticeUID=CO1.NTC.5799155&amp;isFromPublicArea=True&amp;isModal=False</t>
  </si>
  <si>
    <t>CPS-205-2024 (103935)</t>
  </si>
  <si>
    <t>LAURA CRISTINA CASTELLANOS MARTINEZ</t>
  </si>
  <si>
    <t xml:space="preserve">	FDLU-CD-205-2024 (103935)</t>
  </si>
  <si>
    <t>CO1.PCCNTR.6064862</t>
  </si>
  <si>
    <t>https://community.secop.gov.co/Public/Tendering/OpportunityDetail/Index?noticeUID=CO1.NTC.5799454&amp;isFromPublicArea=True&amp;isModal=False</t>
  </si>
  <si>
    <t>CPS-206-2024 (103730)</t>
  </si>
  <si>
    <t xml:space="preserve">KATHERINE ANDREA PUELLO GALAN </t>
  </si>
  <si>
    <t>FDLU-CD-206-2024 (103730)</t>
  </si>
  <si>
    <t>CO1.PCCNTR.6065059</t>
  </si>
  <si>
    <t>https://community.secop.gov.co/Public/Tendering/OpportunityDetail/Index?noticeUID=CO1.NTC.5799646&amp;isFromPublicArea=True&amp;isModal=False</t>
  </si>
  <si>
    <t>CPS-207-2024 (103794)</t>
  </si>
  <si>
    <t>MAXIMILIANO RAFAEL RAPELO VILLAFAÑE</t>
  </si>
  <si>
    <t>FDLU-CD-207-2024 (103794)</t>
  </si>
  <si>
    <t>PRESTACIÓN DE SERVICIOS TÉCNICOS ADMINISTRATIVOS PARA EL FORTALECIMIENTO DE LA GESTIÓN LOCAL DE LOS PROCESOS Y CUMPLIMIENTO DE LAS METAS ESTABLECIDAS EN LOS PLANES DE GESTIÓN DE LA ALCALDÍA LOCAL DE USME</t>
  </si>
  <si>
    <t>CO1.PCCNTR.6064688</t>
  </si>
  <si>
    <t>https://community.secop.gov.co/Public/Tendering/OpportunityDetail/Index?noticeUID=CO1.NTC.5799381&amp;isFromPublicArea=True&amp;isModal=False</t>
  </si>
  <si>
    <t>CPS-208-2024 (103781)</t>
  </si>
  <si>
    <t>LISEDT JULIET QUITIAN CASTILLO</t>
  </si>
  <si>
    <t xml:space="preserve">
FDLU-CD-208-2024 (103781)</t>
  </si>
  <si>
    <t>CO1.PCCNTR.6065095</t>
  </si>
  <si>
    <t>https://community.secop.gov.co/Public/Tendering/OpportunityDetail/Index?noticeUID=CO1.NTC.5799928&amp;isFromPublicArea=True&amp;isModal=False</t>
  </si>
  <si>
    <t>CPS-209-2024 (104026)</t>
  </si>
  <si>
    <t>ALEXIS PARRA RIVERA</t>
  </si>
  <si>
    <t xml:space="preserve">	FDLU-CD-209-2024 (104026)</t>
  </si>
  <si>
    <t>CO1.PCCNTR.6065615</t>
  </si>
  <si>
    <t>https://community.secop.gov.co/Public/Tendering/OpportunityDetail/Index?noticeUID=CO1.NTC.5800131&amp;isFromPublicArea=True&amp;isModal=False</t>
  </si>
  <si>
    <t>CPS-210-2024 (103853)</t>
  </si>
  <si>
    <t>GERARDO RUBIO</t>
  </si>
  <si>
    <t>FDLU-CD-210-2024 (103853)</t>
  </si>
  <si>
    <t>CO1.PCCNTR.6065803</t>
  </si>
  <si>
    <t>https://community.secop.gov.co/Public/Tendering/OpportunityDetail/Index?noticeUID=CO1.NTC.5800427&amp;isFromPublicArea=True&amp;isModal=False</t>
  </si>
  <si>
    <t>CPS-211-2024 (103890)</t>
  </si>
  <si>
    <t>HEIDY TATIANA GONZALEZ MORA</t>
  </si>
  <si>
    <t xml:space="preserve">	FDLU-CD-211-2024 (103890)</t>
  </si>
  <si>
    <t>CO1.PCCNTR.6065733</t>
  </si>
  <si>
    <t>https://community.secop.gov.co/Public/Tendering/OpportunityDetail/Index?noticeUID=CO1.NTC.5800267&amp;isFromPublicArea=True&amp;isModal=False</t>
  </si>
  <si>
    <t>CPS-212-2024 (103758)</t>
  </si>
  <si>
    <t>PAOLA RAMIREZ USMA</t>
  </si>
  <si>
    <t>FDLU-CD-212-2024 (103758)</t>
  </si>
  <si>
    <t>CO1.PCCNTR.6065617</t>
  </si>
  <si>
    <t>https://community.secop.gov.co/Public/Tendering/OpportunityDetail/Index?noticeUID=CO1.NTC.5800050&amp;isFromPublicArea=True&amp;isModal=False</t>
  </si>
  <si>
    <t>CPS-213-2024 (103935)</t>
  </si>
  <si>
    <t>SANDRA LILIANA PINEDA NEME</t>
  </si>
  <si>
    <t>FDLU-CD-213-2024 (103935)</t>
  </si>
  <si>
    <t>CO1.PCCNTR.6065363</t>
  </si>
  <si>
    <t>https://community.secop.gov.co/Public/Tendering/OpportunityDetail/Index?noticeUID=CO1.NTC.5800331&amp;isFromPublicArea=True&amp;isModal=False</t>
  </si>
  <si>
    <t>CPS-214-2024 (103950)</t>
  </si>
  <si>
    <t>MARIA CAMILA PEREIRA RIZZO</t>
  </si>
  <si>
    <t>FDLU-CD-214-2024 (103950)</t>
  </si>
  <si>
    <t>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2021- 2024.</t>
  </si>
  <si>
    <t>CO1.PCCNTR.6065715</t>
  </si>
  <si>
    <t>https://community.secop.gov.co/Public/Tendering/OpportunityDetail/Index?noticeUID=CO1.NTC.5800418&amp;isFromPublicArea=True&amp;isModal=False</t>
  </si>
  <si>
    <t>CPS-215-2024 (103935)</t>
  </si>
  <si>
    <t>MONICA LIZETH CUADROS LEMUS</t>
  </si>
  <si>
    <t>FDLU-CD-215-2024 (103935)</t>
  </si>
  <si>
    <t>CO1.PCCNTR.6065547</t>
  </si>
  <si>
    <t>https://community.secop.gov.co/Public/Tendering/OpportunityDetail/Index?noticeUID=CO1.NTC.5800504&amp;isFromPublicArea=True&amp;isModal=False</t>
  </si>
  <si>
    <t>CPS-216-2024 (103856)</t>
  </si>
  <si>
    <t>SANDRA MILENA BAQUERO ALVAREZ</t>
  </si>
  <si>
    <t xml:space="preserve">	FDLU-CD-216-2024 (103856)</t>
  </si>
  <si>
    <t>PRESTAR SUS SERVICIOS TÉCNICOS COMO INSPECTOR DE OBRAS VIALES REALIZADAS POR LA MAQUINARIA PESADA DE PROPIEDAD DE LA ALCALDÍA LOCAL DE USME</t>
  </si>
  <si>
    <t>CO1.PCCNTR.6066444</t>
  </si>
  <si>
    <t>https://community.secop.gov.co/Public/Tendering/OpportunityDetail/Index?noticeUID=CO1.NTC.5800980&amp;isFromPublicArea=True&amp;isModal=False</t>
  </si>
  <si>
    <t>CPS-217-2024 (103893)</t>
  </si>
  <si>
    <t>SEBASTIAN RICARDO RIVERA CALVO</t>
  </si>
  <si>
    <t>FDLU-CD-217-2024 (103893)</t>
  </si>
  <si>
    <t>CO1.PCCNTR.6066515</t>
  </si>
  <si>
    <t>https://community.secop.gov.co/Public/Tendering/OpportunityDetail/Index?noticeUID=CO1.NTC.5801310&amp;isFromPublicArea=True&amp;isModal=False</t>
  </si>
  <si>
    <t>CPS-218-2024 (104233)</t>
  </si>
  <si>
    <t>DANIEL GREGORIO SUAREZ LEGUIZAMON</t>
  </si>
  <si>
    <t>FDLU-CD-218-2024 (104233)</t>
  </si>
  <si>
    <t>CO1.PCCNTR.6071140</t>
  </si>
  <si>
    <t>https://community.secop.gov.co/Public/Tendering/OpportunityDetail/Index?noticeUID=CO1.NTC.5806742&amp;isFromPublicArea=True&amp;isModal=true&amp;asPopupView=true</t>
  </si>
  <si>
    <t>DORIS YANETH CORREA RODRIGUEZ</t>
  </si>
  <si>
    <t>CPS-219-2024 (103726)</t>
  </si>
  <si>
    <t>JEISON JAVIER PINEDA PINZON</t>
  </si>
  <si>
    <t>FDLU-CD-219-2024 (103726)</t>
  </si>
  <si>
    <t>CO1.PCCNTR.6071519</t>
  </si>
  <si>
    <t>https://community.secop.gov.co/Public/Tendering/OpportunityDetail/Index?noticeUID=CO1.NTC.5807015&amp;isFromPublicArea=True&amp;isModal=true&amp;asPopupView=true</t>
  </si>
  <si>
    <t>CPS-220-2024 (103928)</t>
  </si>
  <si>
    <t>ANDERSON ASTUL LOPEZ AETUNDUAGA</t>
  </si>
  <si>
    <t>FDLU-CD-220-2024 (103928)</t>
  </si>
  <si>
    <t>CO1.PCCNTR.6072363</t>
  </si>
  <si>
    <t>https://community.secop.gov.co/Public/Tendering/OpportunityDetail/Index?noticeUID=CO1.NTC.5807996&amp;isFromPublicArea=True&amp;isModal=true&amp;asPopupView=true</t>
  </si>
  <si>
    <t>CPS-221-2024 (103853)</t>
  </si>
  <si>
    <t>JAVIER HERNAN RODRIGUEZ PEÑUELA</t>
  </si>
  <si>
    <t>FDLU-CD-221-2024 (103853)</t>
  </si>
  <si>
    <t>CO1.PCCNTR.6071256</t>
  </si>
  <si>
    <t>https://community.secop.gov.co/Public/Tendering/OpportunityDetail/Index?noticeUID=CO1.NTC.5807008&amp;isFromPublicArea=True&amp;isModal=true&amp;asPopupView=true</t>
  </si>
  <si>
    <t>CPS-222-2024 (103935)</t>
  </si>
  <si>
    <t>SANDRA CAROLINA CORTEZ GUTIEREZ</t>
  </si>
  <si>
    <t>FDLU-CPS-222-2024 (103935)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</si>
  <si>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DISTRITOCAPITAL A CARGO DE LA ALCALDÍA LOCAL</t>
  </si>
  <si>
    <t>CO1.PCCNTR.6072827</t>
  </si>
  <si>
    <t>https://community.secop.gov.co/Public/Tendering/OpportunityDetail/Index?noticeUID=CO1.NTC.5808402&amp;isFromPublicArea=True&amp;isModal=true&amp;asPopupView=true</t>
  </si>
  <si>
    <t>CPS-223-2024 (103842)</t>
  </si>
  <si>
    <t>SNEYDER OLIVO SIERRA PEREA</t>
  </si>
  <si>
    <t>FDLU-CD-223-2024 (103842)</t>
  </si>
  <si>
    <t>CO1.PCCNTR.6072194</t>
  </si>
  <si>
    <t>CPS-224-2024 (103758)</t>
  </si>
  <si>
    <t>JAIME JUNIOR MORALES BUSTAMANTE</t>
  </si>
  <si>
    <t>FDLU-CD-224-2024 (103758)</t>
  </si>
  <si>
    <t>CO1.PCCNTR.6071283</t>
  </si>
  <si>
    <t>https://community.secop.gov.co/Public/Tendering/OpportunityDetail/Index?noticeUID=CO1.NTC.5807038&amp;isFromPublicArea=True&amp;isModal=true&amp;asPopupView=true</t>
  </si>
  <si>
    <t>GESTOR INSTITUCIONAL / OBLIGACIONES POR PAGAR</t>
  </si>
  <si>
    <t>CPS-225-2024 (103766)</t>
  </si>
  <si>
    <t>ANDRES EDUARDO CAMARGO ORTIZ</t>
  </si>
  <si>
    <t>FDLU-CD-225-2024 (103766)</t>
  </si>
  <si>
    <t>CO1.PCCNTR.6071772</t>
  </si>
  <si>
    <t>https://community.secop.gov.co/Public/Tendering/OpportunityDetail/Index?noticeUID=CO1.NTC.5807653&amp;isFromPublicArea=True&amp;isModal=true&amp;asPopupView=true</t>
  </si>
  <si>
    <t>CPS-226-2024 (103624)</t>
  </si>
  <si>
    <t>WILLIAM EDUARDO ORTIZ CIFUENTES</t>
  </si>
  <si>
    <t>FDLU-CD-226-2024 (103624)</t>
  </si>
  <si>
    <t>CO1.PCCNTR.6071708</t>
  </si>
  <si>
    <t>https://community.secop.gov.co/Public/Tendering/OpportunityDetail/Index?noticeUID=CO1.NTC.5807125&amp;isFromPublicArea=True&amp;isModal=true&amp;asPopupView=true</t>
  </si>
  <si>
    <t>CPS-227-2024 (103755)</t>
  </si>
  <si>
    <t>KAREN VIVIANA GIRALDO VARGAS</t>
  </si>
  <si>
    <t>FDLU-CD-227-2024 (103755)</t>
  </si>
  <si>
    <t>PRESTAR LOS SERVICIOS DE APOYO TÉCNICO EN LOS PROCESOS DE ENTRADA Y SALIDA DE CORRESPONDENCIA DEL CDI, EJECUTANDO LOS PROCESOS ADMINISTRATIVOS PARA SU CONTROL Y VERIFICACIÓN</t>
  </si>
  <si>
    <t>CO1.PCCNTR.6072825</t>
  </si>
  <si>
    <t>https://community.secop.gov.co/Public/Tendering/OpportunityDetail/Index?noticeUID=CO1.NTC.5808213&amp;isFromPublicArea=True&amp;isModal=true&amp;asPopupView=true</t>
  </si>
  <si>
    <t>CPS-228-2024 (103759)</t>
  </si>
  <si>
    <t>JULY MAYERLI CORTES FARFAN</t>
  </si>
  <si>
    <t>FDLU-CD-228-2024 (103759)</t>
  </si>
  <si>
    <t>PRESTAR SERVICIOS TECNICOS Y SOPORTE LOGISTICO AL PROCESO DE MANTENIMIENTO ELECTRICO A LAS DIFERENTES SEDES Y BIENES A CARGO DEL FONDO DE DESARROLLO LOCAL DE USME</t>
  </si>
  <si>
    <t>CO1.PCCNTR.6072664</t>
  </si>
  <si>
    <t>https://community.secop.gov.co/Public/Tendering/OpportunityDetail/Index?noticeUID=CO1.NTC.5808579&amp;isFromPublicArea=True&amp;isModal=true&amp;asPopupView=true</t>
  </si>
  <si>
    <t>CPS-229-2024 (103928)</t>
  </si>
  <si>
    <t>MARGARE YANIRA BOHORQUEZ JIMENEZ</t>
  </si>
  <si>
    <t>FDLU-CD-229-2024 (103928)</t>
  </si>
  <si>
    <t>CO1.PCCNTR.6071932</t>
  </si>
  <si>
    <t>https://community.secop.gov.co/Public/Tendering/OpportunityDetail/Index?noticeUID=CO1.NTC.5807416&amp;isFromPublicArea=True&amp;isModal=true&amp;asPopupView=true</t>
  </si>
  <si>
    <t>CPS-230-2024 (103770)</t>
  </si>
  <si>
    <t>RUBEN DARIO HERNANDEZ VELASQUEZ</t>
  </si>
  <si>
    <t>FDLU-CD-230-2024 (103770)</t>
  </si>
  <si>
    <t>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</si>
  <si>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CO1.PCCNTR.6072834</t>
  </si>
  <si>
    <t>https://community.secop.gov.co/Public/Tendering/OpportunityDetail/Index?noticeUID=CO1.NTC.5808165&amp;isFromPublicArea=True&amp;isModal=true&amp;asPopupView=true</t>
  </si>
  <si>
    <t>CPS-231-2024 (103962)</t>
  </si>
  <si>
    <t>JAIRO ANDRES VARGAS PARRA</t>
  </si>
  <si>
    <t>FDLU-CD-231-2024 (103962)</t>
  </si>
  <si>
    <t>CO1.PCCNTR.6072555</t>
  </si>
  <si>
    <t>https://community.secop.gov.co/Public/Tendering/OpportunityDetail/Index?noticeUID=CO1.NTC.5808046&amp;isFromPublicArea=True&amp;isModal=true&amp;asPopupView=true</t>
  </si>
  <si>
    <t>3 MESES Y 7 DIAS</t>
  </si>
  <si>
    <t>CPS-232-2024 (103935)</t>
  </si>
  <si>
    <t>KAREN NATALIA CAICEDO VIVEROS</t>
  </si>
  <si>
    <t>FDLU-CD-232-2024 (103935)</t>
  </si>
  <si>
    <t>CO1.PCCNTR.6073157</t>
  </si>
  <si>
    <t>https://community.secop.gov.co/Public/Tendering/OpportunityDetail/Index?noticeUID=CO1.NTC.5809110&amp;isFromPublicArea=True&amp;isModal=true&amp;asPopupView=true</t>
  </si>
  <si>
    <t>CPS-233-2024 (103959)</t>
  </si>
  <si>
    <t>KAREN JULIETH PATIÑO ARIAS</t>
  </si>
  <si>
    <t>FDLU-CD-233-2024 (103959)</t>
  </si>
  <si>
    <t>CO1.PCCNTR.6072675</t>
  </si>
  <si>
    <t>https://community.secop.gov.co/Public/Tendering/OpportunityDetail/Index?noticeUID=CO1.NTC.5808634&amp;isFromPublicArea=True&amp;isModal=true&amp;asPopupView=true</t>
  </si>
  <si>
    <t>CPS-234-2024 (104178)</t>
  </si>
  <si>
    <t>LUZ ADRIANA MUÑOZ FRANCO</t>
  </si>
  <si>
    <t>FDLU-CD-234-2024 (104178)</t>
  </si>
  <si>
    <t>PRESTAR LOS SERVICIOS ASISTENCIALES EN LA UNIDAD LOCAL DE ASISTENCIA TÉCNICA AGROPECUARIA Y AMBIENTAL ULATA DEL ÁREA DE GESTIÓN DE DESARROLLO LOCAL DE LA ALCALDÍA LOCAL DE USME</t>
  </si>
  <si>
    <t>CO1.PCCNTR.6072691</t>
  </si>
  <si>
    <t>https://community.secop.gov.co/Public/Tendering/OpportunityDetail/Index?noticeUID=CO1.NTC.5808652&amp;isFromPublicArea=True&amp;isModal=true&amp;asPopupView=true</t>
  </si>
  <si>
    <t>CPS-235-2024 (103842)</t>
  </si>
  <si>
    <t>LUIS EDUARDO PEREZ PATARROYO</t>
  </si>
  <si>
    <t>FDLU-CD-235-2024 (103842)</t>
  </si>
  <si>
    <t>CO1.PCCNTR.6073161</t>
  </si>
  <si>
    <t>https://community.secop.gov.co/Public/Tendering/OpportunityDetail/Index?noticeUID=CO1.NTC.5808870&amp;isFromPublicArea=True&amp;isModal=true&amp;asPopupView=true</t>
  </si>
  <si>
    <t>DIEGO FERNANDO MORERA LEON</t>
  </si>
  <si>
    <t>1 MESES Y 15 DIAS</t>
  </si>
  <si>
    <t>CPS-236-2024 (103932)</t>
  </si>
  <si>
    <t>JOSE IGNACIO DE CASTRO ABELLO</t>
  </si>
  <si>
    <t>FDLU-CD-236-2024 (103932)</t>
  </si>
  <si>
    <t>CO1.PCCNTR.6072333</t>
  </si>
  <si>
    <t>https://community.secop.gov.co/Public/Tendering/OpportunityDetail/Index?noticeUID=CO1.NTC.5807691&amp;isFromPublicArea=True&amp;isModal=true&amp;asPopupView=true</t>
  </si>
  <si>
    <t>CPS-237-2024 (103937)</t>
  </si>
  <si>
    <t>JULIAN RAUL BARRAGAN</t>
  </si>
  <si>
    <t>FDLU-CD-237-2024 (103937)</t>
  </si>
  <si>
    <t>CO1.PCCNTR.6072883</t>
  </si>
  <si>
    <t>https://community.secop.gov.co/Public/Tendering/OpportunityDetail/Index?noticeUID=CO1.NTC.5808539&amp;isFromPublicArea=True&amp;isModal=true&amp;asPopupView=true</t>
  </si>
  <si>
    <t>CPS-238-2024 (103758)</t>
  </si>
  <si>
    <t>ALEYDA FERNANDA CORREDOR WILLIAMS</t>
  </si>
  <si>
    <t>FDLU-CD-238-2024 (103758)</t>
  </si>
  <si>
    <t>CO1.PCCNTR.6072953</t>
  </si>
  <si>
    <t>https://community.secop.gov.co/Public/Tendering/OpportunityDetail/Index?noticeUID=CO1.NTC.5808649&amp;isFromPublicArea=True&amp;isModal=true&amp;asPopupView=true</t>
  </si>
  <si>
    <t>GESTOR INSTITUCIONAL / PARTICIPACION</t>
  </si>
  <si>
    <t>CPS-239-2024 (103950)</t>
  </si>
  <si>
    <t>MARTHA LILIANA CENDALES PUENTES</t>
  </si>
  <si>
    <t>FDLU-CD-239-2024 (103950)</t>
  </si>
  <si>
    <t>CO1.PCCNTR.6073252</t>
  </si>
  <si>
    <t>https://community.secop.gov.co/Public/Tendering/OpportunityDetail/Index?noticeUID=CO1.NTC.5809185&amp;isFromPublicArea=True&amp;isModal=true&amp;asPopupView=true</t>
  </si>
  <si>
    <t>CPS-240-2024 (103827)</t>
  </si>
  <si>
    <t>INGRID PAOLA RAMIREZ ROBLES</t>
  </si>
  <si>
    <t>FDLU-CD-240-2024 (103827)</t>
  </si>
  <si>
    <t>PRESTAR LOS SERVICIOS TECNICOS PARA APOYAR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</si>
  <si>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CO1.PCCNTR.6082976</t>
  </si>
  <si>
    <t>https://community.secop.gov.co/Public/Tendering/OpportunityDetail/Index?noticeUID=CO1.NTC.5821481&amp;isFromPublicArea=True&amp;isModal=true&amp;asPopupView=true</t>
  </si>
  <si>
    <t>ENTES DE CONTROL</t>
  </si>
  <si>
    <t>CPS-241-2024 (103800)</t>
  </si>
  <si>
    <t>DIANA AURORA DUARTE SUAREZ</t>
  </si>
  <si>
    <t>FDLU-CD-241-2024 (103800)</t>
  </si>
  <si>
    <t>CO1.PCCNTR.6083294</t>
  </si>
  <si>
    <t>https://community.secop.gov.co/Public/Tendering/OpportunityDetail/Index?noticeUID=CO1.NTC.5822223&amp;isFromPublicArea=True&amp;isModal=true&amp;asPopupView=true</t>
  </si>
  <si>
    <t>CPS-242-2024 (103764)</t>
  </si>
  <si>
    <t>RAUL SNEIDER HERNANDEZ NAVARRETE</t>
  </si>
  <si>
    <t>FDLU-CD-242-2024 (103764)</t>
  </si>
  <si>
    <t>CO1.PCCNTR.6083429</t>
  </si>
  <si>
    <t>https://community.secop.gov.co/Public/Tendering/OpportunityDetail/Index?noticeUID=CO1.NTC.5822124&amp;isFromPublicArea=True&amp;isModal=true&amp;asPopupView=true</t>
  </si>
  <si>
    <t>CPS-243-2024 (103800)</t>
  </si>
  <si>
    <t>ALVARO HUGO TORREGROSA SANCHEZ</t>
  </si>
  <si>
    <t>FDLU-CD-243-2024 (103800)</t>
  </si>
  <si>
    <t>CO1.PCCNTR.6083802</t>
  </si>
  <si>
    <t>https://community.secop.gov.co/Public/Tendering/OpportunityDetail/Index?noticeUID=CO1.NTC.5822455&amp;isFromPublicArea=True&amp;isModal=true&amp;asPopupView=true</t>
  </si>
  <si>
    <t>CPS-244-2024 (103893)</t>
  </si>
  <si>
    <t>CRISTIAN LEONARDO PEREZ ZAPATA</t>
  </si>
  <si>
    <t>FDLU-CD-244-2024 (103893)</t>
  </si>
  <si>
    <t>PRESTAR SERVICIOS DE APOYO A LA GESTIÓN, DE LOS ASUNTOS RELACIONADOS CON SEGURIDAD CIUDADANA, CONVIVENCIA Y PREVENCIÓN DE CONFLICTIVIDADES, VIOLENCIAS Y DELITOS EN LA LOCALIDAD, DE CONFORMIDAD CON EL MARCO NORMATIVO APLICABLE,</t>
  </si>
  <si>
    <t>CO1.PCCNTR.6083261</t>
  </si>
  <si>
    <t>https://community.secop.gov.co/Public/Tendering/OpportunityDetail/Index?noticeUID=CO1.NTC.5821689&amp;isFromPublicArea=True&amp;isModal=true&amp;asPopupView=true</t>
  </si>
  <si>
    <t>CPS-245-2024 (103832)</t>
  </si>
  <si>
    <t>JONATHAN ALEXANDER DIAZ VERGARA</t>
  </si>
  <si>
    <t>FDLU-CD-245-2024 (103832)</t>
  </si>
  <si>
    <t>PRESTAR SUS SERVICIOS DE APOYO EN LA CONDUCCIÓN DE LOS VEHÍCULOS LIVIANOS DE PROPIEDAD DEL FONDO DE DESARROLLO LOCAL  DE USME</t>
  </si>
  <si>
    <t>CO1.PCCNTR.6083295</t>
  </si>
  <si>
    <t>https://community.secop.gov.co/Public/Tendering/OpportunityDetail/Index?noticeUID=CO1.NTC.5821780&amp;isFromPublicArea=True&amp;isModal=true&amp;asPopupView=true</t>
  </si>
  <si>
    <t>CPS-246-2024 (103625)</t>
  </si>
  <si>
    <t>MABEL CRISTINA AGUILAR RODRIGUEZ</t>
  </si>
  <si>
    <t>FDLU-CD-246-2024 (103625)</t>
  </si>
  <si>
    <t>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 S</t>
  </si>
  <si>
    <t>CO1.PCCNTR.6083151</t>
  </si>
  <si>
    <t>https://community.secop.gov.co/Public/Tendering/OpportunityDetail/Index?noticeUID=CO1.NTC.5822059&amp;isFromPublicArea=True&amp;isModal=true&amp;asPopupView=true</t>
  </si>
  <si>
    <t>Capacitar 1000 personas para la construcción de ciudadanía y desarrollo de capacidades para el ejercicio de derechos de las mujeres.</t>
  </si>
  <si>
    <t>O23011603400000001818</t>
  </si>
  <si>
    <t>Usme libre de violencia contra la Mujer</t>
  </si>
  <si>
    <t>CPS-247-2024 (103810)</t>
  </si>
  <si>
    <t>LILIANA CAROLINA SIMBAQUEVA RODRIGUEZ</t>
  </si>
  <si>
    <t>FDLU-CD-247-2024 (103810)</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</si>
  <si>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</si>
  <si>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CO1.PCCNTR.6083085</t>
  </si>
  <si>
    <t>https://community.secop.gov.co/Public/Tendering/OpportunityDetail/Index?noticeUID=CO1.NTC.5822258&amp;isFromPublicArea=True&amp;isModal=true&amp;asPopupView=true</t>
  </si>
  <si>
    <t>CPS-248-2024 (103872)</t>
  </si>
  <si>
    <t>LAURA VANESSA CUADRADO VALENZUELA</t>
  </si>
  <si>
    <t>FDLU-CD-248-2024 (103872)</t>
  </si>
  <si>
    <t>CO1.PCCNTR.6083476</t>
  </si>
  <si>
    <t>https://community.secop.gov.co/Public/Tendering/OpportunityDetail/Index?noticeUID=CO1.NTC.5822288&amp;isFromPublicArea=True&amp;isModal=true&amp;asPopupView=true</t>
  </si>
  <si>
    <t>CPS-249-2024 (103865)</t>
  </si>
  <si>
    <t>ERIKA NATALIA BEJARANO QUIÑONES</t>
  </si>
  <si>
    <t>FDLU-CD-249-2024 (103865)</t>
  </si>
  <si>
    <t>CO1.PCCNTR.6083500</t>
  </si>
  <si>
    <t>https://community.secop.gov.co/Public/Tendering/OpportunityDetail/Index?noticeUID=CO1.NTC.5822562&amp;isFromPublicArea=True&amp;isModal=true&amp;asPopupView=true</t>
  </si>
  <si>
    <t>CPS-250-2024 (105732)</t>
  </si>
  <si>
    <t>JOSHUA DAYANA ARDILA GALLO</t>
  </si>
  <si>
    <t>FDLU-CD-250-2024 (105732)</t>
  </si>
  <si>
    <t>PRESTAR SERVICIOS PROFESIONALES PAR EL SEGUIMIENTO DEL CUMPLIMIENTO DE LOS PROCEDIMIENTOS ADMINISTRATIVOS, OPERATIVOS Y TÉCNICOS DE GOBIERNO ABIERTO E INNOVACIÓN DE LA LOCALIDAD DE USME Y SU LABORATORIO DE PARTICIPACIÓN: USME-INNOVA EN LA LABORES INSTITUCIONALES Y SOCIALES QUE SE REQUIERAN</t>
  </si>
  <si>
    <t>CO1.PCCNTR.6083554</t>
  </si>
  <si>
    <t>https://community.secop.gov.co/Public/Tendering/OpportunityDetail/Index?noticeUID=CO1.NTC.5822298&amp;isFromPublicArea=True&amp;isModal=true&amp;asPopupView=true</t>
  </si>
  <si>
    <t>CPS-251-2024 (103893)</t>
  </si>
  <si>
    <t>ANGIE PAOLA GUTIERREZ BELTRAN</t>
  </si>
  <si>
    <t>FDLU-CD-251-2024 (103893)</t>
  </si>
  <si>
    <t>CO1.PCCNTR.6083923</t>
  </si>
  <si>
    <t>https://community.secop.gov.co/Public/Tendering/OpportunityDetail/Index?noticeUID=CO1.NTC.5822583&amp;isFromPublicArea=True&amp;isModal=true&amp;asPopupView=true</t>
  </si>
  <si>
    <t>CPS-252-2024 (103893)</t>
  </si>
  <si>
    <t>JAIME CUSBA PEDRAZA</t>
  </si>
  <si>
    <t>FDLU-CD-252-2024 (103893)</t>
  </si>
  <si>
    <t>CO1.PCCNTR.6083379</t>
  </si>
  <si>
    <t>https://community.secop.gov.co/Public/Tendering/OpportunityDetail/Index?noticeUID=CO1.NTC.5822622&amp;isFromPublicArea=True&amp;isModal=true&amp;asPopupView=true</t>
  </si>
  <si>
    <t>CPS-253-2024 (103768)</t>
  </si>
  <si>
    <t>EDWIN NAVARRETE CLAVIJO</t>
  </si>
  <si>
    <t>FDLU-CD-253-2024 (103768)</t>
  </si>
  <si>
    <t>CO1.PCCNTR.6086372</t>
  </si>
  <si>
    <t>https://community.secop.gov.co/Public/Tendering/OpportunityDetail/Index?noticeUID=CO1.NTC.5826421&amp;isFromPublicArea=True&amp;isModal=true&amp;asPopupView=true</t>
  </si>
  <si>
    <t>CPS-254-2024 (103820)</t>
  </si>
  <si>
    <t>MONICA MARITZA SOTELO MORA</t>
  </si>
  <si>
    <t>FDLU-CD-254-2024 (103820)</t>
  </si>
  <si>
    <t>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</si>
  <si>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CO1.PCCNTR.6088623</t>
  </si>
  <si>
    <t>https://community.secop.gov.co/Public/Tendering/OpportunityDetail/Index?noticeUID=CO1.NTC.5829583&amp;isFromPublicArea=True&amp;isModal=true&amp;asPopupView=true</t>
  </si>
  <si>
    <t>CPS-255-2024 (103766)</t>
  </si>
  <si>
    <t>MILDRED JOHANA WALTEROS FLOREZ</t>
  </si>
  <si>
    <t>FDLU-CD-255-2024 (103766)</t>
  </si>
  <si>
    <t>CO1.PCCNTR.6088936</t>
  </si>
  <si>
    <t>https://community.secop.gov.co/Public/Tendering/OpportunityDetail/Index?noticeUID=CO1.NTC.5829877&amp;isFromPublicArea=True&amp;isModal=true&amp;asPopupView=true</t>
  </si>
  <si>
    <t>GESTOR INSTITUCIONAL / CDI</t>
  </si>
  <si>
    <t>JORGE WILLIAMS ACEVEDO MARTIN</t>
  </si>
  <si>
    <t>1 MES Y 18 DIAS</t>
  </si>
  <si>
    <t>1 MES Y 27 DIAS</t>
  </si>
  <si>
    <t>CPS-256-2024 (103767)</t>
  </si>
  <si>
    <t>MIGUEL ANGEL PATIÑO ARAQUE</t>
  </si>
  <si>
    <t>FDLU-CD-256-2024 (103767)</t>
  </si>
  <si>
    <t>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</si>
  <si>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 xml:space="preserve"> $      12.250.000</t>
  </si>
  <si>
    <t>CO1.PCCNTR.6088905</t>
  </si>
  <si>
    <t>https://community.secop.gov.co/Public/Tendering/OpportunityDetail/Index?noticeUID=CO1.NTC.5829836&amp;isFromPublicArea=True&amp;isModal=true&amp;asPopupView=true</t>
  </si>
  <si>
    <t xml:space="preserve"> $               5.250.000</t>
  </si>
  <si>
    <t>CPS-257-2024 (103842)</t>
  </si>
  <si>
    <t>ALBENIO GUIO COLMENARES</t>
  </si>
  <si>
    <t>FDLU-CD-257-2024 (103842)</t>
  </si>
  <si>
    <t>CO1.PCCNTR.6088851</t>
  </si>
  <si>
    <t>https://community.secop.gov.co/Public/Tendering/OpportunityDetail/Index?noticeUID=CO1.NTC.5829946&amp;isFromPublicArea=True&amp;isModal=true&amp;asPopupView=true</t>
  </si>
  <si>
    <t>CPS-258-2024 (105729)</t>
  </si>
  <si>
    <t>SINDY LORENA GONZALEZ MOLANO</t>
  </si>
  <si>
    <t>FDLU-CD-258-2024 (105729)</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</si>
  <si>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</si>
  <si>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CO1.PCCNTR.6088856</t>
  </si>
  <si>
    <t>https://community.secop.gov.co/Public/Tendering/OpportunityDetail/Index?noticeUID=CO1.NTC.5830055&amp;isFromPublicArea=True&amp;isModal=true&amp;asPopupView=true</t>
  </si>
  <si>
    <t>CPS-259-2024 (103798)</t>
  </si>
  <si>
    <t>JHOAN SEBASTIAN AGUIRRE VILLAMIL</t>
  </si>
  <si>
    <t>FDLU-CD-259-2024 (103798)</t>
  </si>
  <si>
    <t>PRESTAR LOS SERVICIOS TÉCNICOS EN LOS  PROCESOS DE ATENCIÓN DE EMERGENCIAS Y LAS ACTUACIONES ADMINISTRATIVAS QUE SE  ADELANTEN CONFORME A LA NORMATIVIDAD TÉCNICA APLICABLE EN EL MARCO DEL  CONSEJO LOCAL DE GESTIÓN DEL RIESGO Y CAMBIO CLIMÁTICO (CLGR-CC) DE LA ALCALDÍA  LOCAL DE USME</t>
  </si>
  <si>
    <t>CO1.PCCNTR.6090020</t>
  </si>
  <si>
    <t>https://community.secop.gov.co/Public/Tendering/OpportunityDetail/Index?noticeUID=CO1.NTC.5831099&amp;isFromPublicArea=True&amp;isModal=true&amp;asPopupView=true</t>
  </si>
  <si>
    <t>CPS-260-2024 (103935)</t>
  </si>
  <si>
    <t>DANIEL RINCON CESPEDES</t>
  </si>
  <si>
    <t>FDLU-CD-260-2024 (103935)</t>
  </si>
  <si>
    <t>PRESTAR SERVICIOS PROFESIONALES PARA  APOYAR LA IMPLEMENTACIÓN DE DE HERRAMIENTAS DE GESTIÓN, EN LA ALCALDIA LOCAL DE  USME, SIGUIENDO LOS LINEAMIENTOS METODOLÓGICOS ESTABLECIDOS POR LA SECRETARIA  DISTRITAL DE GOBIERNO</t>
  </si>
  <si>
    <t>CO1.PCCNTR.6088912</t>
  </si>
  <si>
    <t>https://community.secop.gov.co/Public/Tendering/OpportunityDetail/Index?noticeUID=CO1.NTC.5830016&amp;isFromPublicArea=True&amp;isModal=true&amp;asPopupView=true</t>
  </si>
  <si>
    <t>CPS-261-2024 (103795)</t>
  </si>
  <si>
    <t>JAVIER ALEXANDER MENDEZ BERMUDEZ</t>
  </si>
  <si>
    <t>FDLU-CD-261-2024 (103795)</t>
  </si>
  <si>
    <t>PRESTAR SERVICIOS PROFESIONALES PARA  APOYAR LA IMPLEMENTACIÓN DE HERRAMIENTAS DE GESTIÓN, EN LA ALCALDIA LOCAL DE  USME, SIGUIENDO LOS LINEAMIENTOS METODOLÓGICOS ESTABLECIDOS POR LA SECRETARIA  DISTRITAL DE GOBIERNO.</t>
  </si>
  <si>
    <t>CO1.PCCNTR.6089738</t>
  </si>
  <si>
    <t>https://community.secop.gov.co/Public/Tendering/OpportunityDetail/Index?noticeUID=CO1.NTC.5831332&amp;isFromPublicArea=True&amp;isModal=true&amp;asPopupView=true</t>
  </si>
  <si>
    <t>CPS-262-2024 (103763)</t>
  </si>
  <si>
    <t>JAIR ALEXANDER BAUTISTA SAAVEDRA</t>
  </si>
  <si>
    <t>FDLU-CD-262-2024 (103763)</t>
  </si>
  <si>
    <t>PRESTAR LOS SERVICIOS PROFESIONALES COMO INGENIERO PARA LA PUESTA EN MARCHA, FUNCIONAMIENTO , DESARROLLO Y MANTENIMIENTO DE LA PLENA OPERATIVIDAD DE UN (1) PUNTO DE ATENCIÓN AL CONSUMIDOR, AL SERVICIO DE LA COMUNIDAD EN GENERAL Y DE LOS CONSUMIDORES DE LA LOCALIDAD DE USME.</t>
  </si>
  <si>
    <t>CO1.PCCNTR.6088741</t>
  </si>
  <si>
    <t>https://community.secop.gov.co/Public/Tendering/OpportunityDetail/Index?noticeUID=CO1.NTC.5829927&amp;isFromPublicArea=True&amp;isModal=true&amp;asPopupView=true</t>
  </si>
  <si>
    <t>CPS-263-2024 (103700)</t>
  </si>
  <si>
    <t>DERLY YURANNY AREVALO CARDENAS</t>
  </si>
  <si>
    <t>FDLU-CD-263-2024 (103700)</t>
  </si>
  <si>
    <t>CO1.PCCNTR.6089188</t>
  </si>
  <si>
    <t>https://community.secop.gov.co/Public/Tendering/OpportunityDetail/Index?noticeUID=CO1.NTC.5830237&amp;isFromPublicArea=True&amp;isModal=true&amp;asPopupView=true</t>
  </si>
  <si>
    <t>CPS-264-2024 (103804)</t>
  </si>
  <si>
    <t>PAULA ANDREA GARCIA ARIZA</t>
  </si>
  <si>
    <t>FDLU-CD-264-2024 (103804)</t>
  </si>
  <si>
    <t>CO1.PCCNTR.6089457</t>
  </si>
  <si>
    <t>https://community.secop.gov.co/Public/Tendering/OpportunityDetail/Index?noticeUID=CO1.NTC.5830785&amp;isFromPublicArea=True&amp;isModal=true&amp;asPopupView=true</t>
  </si>
  <si>
    <t>CPS-265-2024 (103763)</t>
  </si>
  <si>
    <t>HAMMER EDUARDO PACHECO ROJAS</t>
  </si>
  <si>
    <t>FDLU-CD-265-2024 (103763)</t>
  </si>
  <si>
    <t>PRESTAR LOS SERVICIOS PROFESIONALES COMO INGENIERO PARA LA PUESTA EN MARCHA, FUNCIONAMIENTO, DESARROLLO Y MANTENIMIENTO DE LA PLENA OPERATIVIDAD DE UN (1) PUNTO DE ATENCIÓN AL CONSUMIDOR, AL SERVICIO DE LA COMUNIDAD EN GENERAL Y DE LOS CONSUMIDORES DE LA LOCALIDAD DE USME</t>
  </si>
  <si>
    <t>CO1.PCCNTR.6089412</t>
  </si>
  <si>
    <t>https://community.secop.gov.co/Public/Tendering/OpportunityDetail/Index?noticeUID=CO1.NTC.5830709&amp;isFromPublicArea=True&amp;isModal=true&amp;asPopupView=true</t>
  </si>
  <si>
    <t>CPS-266-2024 (103851)</t>
  </si>
  <si>
    <t>WILSON SOSA CALDERON</t>
  </si>
  <si>
    <t>FDLU-CD-266-2024 (103851)</t>
  </si>
  <si>
    <t>PRESTAR SUS SERVICIOS ASISTENCIALES COMO AYUDANTE DE OBRA COMPLEMENTARIA A LAS ACCIÓNES DE MOVILIDAD Y MANTENIMIENTO VIAL REALIZADAS CON LA MAQUINARIA PESADA Y SUS OPERARIOS EN LA  LOCALIDAD DE USME</t>
  </si>
  <si>
    <t>CO1.PCCNTR.6089580</t>
  </si>
  <si>
    <t>https://community.secop.gov.co/Public/Tendering/OpportunityDetail/Index?noticeUID=CO1.NTC.5831110&amp;isFromPublicArea=True&amp;isModal=true&amp;asPopupView=true</t>
  </si>
  <si>
    <t>CPS-267-2024 (103842)</t>
  </si>
  <si>
    <t>FREDY ELISEO CUESTAS</t>
  </si>
  <si>
    <t>FDLU-CD-267-2024 (103842)</t>
  </si>
  <si>
    <t>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</si>
  <si>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CO1.PCCNTR.6089173</t>
  </si>
  <si>
    <t>https://community.secop.gov.co/Public/Tendering/OpportunityDetail/Index?noticeUID=CO1.NTC.5830725&amp;isFromPublicArea=True&amp;isModal=true&amp;asPopupView=true</t>
  </si>
  <si>
    <t>CPS-268-2024 (103700)</t>
  </si>
  <si>
    <t>DAYANA STEPHANY YEPES PEREZ</t>
  </si>
  <si>
    <t>FDLU-CD-268-2024 (103700)</t>
  </si>
  <si>
    <t>CO1.PCCNTR.6089181</t>
  </si>
  <si>
    <t>https://community.secop.gov.co/Public/Tendering/OpportunityDetail/Index?noticeUID=CO1.NTC.5830914&amp;isFromPublicArea=True&amp;isModal=true&amp;asPopupView=true</t>
  </si>
  <si>
    <t>GESTOR INSTITUCIONAL / PYBA</t>
  </si>
  <si>
    <t>CPS-269-2024 (103700)</t>
  </si>
  <si>
    <t>MARIA CAMILA MARTINEZ SARMIENTO</t>
  </si>
  <si>
    <t>FDLU-CD-269-2024 (103700)</t>
  </si>
  <si>
    <t>CO1.PCCNTR.6089553</t>
  </si>
  <si>
    <t>https://community.secop.gov.co/Public/Tendering/OpportunityDetail/Index?noticeUID=CO1.NTC.5830921&amp;isFromPublicArea=True&amp;isModal=true&amp;asPopupView=true</t>
  </si>
  <si>
    <t>CPS-270-2024 (103842)</t>
  </si>
  <si>
    <t>LUIS ALFREDO PEREZ</t>
  </si>
  <si>
    <t>FDLU-CD-270-2024 (103832)</t>
  </si>
  <si>
    <t>CO1.PCCNTR.6089354</t>
  </si>
  <si>
    <t>https://community.secop.gov.co/Public/Tendering/OpportunityDetail/Index?noticeUID=CO1.NTC.5830543&amp;isFromPublicArea=True&amp;isModal=true&amp;asPopupView=true</t>
  </si>
  <si>
    <t>CPS-271-2024 (103890)</t>
  </si>
  <si>
    <t>LADY ALEXANDRA CASAS</t>
  </si>
  <si>
    <t>FDLU-CD-271-2024 (103890)</t>
  </si>
  <si>
    <t>CO1.PCCNTR.6089811</t>
  </si>
  <si>
    <t>https://community.secop.gov.co/Public/Tendering/OpportunityDetail/Index?noticeUID=CO1.NTC.5830916&amp;isFromPublicArea=True&amp;isModal=true&amp;asPopupView=true</t>
  </si>
  <si>
    <t>CPS-272-2024 (103893)</t>
  </si>
  <si>
    <t>JOAN ESTEBAN ROJAS SIERRA</t>
  </si>
  <si>
    <t>FDLU-CD-272-2024 (103893)</t>
  </si>
  <si>
    <t>PRESTAR SERVICIOS DE APOYO A LA GESTIÓN, DE LOS ASUNTOS RELACIONADOS CON SEGURIDAD CIUDADANA, CONVIVENCIA Y PREVENCIÓN DE CONFLICTIVIDADES, VIOLENCIAS Y DELITOS EN LA LOCALIDAD, DE CONFORMIDAD CON EL  MARCO NORMATIVO APLICABLE</t>
  </si>
  <si>
    <t>CO1.PCCNTR.6089787</t>
  </si>
  <si>
    <t>https://community.secop.gov.co/Public/Tendering/OpportunityDetail/Index?noticeUID=CO1.NTC.5830542&amp;isFromPublicArea=True&amp;isModal=true&amp;asPopupView=true</t>
  </si>
  <si>
    <t>CPS-273-2024 (103893)</t>
  </si>
  <si>
    <t>LADY TATIANA SEPULVEDA AGUILAR</t>
  </si>
  <si>
    <t>FDLU-CD-273-2024 (103893)</t>
  </si>
  <si>
    <t>PRESTAR SERVICIOS DE APOYO A LA  GESTIÓN, DE LOS ASUNTOS RELACIONADOS CON SEGURIDAD CIUDADANA, CONVIVENCIA Y  PREVENCIÓN DE CONFLICTIVIDADES, VIOLENCIAS Y DELITOS EN LA LOCALIDAD, DE  CONFORMIDAD CON EL MARCO NORMATIVO APLICABLE</t>
  </si>
  <si>
    <t>CO1.PCCNTR.6089323</t>
  </si>
  <si>
    <t>https://community.secop.gov.co/Public/Tendering/OpportunityDetail/Index?noticeUID=CO1.NTC.5830549&amp;isFromPublicArea=True&amp;isModal=true&amp;asPopupView=true</t>
  </si>
  <si>
    <t>CPS-274-2024 (103893)</t>
  </si>
  <si>
    <t>JORGE MANUEL SEJIN RODELO</t>
  </si>
  <si>
    <t>FDLU-CD-274-2024 (103893)</t>
  </si>
  <si>
    <t>CO1.PCCNTR.6089541</t>
  </si>
  <si>
    <t>https://community.secop.gov.co/Public/Tendering/OpportunityDetail/Index?noticeUID=CO1.NTC.5830757&amp;isFromPublicArea=True&amp;isModal=true&amp;asPopupView=true</t>
  </si>
  <si>
    <t>CPS-275-2024 (103893)</t>
  </si>
  <si>
    <t>LUZ DARY GUTIERREZ DAZA</t>
  </si>
  <si>
    <t>FDLU-CD-275-2024 (103893)</t>
  </si>
  <si>
    <t>CO1.PCCNTR.6089515</t>
  </si>
  <si>
    <t>https://community.secop.gov.co/Public/Tendering/OpportunityDetail/Index?noticeUID=CO1.NTC.5830299&amp;isFromPublicArea=True&amp;isModal=true&amp;asPopupView=true</t>
  </si>
  <si>
    <t>CPS-276-2024 (103893)</t>
  </si>
  <si>
    <t>ANGELA YANNETH MORENO RODRIGUEZ</t>
  </si>
  <si>
    <t>FDLUCD-276-2023 (84242)</t>
  </si>
  <si>
    <t xml:space="preserve">PRESTAR SERVICIOS DE APOYO A LA GESTIÓN, DE LOS ASUNTOS RELACIONADOS CON SEGURIDAD CIUDADANA, CONVIVENCIA Y PREVENCIÓN DE CONFLICTIVIDADES, VIOLENCIAS Y DELITOS EN LA LOCALIDAD, DE CONFORMIDAD CON EL MARCO NORMATIVO APLICABLE </t>
  </si>
  <si>
    <t>CO1.PCCNTR.6089448</t>
  </si>
  <si>
    <t>https://community.secop.gov.co/Public/Tendering/OpportunityDetail/Index?noticeUID=CO1.NTC.5830576&amp;isFromPublicArea=True&amp;isModal=true&amp;asPopupView=true</t>
  </si>
  <si>
    <t>CPS-277-2024 (103857)</t>
  </si>
  <si>
    <t>KATHERINE VELA VELASCO</t>
  </si>
  <si>
    <t>FDLU-CD-277-2024 (103857)</t>
  </si>
  <si>
    <t>PRESTAR LOS SERVICIOS PROFESIONALES ESPECIALIZADOS, PARA BRINDAR SOLUCIÓN Y/O ACOMPAÑAMIENTO EN LOS DIFERENTES TEMAS DEL FONDO DE DESARROLLO LOCAL DE USME QUE SEAN DE COMPETENCIA DIRECTA DEL DESPACHO DEL ALCALDE (SA)</t>
  </si>
  <si>
    <t xml:space="preserve"> $      35.000.000</t>
  </si>
  <si>
    <t>CO1.PCCNTR.6092919</t>
  </si>
  <si>
    <t>https://community.secop.gov.co/Public/Tendering/OpportunityDetail/Index?noticeUID=CO1.NTC.5835122&amp;isFromPublicArea=True&amp;isModal=true&amp;asPopupView=true</t>
  </si>
  <si>
    <t>CPS-278-2024 (103893)</t>
  </si>
  <si>
    <t>SAMUEL MOISES CUELLO GAMARRA</t>
  </si>
  <si>
    <t>FDLU-CD-278-2024 (103893)</t>
  </si>
  <si>
    <t>PRESTAR SERVICIOS DE APOYO A LA GESTIÓN, DE LOS ASUNTOS RELACIONADOS CON SEGURIDAD CIUDADANA, CONVIVENCIA Y PREVENCIÓN DE CONFLICTIVIDADES, VIOLENCIAS Y DELITOS EN LA LOCALIDAD, DE CONFORMIDAD CON EL MARCO NORMATIVO APLICABLE.</t>
  </si>
  <si>
    <t>CO1.PCCNTR.6092485</t>
  </si>
  <si>
    <t>https://community.secop.gov.co/Public/Tendering/OpportunityDetail/Index?noticeUID=CO1.NTC.5835041&amp;isFromPublicArea=True&amp;isModal=true&amp;asPopupView=true</t>
  </si>
  <si>
    <t>CPS-279-2024 (103878)</t>
  </si>
  <si>
    <t>JON JAIRO PARDO SAENZ</t>
  </si>
  <si>
    <t>FDLU-CD-279-2024 (103878)</t>
  </si>
  <si>
    <t>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</si>
  <si>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CO1.PCCNTR.6103738</t>
  </si>
  <si>
    <t>https://community.secop.gov.co/Public/Tendering/OpportunityDetail/Index?noticeUID=CO1.NTC.5848123&amp;isFromPublicArea=True&amp;isModal=true&amp;asPopupView=true</t>
  </si>
  <si>
    <t>CPS-280-2024 (105729)</t>
  </si>
  <si>
    <t>OLGA LILIANA FORERO MORA</t>
  </si>
  <si>
    <t>FDLU-CD-280-2024 (105729)</t>
  </si>
  <si>
    <t>CO1.PCCNTR.6102823</t>
  </si>
  <si>
    <t>https://community.secop.gov.co/Public/Tendering/OpportunityDetail/Index?noticeUID=CO1.NTC.5846565&amp;isFromPublicArea=True&amp;isModal=true&amp;asPopupView=true</t>
  </si>
  <si>
    <t>Capacitar 1000 personas en separación en la fuente y reciclaje.</t>
  </si>
  <si>
    <t>O23011602380000001816</t>
  </si>
  <si>
    <t>Usme comprometida con energías alternativas y separación en la fuente</t>
  </si>
  <si>
    <t>CPS-281-2024 (103868)</t>
  </si>
  <si>
    <t>SANDRA MILENA MORALES MORALES</t>
  </si>
  <si>
    <t>FDLU-CD-281-2024 (103868)</t>
  </si>
  <si>
    <t>APOYAR LA FORMULACIÓN, EJECUCIÓN, SEGUIMIENTO Y MEJORA CONTINUA DE LAS HERRAMIENTAS QUE CONFORMAN LA GESTIÓN AMBIENTAL INSTITUCIONAL DE LA ALCALDÍA LOCAL</t>
  </si>
  <si>
    <t>CO1.PCCNTR.6103781</t>
  </si>
  <si>
    <t>https://community.secop.gov.co/Public/Tendering/OpportunityDetail/Index?noticeUID=CO1.NTC.5848169&amp;isFromPublicArea=True&amp;isModal=true&amp;asPopupView=true</t>
  </si>
  <si>
    <t>GESTION AMBIENTAL - PIGA</t>
  </si>
  <si>
    <t>CPS-282-2024 (103842)</t>
  </si>
  <si>
    <t>EDGAR AUGUSTO CANTOR DIAZ</t>
  </si>
  <si>
    <t>FDLU-CD-282-2024 (103842)</t>
  </si>
  <si>
    <t>CO1.PCCNTR.6102835</t>
  </si>
  <si>
    <t>https://community.secop.gov.co/Public/Tendering/OpportunityDetail/Index?noticeUID=CO1.NTC.5846903&amp;isFromPublicArea=True&amp;isModal=true&amp;asPopupView=true</t>
  </si>
  <si>
    <t>CPS-283-2024 (103842)</t>
  </si>
  <si>
    <t>NIRZA CANO TOVAR</t>
  </si>
  <si>
    <t>FDLU-CD-283-2024 (103842)</t>
  </si>
  <si>
    <t>CO1.PCCNTR.6102871</t>
  </si>
  <si>
    <t>https://community.secop.gov.co/Public/Tendering/OpportunityDetail/Index?noticeUID=CO1.NTC.5846874&amp;isFromPublicArea=True&amp;isModal=true&amp;asPopupView=true</t>
  </si>
  <si>
    <t>CPS-284-2024 (103898)</t>
  </si>
  <si>
    <t>JAIR JOSE LOPEZ LOZANO</t>
  </si>
  <si>
    <t>FDLU-CD-284-2024 (103898)</t>
  </si>
  <si>
    <t>PRESTAR SERVICIOS PROFESIONALES EN EL ÁREA DE GESTIÓN DEL DESARROLLO LOCAL, REALIZANDO APOYO EN LA REVISIÓN Y TRÁMITE DE LOS PAGOS Y LAS OBLIGACIONES POR PAGAR</t>
  </si>
  <si>
    <t>CO1.PCCNTR.6102916</t>
  </si>
  <si>
    <t>https://community.secop.gov.co/Public/Tendering/OpportunityDetail/Index?noticeUID=CO1.NTC.5847007&amp;isFromPublicArea=True&amp;isModal=true&amp;asPopupView=true</t>
  </si>
  <si>
    <t>CPS-285-2024 (103890)</t>
  </si>
  <si>
    <t>INGRID YADIRA MONROY SEGOVIA</t>
  </si>
  <si>
    <t>FDLU-CD-285-2024 (103890)</t>
  </si>
  <si>
    <t>CO1.PCCNTR.6102855</t>
  </si>
  <si>
    <t>https://community.secop.gov.co/Public/Tendering/OpportunityDetail/Index?noticeUID=CO1.NTC.5847121&amp;isFromPublicArea=True&amp;isModal=true&amp;asPopupView=true</t>
  </si>
  <si>
    <t>CPS-286-2024 (103809)</t>
  </si>
  <si>
    <t>MARINELA GUEVARA FARFAN</t>
  </si>
  <si>
    <t>FDLU-CD-286-2024 (103809)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</si>
  <si>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</si>
  <si>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CO1.PCCNTR.6102926</t>
  </si>
  <si>
    <t>https://community.secop.gov.co/Public/Tendering/OpportunityDetail/Index?noticeUID=CO1.NTC.5846843&amp;isFromPublicArea=True&amp;isModal=true&amp;asPopupView=true</t>
  </si>
  <si>
    <t>CPS-287-2024 (103837)</t>
  </si>
  <si>
    <t>WILLIAM ALFONSO MARTINEZ ROSAS</t>
  </si>
  <si>
    <t>FDLU-CD-287-2024 (103837)</t>
  </si>
  <si>
    <t>CO1.PCCNTR.6102974</t>
  </si>
  <si>
    <t>https://community.secop.gov.co/Public/Tendering/OpportunityDetail/Index?noticeUID=CO1.NTC.5847081&amp;isFromPublicArea=True&amp;isModal=true&amp;asPopupView=true</t>
  </si>
  <si>
    <t>CPS-288-2024 (103886)</t>
  </si>
  <si>
    <t>FRANKY YUBER MENDOZA CASTRO</t>
  </si>
  <si>
    <t>FDLU-CD-288-2024 (103886)</t>
  </si>
  <si>
    <t>APOYAR EL CUBRIMIENTO DE LAS ACTIVIDADES, CRONOGRAMAS Y AGENDA DE LA ALCALDIA LOCAL A NIVEL INTERNO Y EXTERNO, ASI COMO LA GENERACION DE CONTENIDOS PERIODISTICOS.</t>
  </si>
  <si>
    <t>CO1.PCCNTR.6103329</t>
  </si>
  <si>
    <t>https://community.secop.gov.co/Public/Tendering/OpportunityDetail/Index?noticeUID=CO1.NTC.5847370&amp;isFromPublicArea=True&amp;isModal=true&amp;asPopupView=true</t>
  </si>
  <si>
    <t>CPS-289-2024 (103870)</t>
  </si>
  <si>
    <t>JHONATAN ALEXANDER PARRA YARA</t>
  </si>
  <si>
    <t>FDLU-CD-289-2024 (103870)</t>
  </si>
  <si>
    <t>APOYAR JURÍDICAMENTE LA EJECUCIÓN DE LAS ACCIONES REQUERIDAS PARA LA DEPURACIÓN DE LAS ACTUACIONES ADMINISTRATIVAS QUE CURSAN EN LA ALCALDÍA LOCAL</t>
  </si>
  <si>
    <t>CO1.PCCNTR.6103532</t>
  </si>
  <si>
    <t>https://community.secop.gov.co/Public/Tendering/OpportunityDetail/Index?noticeUID=CO1.NTC.5847724&amp;isFromPublicArea=True&amp;isModal=true&amp;asPopupView=true</t>
  </si>
  <si>
    <t>CPS-290-2024 (103842)</t>
  </si>
  <si>
    <t>GILBERTO ACEVEDO</t>
  </si>
  <si>
    <t>FDLU-CD-290-2024 (103842)</t>
  </si>
  <si>
    <t>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</si>
  <si>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CO1.PCCNTR.6103236</t>
  </si>
  <si>
    <t>https://community.secop.gov.co/Public/Tendering/OpportunityDetail/Index?noticeUID=CO1.NTC.5847333&amp;isFromPublicArea=True&amp;isModal=true&amp;asPopupView=true</t>
  </si>
  <si>
    <t>CPS-291-2024 (103870)</t>
  </si>
  <si>
    <t>JENNIFERS MARORY COLMENARES ARDILA</t>
  </si>
  <si>
    <t>FDLU-CD-291-2024 (103870)</t>
  </si>
  <si>
    <t>CO1.PCCNTR.6103364</t>
  </si>
  <si>
    <t>https://community.secop.gov.co/Public/Tendering/OpportunityDetail/Index?noticeUID=CO1.NTC.5847835&amp;isFromPublicArea=True&amp;isModal=true&amp;asPopupView=true</t>
  </si>
  <si>
    <t>CPS-292-2024 (103869)</t>
  </si>
  <si>
    <t>CRISTIAN ALEXANDER BERNAL BARAHONA</t>
  </si>
  <si>
    <t>FDLU-CD-292-2024 (103869)</t>
  </si>
  <si>
    <t>PRESTAR EL APOYO SECRETARIAL A LA JUNTA ADMINISTRADORA LOCAL</t>
  </si>
  <si>
    <t>CO1.PCCNTR.6103549</t>
  </si>
  <si>
    <t>https://community.secop.gov.co/Public/Tendering/OpportunityDetail/Index?noticeUID=CO1.NTC.5847529&amp;isFromPublicArea=True&amp;isModal=true&amp;asPopupView=true</t>
  </si>
  <si>
    <t>CPS-293-2024 (103895)</t>
  </si>
  <si>
    <t>HECTOR ALFONSO DELGADO RODRIGUEZ</t>
  </si>
  <si>
    <t>FDLU-CD-293-2024 (103895)</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</si>
  <si>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</si>
  <si>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CO1.PCCNTR.6102965</t>
  </si>
  <si>
    <t>https://community.secop.gov.co/Public/Tendering/OpportunityDetail/Index?noticeUID=CO1.NTC.5847235&amp;isFromPublicArea=True&amp;isModal=true&amp;asPopupView=true</t>
  </si>
  <si>
    <t>CPS-294-2024 (103890)</t>
  </si>
  <si>
    <t>NINI JOHANA MORENO CALLE</t>
  </si>
  <si>
    <t>FDLU-CD-294-2024 (103890)</t>
  </si>
  <si>
    <t>CO1.PCCNTR.6103178</t>
  </si>
  <si>
    <t>https://community.secop.gov.co/Public/Tendering/OpportunityDetail/Index?noticeUID=CO1.NTC.5847344&amp;isFromPublicArea=True&amp;isModal=true&amp;asPopupView=true</t>
  </si>
  <si>
    <t>CPS-295-2024 (103873)</t>
  </si>
  <si>
    <t>DEIVID STEVEEN CUBILLOS MORA</t>
  </si>
  <si>
    <t>FDLU-CD-295-2024 (103873)</t>
  </si>
  <si>
    <t>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</si>
  <si>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CO1.PCCNTR.6103438</t>
  </si>
  <si>
    <t>https://community.secop.gov.co/Public/Tendering/OpportunityDetail/Index?noticeUID=CO1.NTC.5847547&amp;isFromPublicArea=True&amp;isModal=true&amp;asPopupView=true</t>
  </si>
  <si>
    <t>CPS-296-2024 (103794)</t>
  </si>
  <si>
    <t>HENRY ALEJANDRO PARRA HOYOS</t>
  </si>
  <si>
    <t>FDLU-CD-296-2024 (103794)</t>
  </si>
  <si>
    <t>CO1.PCCNTR.6103317</t>
  </si>
  <si>
    <t>https://community.secop.gov.co/Public/Tendering/OpportunityDetail/Index?noticeUID=CO1.NTC.5847268&amp;isFromPublicArea=True&amp;isModal=true&amp;asPopupView=true</t>
  </si>
  <si>
    <t>GESTOR INSTITUCIONAL / GESTION DOCUMENTAL</t>
  </si>
  <si>
    <t>CPS-297-2024 (1038379)</t>
  </si>
  <si>
    <t>JOHN FREDY MORENO LAZARO</t>
  </si>
  <si>
    <t>FDLU-CD-297-2024 (103837)</t>
  </si>
  <si>
    <t>PRESTAR SUS SERVICIOS DE APOYO EN LA  CONDUCCIÓN DE LOS VEHÍCULOS DE PROPIEDAD DEL FONDO DE DESARROLLO LOCAL DE  USME.</t>
  </si>
  <si>
    <t>CO1.PCCNTR.6103905</t>
  </si>
  <si>
    <t>https://community.secop.gov.co/Public/Tendering/OpportunityDetail/Index?noticeUID=CO1.NTC.5848240&amp;isFromPublicArea=True&amp;isModal=true&amp;asPopupView=true</t>
  </si>
  <si>
    <t>CPS-298-2024 (105729)</t>
  </si>
  <si>
    <t>LUZ ADRIANA HERRERA CAMARGO</t>
  </si>
  <si>
    <t>FDLU-CD-298-2024 (105729)</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</si>
  <si>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</si>
  <si>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CO1.PCCNTR.6103328</t>
  </si>
  <si>
    <t>https://community.secop.gov.co/Public/Tendering/OpportunityDetail/Index?noticeUID=CO1.NTC.5847467&amp;isFromPublicArea=True&amp;isModal=true&amp;asPopupView=true</t>
  </si>
  <si>
    <t>CPS-299-2024 (103766)</t>
  </si>
  <si>
    <t>KELLY JOHANNA GONZALEZ AVELLA</t>
  </si>
  <si>
    <t>FDLU-CD-299-2024 (103766)</t>
  </si>
  <si>
    <t>CO1.PCCNTR.6103340</t>
  </si>
  <si>
    <t>https://community.secop.gov.co/Public/Tendering/OpportunityDetail/Index?noticeUID=CO1.NTC.5847707&amp;isFromPublicArea=True&amp;isModal=true&amp;asPopupView=true</t>
  </si>
  <si>
    <t>CPS-300-2024 (103819)</t>
  </si>
  <si>
    <t>LINA BEATRIZ TERAN CASTRO</t>
  </si>
  <si>
    <t>FDLU-CD-300-2024 (103819)</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</si>
  <si>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</si>
  <si>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CO1.PCCNTR.6103440</t>
  </si>
  <si>
    <t>https://community.secop.gov.co/Public/Tendering/OpportunityDetail/Index?noticeUID=CO1.NTC.5847978&amp;isFromPublicArea=True&amp;isModal=true&amp;asPopupView=true</t>
  </si>
  <si>
    <t>CPS-301-2024 (103855)</t>
  </si>
  <si>
    <t>LUISA FERNANDA LADINO BLANCO</t>
  </si>
  <si>
    <t>FDLU-CD-301-2024 (103855)</t>
  </si>
  <si>
    <t>PRESTAR SUS SERVICIOS TÉCNICOS COMO  INSPECTOR DE LAS OBRAS VIALES REALIZADAS POR LA MAQUINARIA PESADA DE PROPIEDAD  DE LA ALCALDÍA LOCAL DE USME</t>
  </si>
  <si>
    <t>CO1.PCCNTR.6103847</t>
  </si>
  <si>
    <t>https://community.secop.gov.co/Public/Tendering/OpportunityDetail/Index?noticeUID=CO1.NTC.5848373&amp;isFromPublicArea=True&amp;isModal=true&amp;asPopupView=true</t>
  </si>
  <si>
    <t>CPS-302-2024 (103892)</t>
  </si>
  <si>
    <t xml:space="preserve">JESUS ANDRES ARIAS TIGREROS </t>
  </si>
  <si>
    <t>FDLU-CD-302-2024 (103892)</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</si>
  <si>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</si>
  <si>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CO1.PCCNTR.6103547</t>
  </si>
  <si>
    <t>https://community.secop.gov.co/Public/Tendering/OpportunityDetail/Index?noticeUID=CO1.NTC.5847841&amp;isFromPublicArea=True&amp;isModal=true&amp;asPopupView=true</t>
  </si>
  <si>
    <t>CPS-303-2024 (103777)</t>
  </si>
  <si>
    <t>ANANIA PAYARES PRESIGA</t>
  </si>
  <si>
    <t>FDLU-CD-303-2024 (103777)</t>
  </si>
  <si>
    <t>CO1.PCCNTR.6104025</t>
  </si>
  <si>
    <t>https://community.secop.gov.co/Public/Tendering/OpportunityDetail/Index?noticeUID=CO1.NTC.5848715&amp;isFromPublicArea=True&amp;isModal=true&amp;asPopupView=true</t>
  </si>
  <si>
    <t>CPS-304-2024 (103776)</t>
  </si>
  <si>
    <t>MARLEN BOTIA CARREÑO</t>
  </si>
  <si>
    <t>FDLU-CD-304-2024 (103776)</t>
  </si>
  <si>
    <t>PRESTAR LOS SERVICIOS ASISTENCIALES PARA APOYAR LA PUESTA EN MARCHA, FUNCIONAMIENTO, DESARROLLO Y MANTENIMIENTO DE LA PLENA OPERATIVIDAD de UN (1) PUNTO DE ATENCIÓN AL CONSUMIDOR, AL SERVICIO DE LA COMUNIDAD EN GENERAL Y DE LOS CONSUMIDORES DE LA LOCALIDAD DE USME</t>
  </si>
  <si>
    <t>CO1.PCCNTR.6103399</t>
  </si>
  <si>
    <t>https://community.secop.gov.co/Public/Tendering/OpportunityDetail/Index?noticeUID=CO1.NTC.5847792&amp;isFromPublicArea=True&amp;isModal=true&amp;asPopupView=true</t>
  </si>
  <si>
    <t>CPS-305-2024 (103864)</t>
  </si>
  <si>
    <t>ALIET CONSTANZA SANCHEZ SUAREZ</t>
  </si>
  <si>
    <t>FDLU-CD-305-2024 (103864)</t>
  </si>
  <si>
    <t>APOYAR JURIDICAMENTE A LA JUNTA ADMINISTRADORA LOCAL CON EL FIN DE CONTRIBUIR AL ADECAUDO CUMPLIMIENTO DE LAS ATRIBUCIONES A SU CARGO</t>
  </si>
  <si>
    <t>CO1.PCCNTR.6104295</t>
  </si>
  <si>
    <t>https://community.secop.gov.co/Public/Tendering/OpportunityDetail/Index?noticeUID=CO1.NTC.5848960&amp;isFromPublicArea=True&amp;isModal=true&amp;asPopupView=true</t>
  </si>
  <si>
    <t>CPS-306-2024 (103888)</t>
  </si>
  <si>
    <t>VICENTE ANDRES TODARO MONTES</t>
  </si>
  <si>
    <t>FDLU-CD-306-2024 (103888)</t>
  </si>
  <si>
    <t>CO1.PCCNTR.6103888</t>
  </si>
  <si>
    <t>https://community.secop.gov.co/Public/Tendering/OpportunityDetail/Index?noticeUID=CO1.NTC.5848574&amp;isFromPublicArea=True&amp;isModal=true&amp;asPopupView=true</t>
  </si>
  <si>
    <t>CPS-307-2024 (103700)</t>
  </si>
  <si>
    <t>VICTOR FABIAN SOÑETT GOETHE</t>
  </si>
  <si>
    <t>FDLU-CD-307-2024 (103700)</t>
  </si>
  <si>
    <t>CO1.PCCNTR.6104419</t>
  </si>
  <si>
    <t>https://community.secop.gov.co/Public/Tendering/OpportunityDetail/Index?noticeUID=CO1.NTC.5849054&amp;isFromPublicArea=True&amp;isModal=true&amp;asPopupView=true</t>
  </si>
  <si>
    <t>GESTOR INSTITUCIONAL / PRENSA</t>
  </si>
  <si>
    <t>CPS-308-2024 (103935)</t>
  </si>
  <si>
    <t>JOHN HENRY MONTENEGRO</t>
  </si>
  <si>
    <t>FDLU-CD-308-2024 (103935)</t>
  </si>
  <si>
    <t>CO1.PCCNTR.6104822</t>
  </si>
  <si>
    <t>https://community.secop.gov.co/Public/Tendering/OpportunityDetail/Index?noticeUID=CO1.NTC.5848865&amp;isFromPublicArea=True&amp;isModal=true&amp;asPopupView=true</t>
  </si>
  <si>
    <t>CPS-309-2024(103837)</t>
  </si>
  <si>
    <t xml:space="preserve">JORGE NESTOR ORJUELA ORJUELA </t>
  </si>
  <si>
    <t>FDLU-CD-309-2024(103837)</t>
  </si>
  <si>
    <t>CO1.PCCNTR.6105217</t>
  </si>
  <si>
    <t>https://community.secop.gov.co/Public/Tendering/OpportunityDetail/Index?noticeUID=CO1.NTC.5849342&amp;isFromPublicArea=True&amp;isModal=true&amp;asPopupView=true</t>
  </si>
  <si>
    <t>CPS-310-2024 (103935)</t>
  </si>
  <si>
    <t>YEIMI LILIANA MORENO BELOSA</t>
  </si>
  <si>
    <t>FDLU-CD-310-2024 (103935)</t>
  </si>
  <si>
    <t>CO1.PCCNTR.6116940</t>
  </si>
  <si>
    <t>https://community.secop.gov.co/Public/Tendering/OpportunityDetail/Index?noticeUID=CO1.NTC.5863910&amp;isFromPublicArea=True&amp;isModal=False</t>
  </si>
  <si>
    <t>CPS-311-2024 (103842)</t>
  </si>
  <si>
    <t>DOMINGO LOPEZ BELLO</t>
  </si>
  <si>
    <t>FDLU-CD-311-2024 (103842)</t>
  </si>
  <si>
    <t>CO1.PCCNTR.6116957</t>
  </si>
  <si>
    <t>https://community.secop.gov.co/Public/Tendering/OpportunityDetail/Index?noticeUID=CO1.NTC.5863938&amp;isFromPublicArea=True&amp;isModal=False</t>
  </si>
  <si>
    <t>CPS-312-2024 (103853)</t>
  </si>
  <si>
    <t>ALFONSO DE JESUS QUINTERO CATAÑO</t>
  </si>
  <si>
    <t>FDLU-CD-312-2024 (103853)</t>
  </si>
  <si>
    <t>CO1.PCCNTR.6117432</t>
  </si>
  <si>
    <t>https://community.secop.gov.co/Public/Tendering/OpportunityDetail/Index?noticeUID=CO1.NTC.5864242&amp;isFromPublicArea=True&amp;isModal=False</t>
  </si>
  <si>
    <t>CPS-313-2024 (105729)</t>
  </si>
  <si>
    <t>ANLLY VIVIANA RONDON CELY</t>
  </si>
  <si>
    <t>FDLU-CD-313-2024 (105729)</t>
  </si>
  <si>
    <t>CO1.PCCNTR.6117323</t>
  </si>
  <si>
    <t>https://community.secop.gov.co/Public/Tendering/OpportunityDetail/Index?noticeUID=CO1.NTC.5863869&amp;isFromPublicArea=True&amp;isModal=False</t>
  </si>
  <si>
    <t>CPS-314-2024 (103755)</t>
  </si>
  <si>
    <t>MARIA FERNANDA TORRES SOLER</t>
  </si>
  <si>
    <t>FDLU-CD-314-2024 (103755)</t>
  </si>
  <si>
    <t>PRESTAR LOS SERVICIOS DE APOYO TÉCNICO EN LOS PROCESOS DE ENTRADA Y SALIDA DE CORRESPONDENCIA DEL CDI, EJECUTANDO LOS PROCESOS ADMINISTRATIVOS PARA SU CONTROL Y VERIFICACIÓN.</t>
  </si>
  <si>
    <t>CO1.PCCNTR.6117344</t>
  </si>
  <si>
    <t>https://community.secop.gov.co/Public/Tendering/OpportunityDetail/Index?noticeUID=CO1.NTC.5864208&amp;isFromPublicArea=True&amp;isModal=False</t>
  </si>
  <si>
    <t>CPS-315-2024 (103814)</t>
  </si>
  <si>
    <t>LEYDY TATIANA SUAREZ PANTOJA</t>
  </si>
  <si>
    <t>FDLU-CD-315-2024 (103814)</t>
  </si>
  <si>
    <t>APOYAR EN LAS TAREAS OPERATIVAS DE CARÁCTER ARCHIVÍSTICO DESARROLLADAS EN LA ALCALDÍA LOCAL PARA GARANTIZAR LA APLICACIÓN CORRECTA DE LOS PROCEDIMIENTOS TÉCNICOS.</t>
  </si>
  <si>
    <t>CO1.PCCNTR.6117348</t>
  </si>
  <si>
    <t>https://community.secop.gov.co/Public/Tendering/OpportunityDetail/Index?noticeUID=CO1.NTC.5864221&amp;isFromPublicArea=True&amp;isModal=False</t>
  </si>
  <si>
    <t>CPS-316-2024 (103837)</t>
  </si>
  <si>
    <t>DIEGO CORRALES MONTILLO</t>
  </si>
  <si>
    <t>FDLU-CD-316-2024 (103837)</t>
  </si>
  <si>
    <t>CO1.PCCNTR.6117353</t>
  </si>
  <si>
    <t>https://community.secop.gov.co/Public/Tendering/OpportunityDetail/Index?noticeUID=CO1.NTC.5864234&amp;isFromPublicArea=True&amp;isModal=False</t>
  </si>
  <si>
    <t>CPS-317-2024 (103872)</t>
  </si>
  <si>
    <t>YUBY ADRIANA PALACIOS MUÑOZ</t>
  </si>
  <si>
    <t>FDLU-CD-317-2024 (103872)</t>
  </si>
  <si>
    <t>CO1.PCCNTR.6117604</t>
  </si>
  <si>
    <t>https://community.secop.gov.co/Public/Tendering/OpportunityDetail/Index?noticeUID=CO1.NTC.5864257&amp;isFromPublicArea=True&amp;isModal=False</t>
  </si>
  <si>
    <t>CPS-318-2024 (103852)</t>
  </si>
  <si>
    <t>JOSE BLADIMIR PULIDO ESPINOSA</t>
  </si>
  <si>
    <t>FDLU-CD-318-2024 (103852)</t>
  </si>
  <si>
    <t>PRESTAR SUS SERVICIOS COMO MAESTRO DE OBRA PARA LA ALCALDIA LOCAL DE USME CON EL FIN A ATENDER LA REALIZACION DE LABORES DE MANTENIMIENTO DE LA MALLA VIAL Y LAS ZONAS PUBLICAS DE LA LOCALIDAD ASI COMO ATENDER LAS EMERGENCIAS VIALES QUE SURJAN EN LA LOCALIDAD DE USME.</t>
  </si>
  <si>
    <t xml:space="preserve"> $        9.450.000</t>
  </si>
  <si>
    <t>CO1.PCCNTR.6117439</t>
  </si>
  <si>
    <t>https://community.secop.gov.co/Public/Tendering/OpportunityDetail/Index?noticeUID=CO1.NTC.5864255&amp;isFromPublicArea=True&amp;isModal=False</t>
  </si>
  <si>
    <t>CPS-319-2024 (103700)</t>
  </si>
  <si>
    <t>ANGIE NATALIA SANABRIA ALVAREZ</t>
  </si>
  <si>
    <t>FDLU-CD-319-2024 (103700)</t>
  </si>
  <si>
    <t>CO1.PCCNTR.6117447</t>
  </si>
  <si>
    <t>https://community.secop.gov.co/Public/Tendering/OpportunityDetail/Index?noticeUID=CO1.NTC.5864506&amp;isFromPublicArea=True&amp;isModal=False</t>
  </si>
  <si>
    <t>CPS-320-2024 (103852)</t>
  </si>
  <si>
    <t>ALEXANDER GUTIERREZ MARTINEZ</t>
  </si>
  <si>
    <t>FDLU-CD-320-2024 (103852)</t>
  </si>
  <si>
    <t>PRESTAR SUS SERVICIOS COMO MAESTRO DE OBRA PARA LA ALCALDIA LOCAL DE USME CON EL FIN A ATENDER LA REALIZACION DE LABORES DE MANTENIMIENTO DE LA MALLA VIAL Y LAS ZONAS PUBLICAS DE LA LOCALIDAD ASI COMO ATENDER LAS EMERGENCIAS VIALES QUE SURJAN EN LA LOCALIDAD DE USME</t>
  </si>
  <si>
    <t>CO1.PCCNTR.6117753</t>
  </si>
  <si>
    <t>https://community.secop.gov.co/Public/Tendering/OpportunityDetail/Index?noticeUID=CO1.NTC.5864643&amp;isFromPublicArea=True&amp;isModal=False</t>
  </si>
  <si>
    <t>CPS-322-2024 (103888)</t>
  </si>
  <si>
    <t>JOHN MARIO FERNANDEZ SILVA</t>
  </si>
  <si>
    <t>FDLU-CD-322-2024 (103888)</t>
  </si>
  <si>
    <t>CO1.PCCNTR.6117835</t>
  </si>
  <si>
    <t>https://community.secop.gov.co/Public/Tendering/OpportunityDetail/Index?noticeUID=CO1.NTC.5864442&amp;isFromPublicArea=True&amp;isModal=False</t>
  </si>
  <si>
    <t>CPS-323-2024 (103888)</t>
  </si>
  <si>
    <t xml:space="preserve">ROCIO MILENA BERNAL ROCERO </t>
  </si>
  <si>
    <t>FDLU-CD-323-2024 (103890)</t>
  </si>
  <si>
    <t>CO1.PCCNTR.6117852</t>
  </si>
  <si>
    <t>https://community.secop.gov.co/Public/Tendering/OpportunityDetail/Index?noticeUID=CO1.NTC.5864563&amp;isFromPublicArea=True&amp;isModal=False</t>
  </si>
  <si>
    <t>CPS-324-2024 (103946)</t>
  </si>
  <si>
    <t>WILSON ALFONSO NEIRA SALGADO</t>
  </si>
  <si>
    <t>FDLU-CD-324-2024 (103946)</t>
  </si>
  <si>
    <t>CO1.PCCNTR.6118113</t>
  </si>
  <si>
    <t>https://community.secop.gov.co/Public/Tendering/OpportunityDetail/Index?noticeUID=CO1.NTC.5865204&amp;isFromPublicArea=True&amp;isModal=False</t>
  </si>
  <si>
    <t>CPS-325-2024 (103868)</t>
  </si>
  <si>
    <t>PAULA REINA TORRES</t>
  </si>
  <si>
    <t>FDLU-CD-325-2024 (103868)</t>
  </si>
  <si>
    <t>APOYAR LA FORMULACIÓN, EJECUCIÓN, SEGUIMIENTO Y MEJORA CONTINUA DE LAS HERRAMIENTAS QUE CONFORMAN LA GESTIÓN AMBIENTAL INSTITUCIONAL DE LA ALCALDÍA LOCAL.</t>
  </si>
  <si>
    <t>CO1.PCCNTR.6119877</t>
  </si>
  <si>
    <t>https://community.secop.gov.co/Public/Tendering/OpportunityDetail/Index?noticeUID=CO1.NTC.5867717&amp;isFromPublicArea=True&amp;isModal=False</t>
  </si>
  <si>
    <t xml:space="preserve">HEIDI VANESSA SARAY GUATAQUIRA </t>
  </si>
  <si>
    <t>CPS-326-2024(103837)</t>
  </si>
  <si>
    <t xml:space="preserve">MIGUEL ANGEL VALENCIA MORA </t>
  </si>
  <si>
    <t>FDLU-CD-326-2024(103837)</t>
  </si>
  <si>
    <t>CO1.PCCNTR.6118221</t>
  </si>
  <si>
    <t>https://community.secop.gov.co/Public/Tendering/OpportunityDetail/Index?noticeUID=CO1.NTC.5865039&amp;isFromPublicArea=True&amp;isModal=False</t>
  </si>
  <si>
    <t>CPS-327-2024 (103935)</t>
  </si>
  <si>
    <t>MARY LUZ VIASUS ROMERO</t>
  </si>
  <si>
    <t>FDLU-CD-327-2024 (103935)</t>
  </si>
  <si>
    <t>CO1.PCCNTR.6127066</t>
  </si>
  <si>
    <t>https://community.secop.gov.co/Public/Tendering/OpportunityDetail/Index?noticeUID=CO1.NTC.5874894&amp;isFromPublicArea=True&amp;isModal=true&amp;asPopupView=true</t>
  </si>
  <si>
    <t>CPS-328-2024 (103890)</t>
  </si>
  <si>
    <t>ANGIE TATIANA BEJARANO RODRIGUEZ</t>
  </si>
  <si>
    <t>FDLU-CD-328-2024 (103890)</t>
  </si>
  <si>
    <t>CO1.PCCNTR.6126488</t>
  </si>
  <si>
    <t>https://community.secop.gov.co/Public/Tendering/OpportunityDetail/Index?noticeUID=CO1.NTC.5874771&amp;isFromPublicArea=True&amp;isModal=true&amp;asPopupView=true</t>
  </si>
  <si>
    <t>CPS-329-2024 (103851)</t>
  </si>
  <si>
    <t>CESAR ANDREY GARCIA ROA</t>
  </si>
  <si>
    <t>FDLU-CD-329-2024 (103851)</t>
  </si>
  <si>
    <t>CO1.PCCNTR.6127213</t>
  </si>
  <si>
    <t>https://community.secop.gov.co/Public/Tendering/OpportunityDetail/Index?noticeUID=CO1.NTC.5875037&amp;isFromPublicArea=True&amp;isModal=true&amp;asPopupView=true</t>
  </si>
  <si>
    <t>CPS-330-2024 (103832)</t>
  </si>
  <si>
    <t>ARTURO AVILA MORALES</t>
  </si>
  <si>
    <t>FDLU-CD-330-2024 (103832)</t>
  </si>
  <si>
    <t>CO1.PCCNTR.6126966</t>
  </si>
  <si>
    <t>https://community.secop.gov.co/Public/Tendering/OpportunityDetail/Index?noticeUID=CO1.NTC.5875048&amp;isFromPublicArea=True&amp;isModal=true&amp;asPopupView=true</t>
  </si>
  <si>
    <t>CPS-331-2024(103700)</t>
  </si>
  <si>
    <t>LUZ NAZLY RODRIGUEZ HERNANDEZ</t>
  </si>
  <si>
    <t>FDLU-CD-331-2024(103700)</t>
  </si>
  <si>
    <t>CO1.PCCNTR.6127216</t>
  </si>
  <si>
    <t>https://community.secop.gov.co/Public/Tendering/OpportunityDetail/Index?noticeUID=CO1.NTC.5875058&amp;isFromPublicArea=True&amp;isModal=true&amp;asPopupView=true</t>
  </si>
  <si>
    <t>GESTOR INSTITUCIONAL / REACTIVACION ECONOMICA</t>
  </si>
  <si>
    <t>CPS-332-2024 (103837)</t>
  </si>
  <si>
    <t>JOHN CARLOS RAMOS MARTIN</t>
  </si>
  <si>
    <t>FDLU-CD-332-2024 (103837)</t>
  </si>
  <si>
    <t>CO1.PCCNTR.6127218</t>
  </si>
  <si>
    <t>https://community.secop.gov.co/Public/Tendering/OpportunityDetail/Index?noticeUID=CO1.NTC.5875315&amp;isFromPublicArea=True&amp;isModal=true&amp;asPopupView=true</t>
  </si>
  <si>
    <t>CPS-333-2024 (103851)</t>
  </si>
  <si>
    <t xml:space="preserve">LUIS EDUARDO PEREZ PATARROYO    </t>
  </si>
  <si>
    <t>FDLU-CD-333-2024 (103851)</t>
  </si>
  <si>
    <t>CO1.PCCNTR.6126964</t>
  </si>
  <si>
    <t>https://community.secop.gov.co/Public/Tendering/OpportunityDetail/Index?noticeUID=CO1.NTC.5875124&amp;isFromPublicArea=True&amp;isModal=true&amp;asPopupView=true</t>
  </si>
  <si>
    <t>CPS-334-2024 (104059)</t>
  </si>
  <si>
    <t>ERIKA PAOLA LOPEZ GUEVARA</t>
  </si>
  <si>
    <t>FDLU-CD-334-2024 (104059)</t>
  </si>
  <si>
    <t>PRESTAR LOS SERVICIOS PROFESIONALES, BRINDANDO APOYO EN LA FORMULACIÓN DE LOS PROCESOS DE EXTENSIÓN AGROPECUARIA Y LA CONSOLIDACIÓN DE LA INFORMACIÓN DEL SECTOR DE LA RURALIDAD USMEÑA, PARA EL ÁREA DE GESTIÓN DE DESARROLLO LOCAL DE LA ALCALDÍA LOCAL DE USME</t>
  </si>
  <si>
    <t>CO1.PCCNTR.6127141</t>
  </si>
  <si>
    <t>https://community.secop.gov.co/Public/Tendering/OpportunityDetail/Index?noticeUID=CO1.NTC.5875223&amp;isFromPublicArea=True&amp;isModal=true&amp;asPopupView=true</t>
  </si>
  <si>
    <t>CPS-335-2024 (103770)</t>
  </si>
  <si>
    <t>GABRIEL ENRIQUE CANCINO MENDOZA</t>
  </si>
  <si>
    <t>FDLU-CD-335-2024 (103770)</t>
  </si>
  <si>
    <t>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</si>
  <si>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CO1.PCCNTR.6133988</t>
  </si>
  <si>
    <t>https://community.secop.gov.co/Public/Tendering/OpportunityDetail/Index?noticeUID=CO1.NTC.5882973</t>
  </si>
  <si>
    <t>CPS-336-2024 (103814)</t>
  </si>
  <si>
    <t>YINA MARIANA DIAZ HERRERA</t>
  </si>
  <si>
    <t>FDLU-CD-336-2024 (103814)</t>
  </si>
  <si>
    <t>CO1.PCCNTR.6133871</t>
  </si>
  <si>
    <t>https://community.secop.gov.co/Public/Tendering/OpportunityDetail/Index?noticeUID=CO1.NTC.5883315</t>
  </si>
  <si>
    <t>CPS-337-2024 (103809)</t>
  </si>
  <si>
    <t>CAROL ROCIO CARDENAS GUEVARA</t>
  </si>
  <si>
    <t>FDLU-CD-337-2024 (103809)</t>
  </si>
  <si>
    <t>CO1.PCCNTR.6133856</t>
  </si>
  <si>
    <t>https://community.secop.gov.co/Public/Tendering/OpportunityDetail/Index?noticeUID=CO1.NTC.5882788</t>
  </si>
  <si>
    <t>CPS-338-2024 (103700)</t>
  </si>
  <si>
    <t>LUZ MARINA URREGO MURCIA</t>
  </si>
  <si>
    <t>FDLU-CD-338-2024 (103700)</t>
  </si>
  <si>
    <t>CO1.PCCNTR.6134080</t>
  </si>
  <si>
    <t>https://community.secop.gov.co/Public/Tendering/OpportunityDetail/Index?noticeUID=CO1.NTC.5883518</t>
  </si>
  <si>
    <t>CPS-339-2024 (103700)</t>
  </si>
  <si>
    <t>SANDRA MOLINA ABRIL</t>
  </si>
  <si>
    <t>FDLU-CD-339-2024 (103700)</t>
  </si>
  <si>
    <t>CO1.PCCNTR.6134193</t>
  </si>
  <si>
    <t>https://community.secop.gov.co/Public/Tendering/OpportunityDetail/Index?noticeUID=CO1.NTC.5883348</t>
  </si>
  <si>
    <t>CPS-340-2024 (103942)</t>
  </si>
  <si>
    <t>JOSE ALIRIO AVILA TORRES</t>
  </si>
  <si>
    <t>FDLU-CD-340-2024 (103942)</t>
  </si>
  <si>
    <t>CO1.PCCNTR.6133990</t>
  </si>
  <si>
    <t>https://community.secop.gov.co/Public/Tendering/OpportunityDetail/Index?noticeUID=CO1.NTC.5882976</t>
  </si>
  <si>
    <t>CPS-341-2024 (103874)</t>
  </si>
  <si>
    <t>CAROL ANDREA TRIANA RUIZ</t>
  </si>
  <si>
    <t>FDLU-CD-341-2024 (103874)</t>
  </si>
  <si>
    <t>APOYAR EL (LA) ALCALDE (SA) LOCAL EN LA GESTIÓN DE LOS ASUNTOS RELACIONADOS CON SEGURIDAD CIUDADANA, CONVIVENCIA Y  PREVENCIÓN DE CONFLICTIVIDADES, VIOLENCIAS Y DELITOS EN LA LOCALIDAD, DE CONFORMIDAD CON EL MARCO NORMATIVO APLICABLE EN  LA  MATERIA</t>
  </si>
  <si>
    <t>CO1.PCCNTR.6133794</t>
  </si>
  <si>
    <t>https://community.secop.gov.co/Public/Tendering/OpportunityDetail/Index?noticeUID=CO1.NTC.5882799</t>
  </si>
  <si>
    <t>CPS-342-2024 (103883)</t>
  </si>
  <si>
    <t>NATALY ANGELICA ACOSTA SASTRE</t>
  </si>
  <si>
    <t>FDLU-CD-342-2024 (103883)</t>
  </si>
  <si>
    <t>PRESTAR LOS SERVICIOS PROFESIONALES A LA ALCALDÍA DE USME, , BRINDANDO APOYO TÉCNICO AL ÁREA DE GESTIÓN POLICIVA DE LA ALCALDÍA CON OCASIÓN A LA INFRACCIÓN AL RÉGIMEN DE OBRAS Y URBANISMO Y PARA DAR CUMPLIMIENTO AL FALLO DEL CONSEJO DE ESTADO, ACCIÓN POPULAR REF. NO. 25000232500020050066203 DEL 5 DE NOVIEMBRE DE 2013.</t>
  </si>
  <si>
    <t xml:space="preserve"> $      18.550.000</t>
  </si>
  <si>
    <t>CO1.PCCNTR.6133796</t>
  </si>
  <si>
    <t>https://community.secop.gov.co/Public/Tendering/OpportunityDetail/Index?noticeUID=CO1.NTC.5883301</t>
  </si>
  <si>
    <t>CPS-343-2024 (103777)</t>
  </si>
  <si>
    <t>EDIL MENDOZA QUESSEP</t>
  </si>
  <si>
    <t>FDLU-CD-343-2024 (103777)</t>
  </si>
  <si>
    <t>CO1.PCCNTR.6133868</t>
  </si>
  <si>
    <t>https://community.secop.gov.co/Public/Tendering/OpportunityDetail/Index?noticeUID=CO1.NTC.5883078</t>
  </si>
  <si>
    <t>3 MESES Y 4 DIAS</t>
  </si>
  <si>
    <t>CPS-344-2024 (103942)</t>
  </si>
  <si>
    <t>DANIEL CASTIBLANCO HUERTAS</t>
  </si>
  <si>
    <t>FDLU-CD-344-2024 (103924)</t>
  </si>
  <si>
    <t>CO1.PCCNTR.6134211</t>
  </si>
  <si>
    <t>https://community.secop.gov.co/Public/Tendering/OpportunityDetail/Index?noticeUID=CO1.NTC.5883091</t>
  </si>
  <si>
    <t>CPS-345-2024 (103874)</t>
  </si>
  <si>
    <t>JAIRO ESTEBAN ALFONSO RINCON</t>
  </si>
  <si>
    <t>FDLU-CD-345-2024 (103874)</t>
  </si>
  <si>
    <t>APOYAR EL (LA) ALCALDE (SA) LOCAL EN LA GESTIÓN DE LOS ASUNTOS RELACIONADOS CON SEGURIDAD CIUDADANA, CONVIVENCIA Y PREVENCIÓN DE CONFLICTIVIDADES, VIOLENCIAS Y DELITOS EN LA LOCALIDAD, DE CONFORMIDAD CON EL MARCO NORMATIVO APLICABLE EN LA MATERIA</t>
  </si>
  <si>
    <t>CO1.PCCNTR.6134178</t>
  </si>
  <si>
    <t>https://community.secop.gov.co/Public/Tendering/OpportunityDetail/Index?noticeUID=CO1.NTC.5883530</t>
  </si>
  <si>
    <t>CPS-346-2024 (103942)</t>
  </si>
  <si>
    <t>ASTRID CAROLINA RODRIGUEZ ESQUINAS</t>
  </si>
  <si>
    <t>FDLU-CD-346-2024 (103942)</t>
  </si>
  <si>
    <t>CO1.PCCNTR.6140633</t>
  </si>
  <si>
    <t>https://community.secop.gov.co/Public/Tendering/OpportunityDetail/Index?noticeUID=CO1.NTC.5890240&amp;isFromPublicArea=True&amp;isModal=true&amp;asPopupView=true</t>
  </si>
  <si>
    <t>CPS-347-2024 (103770)</t>
  </si>
  <si>
    <t>FERNANDO JIMENEZ SANCHEZ</t>
  </si>
  <si>
    <t>FDLU-CD-347-2024 (103770)</t>
  </si>
  <si>
    <t>CO1.PCCNTR.6140049</t>
  </si>
  <si>
    <t>https://community.secop.gov.co/Public/Tendering/OpportunityDetail/Index?noticeUID=CO1.NTC.5890035&amp;isFromPublicArea=True&amp;isModal=true&amp;asPopupView=true</t>
  </si>
  <si>
    <t>CPS-348-2024 (103880)</t>
  </si>
  <si>
    <t>FABIO ROJAS CANO</t>
  </si>
  <si>
    <t>FDLU-CD-348-2024 (103880)</t>
  </si>
  <si>
    <t>APOYAR TÉCNICAMENTE LAS DISTINTAS ETAPAS DE LOS PROCESOS DE COMPETENCIA DE LA ALCALDÍA LOCAL PARA LA DEPURACIÓN DE ACTUACIONES ADMINISTRATIVAS</t>
  </si>
  <si>
    <t>CO1.PCCNTR.6140645</t>
  </si>
  <si>
    <t>https://community.secop.gov.co/Public/Tendering/OpportunityDetail/Index?noticeUID=CO1.NTC.5889959&amp;isFromPublicArea=True&amp;isModal=true&amp;asPopupView=true</t>
  </si>
  <si>
    <t>CPS-349-2024 (103819)</t>
  </si>
  <si>
    <t>ANDREA JOHANA GUZMAN BARBOSA</t>
  </si>
  <si>
    <t>FDLU-CD-349-2024 (103819)</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</si>
  <si>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</si>
  <si>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CO1.PCCNTR.6140266</t>
  </si>
  <si>
    <t>https://community.secop.gov.co/Public/Tendering/OpportunityDetail/Index?noticeUID=CO1.NTC.5889940&amp;isFromPublicArea=True&amp;isModal=true&amp;asPopupView=true</t>
  </si>
  <si>
    <t>CPS-350-2024 (103809)</t>
  </si>
  <si>
    <t>JEFFERSON ORLANDO MARQUEZ SILVA</t>
  </si>
  <si>
    <t>FDLU-CD-350-2024 (103809)</t>
  </si>
  <si>
    <t>CO1.PCCNTR.6140448</t>
  </si>
  <si>
    <t>https://community.secop.gov.co/Public/Tendering/OpportunityDetail/Index?noticeUID=CO1.NTC.5890025&amp;isFromPublicArea=True&amp;isModal=true&amp;asPopupView=true</t>
  </si>
  <si>
    <t>CPS-351-2024 (103801)</t>
  </si>
  <si>
    <t>YENNY ALEXANDRA MARIN RODRIGUEZ</t>
  </si>
  <si>
    <t>FDLU-CD-351-2024 (103801)</t>
  </si>
  <si>
    <t xml:space="preserve">PRESTAR LOS SERVICIOS ASISTENCIALES ADMINISTRATIVOS EN LAS RESPUESTAS A LAS EMERGENCIAS QUE SE PRESENTEN EN LA LOCALIDAD, ASÍ COMO A LAS ACTUACIONES ADMINISTRATIVAS QUE SE ESTÉN ADELANTANDO CONFORME A LA NORMATIVIDAD TÉCNICA APLICABLE EN EL MARCO DEL CONSEJO LOCAL DE  GESTIÓN DEL RIESGO Y CAMBIO CLIMATICOS (CLGR-CC) DE LA ALCALDIA LOCAL DE USME </t>
  </si>
  <si>
    <t>CO1.PCCNTR.6140054</t>
  </si>
  <si>
    <t>https://community.secop.gov.co/Public/Tendering/OpportunityDetail/Index?noticeUID=CO1.NTC.5890151&amp;isFromPublicArea=True&amp;isModal=true&amp;asPopupView=true</t>
  </si>
  <si>
    <t>CPS-352-2024 (103819)</t>
  </si>
  <si>
    <t>ANGIE LORENA NOGUERA RIVERA</t>
  </si>
  <si>
    <t>FDLU-CD-352-2024 (103819)</t>
  </si>
  <si>
    <t>CO1.PCCNTR.6140479</t>
  </si>
  <si>
    <t>https://community.secop.gov.co/Public/Tendering/OpportunityDetail/Index?noticeUID=CO1.NTC.5890304&amp;isFromPublicArea=True&amp;isModal=true&amp;asPopupView=true</t>
  </si>
  <si>
    <t>CPS-353-2024 (103788)</t>
  </si>
  <si>
    <t>JORGE OSWALDO PUENTES</t>
  </si>
  <si>
    <t>FDLU-CD-353-2024 (103788)</t>
  </si>
  <si>
    <t>PRESTAR LOS SERVICIOS DE APOYO A LA GESTIÓN PARA EL CONTROL, CONSOLIDACIÓN, VERIFICACIÓN, DIGITACIÓN, ELABORACIÓN Y ACTUALIZACIÓN DE DOCUMENTOS FÍSICOS Y EN MEDIO MAGNÉTICO, ASÍ COMO LA DISTRIBUCIÓN DE ENTRADA Y SALIDA DE LA CORRESPONDENCIA DEL ÁREA DE GESTIÓN DE DESARROLLO LOCAL DE LA ALCALDÍA LOCAL</t>
  </si>
  <si>
    <t>CO1.PCCNTR.6140085</t>
  </si>
  <si>
    <t>https://community.secop.gov.co/Public/Tendering/OpportunityDetail/Index?noticeUID=CO1.NTC.5890302&amp;isFromPublicArea=True&amp;isModal=true&amp;asPopupView=true</t>
  </si>
  <si>
    <t>CPS-354-2024 (103700)</t>
  </si>
  <si>
    <t>EDWIN ESMITH GONZALEZ BARRETO</t>
  </si>
  <si>
    <t>FDLU-CD-354-2024 (103700)</t>
  </si>
  <si>
    <t>CO1.PCCNTR.6140292</t>
  </si>
  <si>
    <t>https://community.secop.gov.co/Public/Tendering/OpportunityDetail/Index?noticeUID=CO1.NTC.5890193&amp;isFromPublicArea=True&amp;isModal=true&amp;asPopupView=true</t>
  </si>
  <si>
    <t>CPS-355-2024 (103770)</t>
  </si>
  <si>
    <t>LAURA JACQUELINE MORENO SALCEDO</t>
  </si>
  <si>
    <t>FDLU-CD-355-2024 (103770)</t>
  </si>
  <si>
    <t>CO1.PCCNTR.6140773</t>
  </si>
  <si>
    <t>https://community.secop.gov.co/Public/Tendering/OpportunityDetail/Index?noticeUID=CO1.NTC.5890499&amp;isFromPublicArea=True&amp;isModal=true&amp;asPopupView=true</t>
  </si>
  <si>
    <t>CPS-356-2024 (103819)</t>
  </si>
  <si>
    <t>JULIETH ALEXANDRA ACUÑA BERMUDEZ</t>
  </si>
  <si>
    <t>FDLU-CD-356-2024 (103819)</t>
  </si>
  <si>
    <t>CO1.PCCNTR.6141146</t>
  </si>
  <si>
    <t>https://community.secop.gov.co/Public/Tendering/OpportunityDetail/Index?noticeUID=CO1.NTC.5890500&amp;isFromPublicArea=True&amp;isModal=true&amp;asPopupView=true</t>
  </si>
  <si>
    <t>CPS-357-2024 (103819)</t>
  </si>
  <si>
    <t>ILIANA PAOLA  FORERO VALDERRAMA</t>
  </si>
  <si>
    <t>FDLU-CD-357-2024 (103819)</t>
  </si>
  <si>
    <t>CO1.PCCNTR.6151612</t>
  </si>
  <si>
    <t>https://community.secop.gov.co/Public/Tendering/OpportunityDetail/Index?noticeUID=CO1.NTC.5902777&amp;isFromPublicArea=True&amp;isModal=true&amp;asPopupView=true</t>
  </si>
  <si>
    <t>CPS-358-2024 (103690)</t>
  </si>
  <si>
    <t xml:space="preserve">MARIANA BOGOTA RODRIGUEZ </t>
  </si>
  <si>
    <t>FDLU-CD-358-2024 (103690)</t>
  </si>
  <si>
    <t>PRESTAR LOS SERVICIOS PROFESIONALES PARA APOYAR Y ACOMPAÑAR LA ATENCIÓN DE ANIMALES DE COMPAÑÍA, DE GRANJA Y SILVESTRES DE LA LOCALIDAD DE USME</t>
  </si>
  <si>
    <t>CO1.PCCNTR.6151618</t>
  </si>
  <si>
    <t>https://community.secop.gov.co/Public/Tendering/OpportunityDetail/Index?noticeUID=CO1.NTC.5902821&amp;isFromPublicArea=True&amp;isModal=true&amp;asPopupView=true</t>
  </si>
  <si>
    <t>CPS-359-2024 (103870)</t>
  </si>
  <si>
    <t>CATERIN LYSED BAUTISTA SALAZAR</t>
  </si>
  <si>
    <t>FDLU-CD-359-2024 (103870)</t>
  </si>
  <si>
    <t>CO1.PCCNTR.6151817</t>
  </si>
  <si>
    <t>https://community.secop.gov.co/Public/Tendering/OpportunityDetail/Index?noticeUID=CO1.NTC.5902479&amp;isFromPublicArea=True&amp;isModal=true&amp;asPopupView=true</t>
  </si>
  <si>
    <t>CPS-360-2024 (103788)</t>
  </si>
  <si>
    <t>MARIA CAMILA PIÑEROS RUIZ</t>
  </si>
  <si>
    <t>FDLU-CD-360-2024 (103788)</t>
  </si>
  <si>
    <t>CO1.PCCNTR.6151732</t>
  </si>
  <si>
    <t>https://community.secop.gov.co/Public/Tendering/OpportunityDetail/Index?noticeUID=CO1.NTC.5902942&amp;isFromPublicArea=True&amp;isModal=true&amp;asPopupView=true</t>
  </si>
  <si>
    <t>CESION 1
CESION 2</t>
  </si>
  <si>
    <t>02/05/2024
21/06/2024</t>
  </si>
  <si>
    <t>03/05/2024
21/06/2024</t>
  </si>
  <si>
    <t>MIGUEL ANGEL CASTRO
GONZALO NIETO LOPEZ</t>
  </si>
  <si>
    <t>7968232
80245513</t>
  </si>
  <si>
    <t>1 MES Y 2 DIAS
1 MES Y 18 DIAS</t>
  </si>
  <si>
    <t>$2.986.667
$4.480.000</t>
  </si>
  <si>
    <t>GONZALO NIETO LOPEZ
MARIA CAMILA PIÑEROS RUIZ</t>
  </si>
  <si>
    <t>80245513
1000940112</t>
  </si>
  <si>
    <t>2 MESES Y 13 DIAS
25 DIAS</t>
  </si>
  <si>
    <t>$6.813.333
$2.333.333</t>
  </si>
  <si>
    <t>MERCY MANCIPE
CARLOS ALFONSO</t>
  </si>
  <si>
    <t>CPS-361-2024 (103700)</t>
  </si>
  <si>
    <t>JEFERSSON PIZA REYES</t>
  </si>
  <si>
    <t>FDLU-CD-361-2024 (103700)</t>
  </si>
  <si>
    <t>CO1.PCCNTR.6151626</t>
  </si>
  <si>
    <t>https://community.secop.gov.co/Public/Tendering/OpportunityDetail/Index?noticeUID=CO1.NTC.5902689&amp;isFromPublicArea=True&amp;isModal=true&amp;asPopupView=true</t>
  </si>
  <si>
    <t>CPS-362-2024 (103819)</t>
  </si>
  <si>
    <t>MARIA ALEJANDRA CALDERON ORJUELA</t>
  </si>
  <si>
    <t>FDLU-CD-362-2024 (103819)</t>
  </si>
  <si>
    <t>CO1.PCCNTR.6151919</t>
  </si>
  <si>
    <t>https://community.secop.gov.co/Public/Tendering/OpportunityDetail/Index?noticeUID=CO1.NTC.5902497&amp;isFromPublicArea=True&amp;isModal=true&amp;asPopupView=true</t>
  </si>
  <si>
    <t>CPS-363-2024 (103700)</t>
  </si>
  <si>
    <t>JOHN ALEXANDER LOMBANA CASTILLO</t>
  </si>
  <si>
    <t>FDLU-CD-363-2024 (103700)</t>
  </si>
  <si>
    <t>CO1.PCCNTR.6151933</t>
  </si>
  <si>
    <t>https://community.secop.gov.co/Public/Tendering/OpportunityDetail/Index?noticeUID=CO1.NTC.5903010&amp;isFromPublicArea=True&amp;isModal=true&amp;asPopupView=true</t>
  </si>
  <si>
    <t>CPS-364-2024 (103814)</t>
  </si>
  <si>
    <t>MARIA LUZ ANGELA AMADO RIVERA</t>
  </si>
  <si>
    <t>FDLU-CD-364-2024 (103814)</t>
  </si>
  <si>
    <t>APOYAR EN LAS TAREAS OPERATIVAS DE CARÁCTER ARCHIVÍSTICO DESARROLLADAS EN LA ALCALDÍA LOCAL PARA GARANTIZAR LA APLICACIÓN CORRECTA DE LOS PROCEDIMIENTOS TÉCNICOS</t>
  </si>
  <si>
    <t>CO1.PCCNTR.6152014</t>
  </si>
  <si>
    <t>https://community.secop.gov.co/Public/Tendering/OpportunityDetail/Index?noticeUID=CO1.NTC.5903210&amp;isFromPublicArea=True&amp;isModal=true&amp;asPopupView=true</t>
  </si>
  <si>
    <t>CPS-365-2024 (103882)</t>
  </si>
  <si>
    <t>EDNA MARGARITA ALDANA QUIROGA</t>
  </si>
  <si>
    <t>FDLU-CD-365-2024 (103882)</t>
  </si>
  <si>
    <t>PRESTAR LOS SERVICIOS DE APOYO AL FDLU- ÁREA DE GESTIÓN POLICIVA -EN LO RELACIONADO CON RÉGIMEN DE PROPIEDAD HORIZONTAL Y ACTIVIDADES DE INSPECCIÓN Y VIGILANCIA DE PARQUEADEROS</t>
  </si>
  <si>
    <t>CO1.PCCNTR.6151656</t>
  </si>
  <si>
    <t>https://community.secop.gov.co/Public/Tendering/OpportunityDetail/Index?noticeUID=CO1.NTC.5903125&amp;isFromPublicArea=True&amp;isModal=true&amp;asPopupView=true</t>
  </si>
  <si>
    <t>Capacitar 3200 personas en los campos artísticos, interculturales, culturales y/o patrimoniales.</t>
  </si>
  <si>
    <t>O23011601210000001722</t>
  </si>
  <si>
    <t>Fortalecimiento al Desarrollo cultural y deportivo de la Localidad de Usme</t>
  </si>
  <si>
    <t>CPS-366-2024 (103887)</t>
  </si>
  <si>
    <t>DIEGO ARMANDO CARDENAS AGUIRRE</t>
  </si>
  <si>
    <t>FDLU-CD-366-2024 (103887)</t>
  </si>
  <si>
    <t>PRESTAR LOS SERVICIOS DE APOYO ASISTENCIAL PARA LA PROMOCIÓN, ORIENTACIÓN Y EL FORTALECIMIENTO DE LOS PROCESOS CULTURALES Y ARTÍSTICOS IMPULSADOS POR LA ALCALDÍA LOCAL DE USME</t>
  </si>
  <si>
    <t>CO1.PCCNTR.6152440</t>
  </si>
  <si>
    <t>https://community.secop.gov.co/Public/Tendering/OpportunityDetail/Index?noticeUID=CO1.NTC.5903798&amp;isFromPublicArea=True&amp;isModal=true&amp;asPopupView=true</t>
  </si>
  <si>
    <t xml:space="preserve">CULTURA </t>
  </si>
  <si>
    <t>JENNIFFER GUILLEN HERNANDEZ</t>
  </si>
  <si>
    <t>CPS-367-2024 (103878)</t>
  </si>
  <si>
    <t>ISMAEL ANDRES CASTIBLANCO REYES</t>
  </si>
  <si>
    <t>FDLU-CD-367-2024 (103878)</t>
  </si>
  <si>
    <t>CO1.PCCNTR.6168964</t>
  </si>
  <si>
    <t>https://community.secop.gov.co/Public/Tendering/OpportunityDetail/Index?noticeUID=CO1.NTC.5925911&amp;isFromPublicArea=True&amp;isModal=true&amp;asPopupView=true</t>
  </si>
  <si>
    <t>CPS-368-2024 (104210)</t>
  </si>
  <si>
    <t>KARENT SORANLLY ANGULO QUIÑONES</t>
  </si>
  <si>
    <t>FDLU-CD-368-2024 (104210)</t>
  </si>
  <si>
    <t>PRESTAR LOS SERVICIOS OPERATIVOS, BRINDANDO APOYO EN LOS PROCESOS DE PRODUCCIÓN DE MATERIAL VEGETAL Y FUNCIONAMIENTO DEL VIVERO DENOMINADO LA REQUILINA DE LA ALCALDÍA LOCAL DE USME</t>
  </si>
  <si>
    <t>CO1.PCCNTR.6168972</t>
  </si>
  <si>
    <t>https://community.secop.gov.co/Public/Tendering/OpportunityDetail/Index?noticeUID=CO1.NTC.5925912&amp;isFromPublicArea=True&amp;isModal=true&amp;asPopupView=true</t>
  </si>
  <si>
    <t>Capacitar 3200 personas en los campos deportivos</t>
  </si>
  <si>
    <t>O23011601200000001718</t>
  </si>
  <si>
    <t>Usme, referente en cultura, deporte, recreación y actividad física, con parques para el desarrollo y la salud 2021 - 2024</t>
  </si>
  <si>
    <t>CPS-369-2024 (104047)</t>
  </si>
  <si>
    <t>LILIANA CARANTON GOMEZ</t>
  </si>
  <si>
    <t>FDLU-CD-369-2024 (104047)</t>
  </si>
  <si>
    <t>PRESTAR SERVICIOS A LA GESTIÓN DEL DESARROLLO LOCAL ORIENTADOS AL DEPORTE EN PROCESOS FORMACION, CULTURA FISICA Y ENTRENAMIENTO DEPORTIVO</t>
  </si>
  <si>
    <t>CO1.PCCNTR.6169118</t>
  </si>
  <si>
    <t>https://community.secop.gov.co/Public/Tendering/OpportunityDetail/Index?noticeUID=CO1.NTC.5925913&amp;isFromPublicArea=True&amp;isModal=true&amp;asPopupView=true</t>
  </si>
  <si>
    <t>DEPORTE</t>
  </si>
  <si>
    <t>Vincular 3200 personas en actividades recreo-deportivas comunitarias.</t>
  </si>
  <si>
    <t>CPS-370-2024 (103948)</t>
  </si>
  <si>
    <t>JUAN CAMILO CASTRO PULIDO</t>
  </si>
  <si>
    <t>FDLU-CD-370-2024 (103948)</t>
  </si>
  <si>
    <t>PRESTAR SERVICIOS PROFESIONALES A LA GESTIÓN DEL DESARROLLO LOCAL ORIENTADOS A LA COORDINACIÓN DE LOS PROCESOS FORMACIÓN Y ENTRENAMIENTO DEPORTIVO.</t>
  </si>
  <si>
    <t>CO1.PCCNTR.6169323</t>
  </si>
  <si>
    <t>https://community.secop.gov.co/Public/Tendering/OpportunityDetail/Index?noticeUID=CO1.NTC.5925692&amp;isFromPublicArea=True&amp;isModal=true&amp;asPopupView=true</t>
  </si>
  <si>
    <t>CPS-371-2024 (103880)</t>
  </si>
  <si>
    <t>DIEGO ALEJANDRO VALBUENA VELANDIA</t>
  </si>
  <si>
    <t>FDLU-CD-371-2024 (103880)</t>
  </si>
  <si>
    <t>CO1.PCCNTR.6169344</t>
  </si>
  <si>
    <t>https://community.secop.gov.co/Public/Tendering/OpportunityDetail/Index?noticeUID=CO1.NTC.5925786&amp;isFromPublicArea=True&amp;isModal=true&amp;asPopupView=true</t>
  </si>
  <si>
    <t>CPS-372-2024 (104059)</t>
  </si>
  <si>
    <t>JENNY CONSTANZA GIRALDO BAUTISTA</t>
  </si>
  <si>
    <t>FDLU-CD-372-2024 (104059)</t>
  </si>
  <si>
    <t>PRESTAR LOS SERVICIOS PROFESIONALES, BRINDANDO APOYO EN LA FORMULACIÓN DE LOS PROCESOS DE EXTENSIÓN  AGROPECUARIA  Y LA CONSOLIDACIÓN DE LA INFORMACIÓN DEL SECTOR DE LA RURALIDAD USMEÑA, PARA EL ÁREA DE GESTIÓN DE DESARROLLO LOCAL DE LA ALCALDÍA LOCAL DE USME</t>
  </si>
  <si>
    <t>CO1.PCCNTR.6168983</t>
  </si>
  <si>
    <t>https://community.secop.gov.co/Public/Tendering/OpportunityDetail/Index?noticeUID=CO1.NTC.5925668&amp;isFromPublicArea=True&amp;isModal=true&amp;asPopupView=true</t>
  </si>
  <si>
    <t>CPS-373-2024 (104002)</t>
  </si>
  <si>
    <t>ALVARO JAVIER SILVA CUELLAR</t>
  </si>
  <si>
    <t>FDLU-CD-373-2024 (104002)</t>
  </si>
  <si>
    <t>PRESTAR LOS SERVICIOS DE APOYO ASISTENCIAL PARA LA PROMOCIÓN, ORIENTACIÓN Y EL FORTALECIMIENTO DE LOS PROCESOS DEPORTIVOS Y RECREATIVOS IMPULSADOS POR LA ALCALDÍA LOCAL DE USME</t>
  </si>
  <si>
    <t>CO1.PCCNTR.6169626</t>
  </si>
  <si>
    <t>https://community.secop.gov.co/Public/Tendering/OpportunityDetail/Index?noticeUID=CO1.NTC.5926017&amp;isFromPublicArea=True&amp;isModal=true&amp;asPopupView=true</t>
  </si>
  <si>
    <t>Fortalecimiento al Desarrollo culturaly deportivo de la Localidad de Usme</t>
  </si>
  <si>
    <t>CPS-374-2024 (103906)</t>
  </si>
  <si>
    <t>BLANCA ALEYDA MENDIVELSO MENDIVELSO</t>
  </si>
  <si>
    <t>FDLU-CD-374-2024 (103906)</t>
  </si>
  <si>
    <t>PRESTAR SERVICIOS TECNICOS A LA  GESTIÓN DEL DESARROLLO LOCAL ORIENTADOS A PROCESOS DE ACOMPAÑAMIENTO DE LAS  ESCUELAS DE FORMACIÓN CULTURAL DE LA LOCALIDAD DE USME.</t>
  </si>
  <si>
    <t xml:space="preserve"> $      13.300.000</t>
  </si>
  <si>
    <t>CO1.PCCNTR.6169659</t>
  </si>
  <si>
    <t>https://community.secop.gov.co/Public/Tendering/OpportunityDetail/Index?noticeUID=CO1.NTC.5926185&amp;isFromPublicArea=True&amp;isModal=true&amp;asPopupView=true</t>
  </si>
  <si>
    <t>CULTURA</t>
  </si>
  <si>
    <t>CPS-375-2024 (103880)</t>
  </si>
  <si>
    <t>ANGELA MARIA BOHORQUEZ BEDOYA</t>
  </si>
  <si>
    <t>FDLU-CD-375-2024 (103880)</t>
  </si>
  <si>
    <t>CO1.PCCNTR.6168987</t>
  </si>
  <si>
    <t>https://community.secop.gov.co/Public/Tendering/OpportunityDetail/Index?noticeUID=CO1.NTC.5925733&amp;isFromPublicArea=True&amp;isModal=true&amp;asPopupView=true</t>
  </si>
  <si>
    <t>CPS-376-2024 (103880)</t>
  </si>
  <si>
    <t>LILIANA MAHECHA RODRIGUEZ</t>
  </si>
  <si>
    <t>FDLU-CD-376-2024 (103880)</t>
  </si>
  <si>
    <t>CO1.PCCNTR.6169404</t>
  </si>
  <si>
    <t>https://community.secop.gov.co/Public/Tendering/OpportunityDetail/Index?noticeUID=CO1.NTC.5925748&amp;isFromPublicArea=True&amp;isModal=true&amp;asPopupView=true</t>
  </si>
  <si>
    <t>CPS-377-2024 (104002)</t>
  </si>
  <si>
    <t>ANGIE FERNANDA VILLABONA MELO</t>
  </si>
  <si>
    <t>FDLU-CD-377-2024 (104002)</t>
  </si>
  <si>
    <t>CO1.PCCNTR.6169236</t>
  </si>
  <si>
    <t>https://community.secop.gov.co/Public/Tendering/OpportunityDetail/Index?noticeUID=CO1.NTC.5925581&amp;isFromPublicArea=True&amp;isModal=true&amp;asPopupView=true</t>
  </si>
  <si>
    <t>CPS-378-2024 (104047)</t>
  </si>
  <si>
    <t>DAVID FERNANDO HERRERA RODRIGUEZ</t>
  </si>
  <si>
    <t>FDLU-CD-378-2024 (104047)</t>
  </si>
  <si>
    <t>CO1.PCCNTR.6169154</t>
  </si>
  <si>
    <t>https://community.secop.gov.co/Public/Tendering/OpportunityDetail/Index?noticeUID=CO1.NTC.5926311&amp;isFromPublicArea=True&amp;isModal=true&amp;asPopupView=true</t>
  </si>
  <si>
    <t>CPS-379-2024 (103878)</t>
  </si>
  <si>
    <t>JEIMY JOHANA MUÑOZ SUAREZ</t>
  </si>
  <si>
    <t>FDLU-CD-379-2024 (103878)</t>
  </si>
  <si>
    <t>CO1.PCCNTR.6168994</t>
  </si>
  <si>
    <t>https://community.secop.gov.co/Public/Tendering/OpportunityDetail/Index?noticeUID=CO1.NTC.5925687&amp;isFromPublicArea=True&amp;isModal=true&amp;asPopupView=true</t>
  </si>
  <si>
    <t>CPS-380-2024 (103883)</t>
  </si>
  <si>
    <t xml:space="preserve">DIEGO ANDRES GONZALEZ RODRIGUEZ </t>
  </si>
  <si>
    <t>FDLU-CD-380-2024 (103883)</t>
  </si>
  <si>
    <t>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t>
  </si>
  <si>
    <t>CO1.PCCNTR.6169341</t>
  </si>
  <si>
    <t>https://community.secop.gov.co/Public/Tendering/OpportunityDetail/Index?noticeUID=CO1.NTC.5926121&amp;isFromPublicArea=True&amp;isModal=true&amp;asPopupView=true</t>
  </si>
  <si>
    <t>CPS-381-2024 (103870)</t>
  </si>
  <si>
    <t>JUAN CARLOS TOBON RUIZ</t>
  </si>
  <si>
    <t>FDLU-CD-381-2024 (103870)</t>
  </si>
  <si>
    <t>APOYAR JURÍDICAMENTE LA EJECUCIÓN DE LAS ACCIONES REQUERIDAS PARA LA DEPURACIÓN DE LAS ACTUACIONES ADMINISTRATIVAS QUE CURSAN EN LA ALCALDÍA LOCAL.</t>
  </si>
  <si>
    <t>CO1.PCCNTR.6169159</t>
  </si>
  <si>
    <t>https://community.secop.gov.co/Public/Tendering/OpportunityDetail/Index?noticeUID=CO1.NTC.5926423&amp;isFromPublicArea=True&amp;isModal=true&amp;asPopupView=true</t>
  </si>
  <si>
    <t>CPS-382-2024 (104047)</t>
  </si>
  <si>
    <t>JOSE BERNARDO GORDO OLMOS</t>
  </si>
  <si>
    <t>FDLU-CD-382-2024 (104047)</t>
  </si>
  <si>
    <t>CO1.PCCNTR.6170137</t>
  </si>
  <si>
    <t>https://community.secop.gov.co/Public/Tendering/OpportunityDetail/Index?noticeUID=CO1.NTC.5926196&amp;isFromPublicArea=True&amp;isModal=true&amp;asPopupView=true</t>
  </si>
  <si>
    <t>CPS-383-2024 (103884)</t>
  </si>
  <si>
    <t>ANGIE TATIANA TAFUR CUELLAR</t>
  </si>
  <si>
    <t>FDLU-CD-383-2024 (103884)</t>
  </si>
  <si>
    <t>PRESTAR LOS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</si>
  <si>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CO1.PCCNTR.6169653</t>
  </si>
  <si>
    <t>https://community.secop.gov.co/Public/Tendering/OpportunityDetail/Index?noticeUID=CO1.NTC.5926018&amp;isFromPublicArea=True&amp;isModal=true&amp;asPopupView=true</t>
  </si>
  <si>
    <t>CPS-384-2024 (103870)</t>
  </si>
  <si>
    <t>ERWIN GAETH MERA</t>
  </si>
  <si>
    <t>FDLU-CD-384-2024 (103870)</t>
  </si>
  <si>
    <t>CO1.PCCNTR.6170128</t>
  </si>
  <si>
    <t>https://community.secop.gov.co/Public/Tendering/OpportunityDetail/Index?noticeUID=CO1.NTC.5927005&amp;isFromPublicArea=True&amp;isModal=true&amp;asPopupView=true</t>
  </si>
  <si>
    <t>CPS-385-2024 (104047)</t>
  </si>
  <si>
    <t>SHERLEY CAROLINA SANCHEZ SUAREZ</t>
  </si>
  <si>
    <t>FDLU-CD-385-2024 (104047)</t>
  </si>
  <si>
    <t>CO1.PCCNTR.6169658</t>
  </si>
  <si>
    <t>https://community.secop.gov.co/Public/Tendering/OpportunityDetail/Index?noticeUID=CO1.NTC.5926234&amp;isFromPublicArea=True&amp;isModal=true&amp;asPopupView=true</t>
  </si>
  <si>
    <t>CPS-386-2024 (103870)</t>
  </si>
  <si>
    <t>JULIAN FELIPE RODRIGUEZ ZABALA</t>
  </si>
  <si>
    <t>FDLU-CD-386-2024 (103870)</t>
  </si>
  <si>
    <t>CO1.PCCNTR.6169805</t>
  </si>
  <si>
    <t>https://community.secop.gov.co/Public/Tendering/OpportunityDetail/Index?noticeUID=CO1.NTC.5926157&amp;isFromPublicArea=True&amp;isModal=true&amp;asPopupView=true</t>
  </si>
  <si>
    <t>CPS-387-2024 (104104)</t>
  </si>
  <si>
    <t>CAMILA IVONNE AREVALO GALINDO</t>
  </si>
  <si>
    <t>FDLU-CD-387-2024 (104104)</t>
  </si>
  <si>
    <t>PRESTAR SUS SERVICIOS PROFESIONALES EN EL DESARROLLO DE LAS ACTIVIDADES CONCERNIENTES A LA GEORREFERENCIACIÓN Y ELABORACIÓN DE PRODUCTOS CARTOGRÁFICOS DE LOS PREDIOS RURALES ATENDIDOS POR LA UNIDAD LOCAL DE ASISTENCIA TÉCNICA AGROPECUARIA, TENIENDO EN CUENTA EL COMPONENTE AMBIENTAL COMO EJE TRANSVER</t>
  </si>
  <si>
    <t>CO1.PCCNTR.6169685</t>
  </si>
  <si>
    <t>https://community.secop.gov.co/Public/Tendering/OpportunityDetail/Index?noticeUID=CO1.NTC.5926046&amp;isFromPublicArea=True&amp;isModal=true&amp;asPopupView=true</t>
  </si>
  <si>
    <t>CPS-388-2024(103819)</t>
  </si>
  <si>
    <t xml:space="preserve">LERIDA BELTRAN MARTINEZ </t>
  </si>
  <si>
    <t>FDLU-CD-388-2024(103819)</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</si>
  <si>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</si>
  <si>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CO1.PCCNTR.6171008</t>
  </si>
  <si>
    <t>https://community.secop.gov.co/Public/Tendering/OpportunityDetail/Index?noticeUID=CO1.NTC.5927887&amp;isFromPublicArea=True&amp;isModal=true&amp;asPopupView=true</t>
  </si>
  <si>
    <t>CPS-389-2024(103880)</t>
  </si>
  <si>
    <t xml:space="preserve">CRISTIAN CAMILO ZABALA TRUJILLO </t>
  </si>
  <si>
    <t>FDLU-CD-389-2024(103880)</t>
  </si>
  <si>
    <t>CO1.PCCNTR.6170938</t>
  </si>
  <si>
    <t>https://community.secop.gov.co/Public/Tendering/OpportunityDetail/Index?noticeUID=CO1.NTC.5928138&amp;isFromPublicArea=True&amp;isModal=true&amp;asPopupView=true</t>
  </si>
  <si>
    <t>CPS-390-2024 (103883)</t>
  </si>
  <si>
    <t>WENDY TATIANA ARAQUE GOMEZ</t>
  </si>
  <si>
    <t>FDLU-CD-390-2024 (103883)</t>
  </si>
  <si>
    <t>CO1.PCCNTR.6178256</t>
  </si>
  <si>
    <t>https://community.secop.gov.co/Public/Tendering/OpportunityDetail/Index?noticeUID=CO1.NTC.5938548&amp;isFromPublicArea=True&amp;isModal=true&amp;asPopupView=true</t>
  </si>
  <si>
    <t>CPS-391-2024 (103819)</t>
  </si>
  <si>
    <t>SANDRA MILENA CONTRERAS MARTINEZ</t>
  </si>
  <si>
    <t>FDLU-CD-391-2024 (103819)</t>
  </si>
  <si>
    <t>CO1.PCCNTR.6177876</t>
  </si>
  <si>
    <t>https://community.secop.gov.co/Public/Tendering/OpportunityDetail/Index?noticeUID=CO1.NTC.5938394&amp;isFromPublicArea=True&amp;isModal=true&amp;asPopupView=true</t>
  </si>
  <si>
    <t>CPS-392-2024 (103870)</t>
  </si>
  <si>
    <t>DARLY MELISSA POLANIA SANCHEZ</t>
  </si>
  <si>
    <t>FDLU-CD-392-2024 (103870)</t>
  </si>
  <si>
    <t>CO1.PCCNTR.6177897</t>
  </si>
  <si>
    <t>https://community.secop.gov.co/Public/Tendering/OpportunityDetail/Index?noticeUID=CO1.NTC.5938828&amp;isFromPublicArea=True&amp;isModal=true&amp;asPopupView=true</t>
  </si>
  <si>
    <t>CPS-393-2024 (103880)</t>
  </si>
  <si>
    <t>LAURA CAMILA PUMAREJO DIAZ</t>
  </si>
  <si>
    <t>FDLU-CD-393-2024 (103880)</t>
  </si>
  <si>
    <t>CO1.PCCNTR.6177879</t>
  </si>
  <si>
    <t>https://community.secop.gov.co/Public/Tendering/OpportunityDetail/Index?noticeUID=CO1.NTC.5938644&amp;isFromPublicArea=True&amp;isModal=true&amp;asPopupView=true</t>
  </si>
  <si>
    <t>CPS-394-2024 (103883)</t>
  </si>
  <si>
    <t>FELIPE ANDELFO MENDOZA CACERES</t>
  </si>
  <si>
    <t>FDLU-CD-394-2024 (103883)</t>
  </si>
  <si>
    <t>PRESTAR LOS SERVICIOS PROFESIONALES A LA ALCALDÍA DE USME, BRINDANDO APOYO TÉCNICO AL ÁREA DE GESTIÓN POLICIVA DE LA ALCALDÍA CON OCASIÓN A LA INFRACCIÓN AL RÉGIMEN DE OBRAS Y URBANISMO Y PARA DAR CUMPLIMIENTO AL FALLO DEL CONSEJO DE ESTADO, ACCIÓN POPULAR REF. NO.25000232500020050066203 DEL 5 DE NO</t>
  </si>
  <si>
    <t>CO1.PCCNTR.6177883</t>
  </si>
  <si>
    <t>https://community.secop.gov.co/Public/Tendering/OpportunityDetail/Index?noticeUID=CO1.NTC.5938570&amp;isFromPublicArea=True&amp;isModal=true&amp;asPopupView=true</t>
  </si>
  <si>
    <t>CPS-395-2024 (103875)</t>
  </si>
  <si>
    <t>DAVID EDUARDO SANTAMARIA GARZON</t>
  </si>
  <si>
    <t>FDLU-CD-395-2024 (103875)</t>
  </si>
  <si>
    <t>PRESTAR SUS SERVICIOS PROFESIONALES PARA APOYAR JURÍDICAMENTE A LA ALCALDÍA LOCAL DE USME EN LAS ACCIONES REQUERIDAS PARA LA DEPURACIÓN DE LAS ACTUACIONES ADMINISTRATIVAS RELACIONADAS CON CÒDIGO DE POLICÌA QUE CURSAN EN LA ALCALDÍA LOCAL</t>
  </si>
  <si>
    <t>CO1.PCCNTR.6177981</t>
  </si>
  <si>
    <t>https://community.secop.gov.co/Public/Tendering/OpportunityDetail/Index?noticeUID=CO1.NTC.5938399&amp;isFromPublicArea=True&amp;isModal=true&amp;asPopupView=true</t>
  </si>
  <si>
    <t>Vincular 400 personas a procesos de construcción de memoria, verdad, reparación integral a víctimas, paz y reconciliación.</t>
  </si>
  <si>
    <t>O23011603390000001817</t>
  </si>
  <si>
    <t>Usme en paz con memoria y reconciliación</t>
  </si>
  <si>
    <t>CPS-396-2024 (103876)</t>
  </si>
  <si>
    <t>DIANA MARCELA ANGEL OTALORA</t>
  </si>
  <si>
    <t>FDLU-CD-396-2024 (103876)</t>
  </si>
  <si>
    <t>PRESTAR LOS SERVICIOS PROFESIONALES EN LOS PROCESOS PAZ CON MEMORIA Y RECONCILIACIÓN, REUBICACIÓN Y RECUPERACIÓN DE ESPACIO PÚBLICO, CONTROL DE ESTABLECIMIENTOS DE COMERCIO, ASÍ COMO EN LOS DEMÁS PROCESOS ADMINISTRATIVOS A CARGO DEL ÁREA GESTIÓN POLICIVA DE LA ALCALDÍA LOCAL DE USME</t>
  </si>
  <si>
    <t>CO1.PCCNTR.6178145</t>
  </si>
  <si>
    <t>https://community.secop.gov.co/Public/Tendering/OpportunityDetail/Index?noticeUID=CO1.NTC.5938460&amp;isFromPublicArea=True&amp;isModal=true&amp;asPopupView=true</t>
  </si>
  <si>
    <t>CPS-397-2024 (103819)</t>
  </si>
  <si>
    <t>YENIFER PAOLA SILVA MARTINEZ</t>
  </si>
  <si>
    <t>FDLU-CD-397-2024 (103819)</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</si>
  <si>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</si>
  <si>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CO1.PCCNTR.6178149</t>
  </si>
  <si>
    <t>https://community.secop.gov.co/Public/Tendering/OpportunityDetail/Index?noticeUID=CO1.NTC.5938748&amp;isFromPublicArea=True&amp;isModal=true&amp;asPopupView=true</t>
  </si>
  <si>
    <t>CPS-398-2024 (103901)</t>
  </si>
  <si>
    <t>MIGUEL ANGEL CAMELO RAMIREZ</t>
  </si>
  <si>
    <t>FDLU-CD-398-2024 (103901)</t>
  </si>
  <si>
    <t>PRESTAR LOS SERVICIOS PROFESIONALES PARA LA PROMOCIÓN, ORIENTACIÓN Y EL FORTALECIMIENTO DE LOS PROCESOS CULTURALES Y ARTÍSTICOS IMPULSADOS POR LA ALCALDÍA LOCAL DE USME</t>
  </si>
  <si>
    <t>CO1.PCCNTR.6178320</t>
  </si>
  <si>
    <t>https://community.secop.gov.co/Public/Tendering/OpportunityDetail/Index?noticeUID=CO1.NTC.5938673&amp;isFromPublicArea=True&amp;isModal=true&amp;asPopupView=true</t>
  </si>
  <si>
    <t>CPS-399-2024 (103881)</t>
  </si>
  <si>
    <t>WILLIAM GERMAN PEREZ LLANOS</t>
  </si>
  <si>
    <t>FDLU-CD-399-2024 (103881)</t>
  </si>
  <si>
    <t>PRESTAR LOS SERVICIOS PROFESIONALES ESPECIALIZADOS COMO ARQUITECTO PARA APOYAR EL DESARROLLO DE LOS PROCESOS Y PROCEDIMIENTOS A CARGO DEL ÁREA DE GESTIÓN POLICIVA DE LA ALCALDÍA LOCAL DE USME, CON OCASIÓN DE LA INFRACCIÓN AL RÉGIMEN DE OBRAS Y URBANISMO EN ÁREAS SUSCEPTIBLES DE OCUPACIONES ILEGALE</t>
  </si>
  <si>
    <t>CO1.PCCNTR.6178288</t>
  </si>
  <si>
    <t>https://community.secop.gov.co/Public/Tendering/OpportunityDetail/Index?noticeUID=CO1.NTC.5938476&amp;isFromPublicArea=True&amp;isModal=true&amp;asPopupView=true</t>
  </si>
  <si>
    <t>CPS-400-2024 (103878)</t>
  </si>
  <si>
    <t>LUZ MERYS DIAZ ALVAREZ</t>
  </si>
  <si>
    <t>FDLU-CD-400-2024 (103878)</t>
  </si>
  <si>
    <t>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</si>
  <si>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CO1.PCCNTR.6178316</t>
  </si>
  <si>
    <t>https://community.secop.gov.co/Public/Tendering/OpportunityDetail/Index?noticeUID=CO1.NTC.5938750&amp;isFromPublicArea=True&amp;isModal=true&amp;asPopupView=true</t>
  </si>
  <si>
    <t>CPS-401-2024 (103887)</t>
  </si>
  <si>
    <t>DANIELA FERNANDA BAQUERO COBOS</t>
  </si>
  <si>
    <t>FDLU-CD-401-2024 (103887)</t>
  </si>
  <si>
    <t>CO1.PCCNTR.6178285</t>
  </si>
  <si>
    <t>https://community.secop.gov.co/Public/Tendering/OpportunityDetail/Index?noticeUID=CO1.NTC.5938586&amp;isFromPublicArea=True&amp;isModal=true&amp;asPopupView=true</t>
  </si>
  <si>
    <t>CPS-402-2024 (104123)</t>
  </si>
  <si>
    <t>EDWIN GENALDO LIBERATO MURCIA</t>
  </si>
  <si>
    <t>FDLU-CD-402-2024 (104123)</t>
  </si>
  <si>
    <t>PRESTAR LOS SERVICIOS DE APOYO OPERATIVO COMO PROMOTOR(A) LOCAL, EN EL ÁREA DE GESTIÓN DEL DESARROLLO LOCAL DE LA ALCALDÍA LOCAL DE USME, PARA LA IMPLEMENTACIÓN DEL PROYECTO DE ¿EXTENSIÓN AGROPECUARIA, AMBIENTAL Y PRODUCTIVIDAD RURAL EN USME</t>
  </si>
  <si>
    <t>CO1.PCCNTR.6178324</t>
  </si>
  <si>
    <t>https://community.secop.gov.co/Public/Tendering/OpportunityDetail/Index?noticeUID=CO1.NTC.5938904&amp;isFromPublicArea=True&amp;isModal=true&amp;asPopupView=true</t>
  </si>
  <si>
    <t>CPS-403-2024 (103819)</t>
  </si>
  <si>
    <t>YENLY GALINDO JIMENEZ</t>
  </si>
  <si>
    <t>FDLU-CD-403-2024 (103819)</t>
  </si>
  <si>
    <t>CO1.PCCNTR.6178293</t>
  </si>
  <si>
    <t>https://community.secop.gov.co/Public/Tendering/OpportunityDetail/Index?noticeUID=CO1.NTC.5938916&amp;isFromPublicArea=True&amp;isModal=true&amp;asPopupView=true</t>
  </si>
  <si>
    <t>CPS-404-2024 (106984)</t>
  </si>
  <si>
    <t>HEYDER JESUS LINERO HERNANDEZ</t>
  </si>
  <si>
    <t>FDLU-CD-404-2024 (106984)</t>
  </si>
  <si>
    <t>PRESTAR LOS SERVICIOS DE APOYO TÉCNICO EN LOS PROCESOS DE ENTRADA Y SALIDA DE CORRESPONDENCIA DEL CDI, EJECUTANDO LOS PROCESOS ADMINISTRATIVOS PARA SU CONTROL Y VERIFICACIÓN. S</t>
  </si>
  <si>
    <t>CO1.PCCNTR.6188257</t>
  </si>
  <si>
    <t>https://community.secop.gov.co/Public/Tendering/OpportunityDetail/Index?noticeUID=CO1.NTC.5950453&amp;isFromPublicArea=True&amp;isModal=true&amp;asPopupView=true</t>
  </si>
  <si>
    <t>Implementar 4 acciones de fomento para la agricultura urbana.</t>
  </si>
  <si>
    <t>O23011601240000001727</t>
  </si>
  <si>
    <t>Agricultura urbana en Usme</t>
  </si>
  <si>
    <t>CPS-405-2024 (104038)</t>
  </si>
  <si>
    <t>OLGA YINET ZAPATA ARIAS</t>
  </si>
  <si>
    <t>FDLU-CD-405-2024 (104038)</t>
  </si>
  <si>
    <t>PRESTAR LOS SERVICIOS ASISTENCIALES Y OPERACIONALES COMO PROMOTOR PARA EL APOYO EN LA IMPLEMENTACIÓN DEL PROYECTO DE AGRICULTURA URBANA EN USME, EN LA ALCALDÍA LOCAL DE USME</t>
  </si>
  <si>
    <t>CO1.PCCNTR.6188178</t>
  </si>
  <si>
    <t>https://community.secop.gov.co/Public/Tendering/OpportunityDetail/Index?noticeUID=CO1.NTC.5950456&amp;isFromPublicArea=True&amp;isModal=true&amp;asPopupView=true</t>
  </si>
  <si>
    <t>CPS-406-2024 (106984)</t>
  </si>
  <si>
    <t>YUDI MAGDALENA JOYA RODRIGUEZ</t>
  </si>
  <si>
    <t>FDLU-CD-406-2024 (106984)</t>
  </si>
  <si>
    <t>CO1.PCCNTR.6188255</t>
  </si>
  <si>
    <t>https://community.secop.gov.co/Public/Tendering/OpportunityDetail/Index?noticeUID=CO1.NTC.5950450&amp;isFromPublicArea=True&amp;isModal=true&amp;asPopupView=true</t>
  </si>
  <si>
    <t>CPS-407-2024 (103819)</t>
  </si>
  <si>
    <t>YAMILENA CHAVARRO RODRIGUEZ</t>
  </si>
  <si>
    <t>FDLU-CD-407-2024 (103819)</t>
  </si>
  <si>
    <t>CO1.PCCNTR.6188179</t>
  </si>
  <si>
    <t>https://community.secop.gov.co/Public/Tendering/OpportunityDetail/Index?noticeUID=CO1.NTC.5950245&amp;isFromPublicArea=True&amp;isModal=true&amp;asPopupView=true</t>
  </si>
  <si>
    <t>CPS-408-2024 (104038)</t>
  </si>
  <si>
    <t>JUAN CAMILO PEÑA ALMECIGA</t>
  </si>
  <si>
    <t>FDLU-CD-408-2024 (104038)</t>
  </si>
  <si>
    <t>CO1.PCCNTR.6188265</t>
  </si>
  <si>
    <t>https://community.secop.gov.co/Public/Tendering/OpportunityDetail/Index?noticeUID=CO1.NTC.5950459&amp;isFromPublicArea=True&amp;isModal=true&amp;asPopupView=true</t>
  </si>
  <si>
    <t>CPS-409-2024 (103901)</t>
  </si>
  <si>
    <t>RODRIGO AMAYA PEDRAZA</t>
  </si>
  <si>
    <t>FDLU-CD-409-2024 (103901)</t>
  </si>
  <si>
    <t>CO1.PCCNTR.6188550</t>
  </si>
  <si>
    <t>https://community.secop.gov.co/Public/Tendering/OpportunityDetail/Index?noticeUID=CO1.NTC.5950649&amp;isFromPublicArea=True&amp;isModal=true&amp;asPopupView=true</t>
  </si>
  <si>
    <t>CPS-410-2024 (104101)</t>
  </si>
  <si>
    <t>JOSE AUGUSTO GONZALEZ MARTINEZ</t>
  </si>
  <si>
    <t>FDLU-CD-410-2024 (104101)</t>
  </si>
  <si>
    <t>PRESTAR LOS SERVICIOS PROFESIONALES A LA ALCALDÍA LOCAL DE USME, PARA LA EJECUCIÓN DE LOS PROCESOS, ACTIVIDADES Y ESTRATEGIAS ADMINISTRATIVAS Y DE CAMPO, EN EL MARCO DE LA POLÍTICA DE REACTIVACIÓN ECONÓMICA DISTRITAL</t>
  </si>
  <si>
    <t>CO1.PCCNTR.6188270</t>
  </si>
  <si>
    <t>https://community.secop.gov.co/Public/Tendering/OpportunityDetail/Index?noticeUID=CO1.NTC.5950629&amp;isFromPublicArea=True&amp;isModal=true&amp;asPopupView=true</t>
  </si>
  <si>
    <t>CPS-411-2024 (104038)</t>
  </si>
  <si>
    <t>DEISY CATHERINE SALAS ATARA</t>
  </si>
  <si>
    <t>FDLU-CD-411-2024 (104038)</t>
  </si>
  <si>
    <t>CO1.PCCNTR.6188271</t>
  </si>
  <si>
    <t>https://community.secop.gov.co/Public/Tendering/OpportunityDetail/Index?noticeUID=CO1.NTC.5950462&amp;isFromPublicArea=True&amp;isModal=true&amp;asPopupView=true</t>
  </si>
  <si>
    <t>CPS-412-2024 (103823)</t>
  </si>
  <si>
    <t>JORGE ENRIQUE BUITRAGO MARTINEZ</t>
  </si>
  <si>
    <t>FDLU-CD-412-2024 (103823)</t>
  </si>
  <si>
    <t>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t>
  </si>
  <si>
    <t>CO1.PCCNTR.6188275</t>
  </si>
  <si>
    <t>https://community.secop.gov.co/Public/Tendering/OpportunityDetail/Index?noticeUID=CO1.NTC.5950467&amp;isFromPublicArea=True&amp;isModal=true&amp;asPopupView=true</t>
  </si>
  <si>
    <t>CPS-413-2024 (103901)</t>
  </si>
  <si>
    <t>FRANKLIN HERRERA CARDENAS</t>
  </si>
  <si>
    <t>FDLU-CD-413-2024 (103901)</t>
  </si>
  <si>
    <t>CO1.PCCNTR.6188278</t>
  </si>
  <si>
    <t>https://community.secop.gov.co/Public/Tendering/OpportunityDetail/Index?noticeUID=CO1.NTC.5950397&amp;isFromPublicArea=True&amp;isModal=true&amp;asPopupView=true</t>
  </si>
  <si>
    <t>CPS-414-2024 (104101)</t>
  </si>
  <si>
    <t>GINA JOHANNA VASQUEZ CORTES</t>
  </si>
  <si>
    <t>FDLU-CD-414-2024 (104101)</t>
  </si>
  <si>
    <t>CO1.PCCNTR.6188618</t>
  </si>
  <si>
    <t>https://community.secop.gov.co/Public/Tendering/OpportunityDetail/Index?noticeUID=CO1.NTC.5950627&amp;isFromPublicArea=True&amp;isModal=true&amp;asPopupView=true</t>
  </si>
  <si>
    <t>CPS-415-2024 (103880)</t>
  </si>
  <si>
    <t>CRISTIAN ORLANDO AVILA CONTRERAS</t>
  </si>
  <si>
    <t>FDLU-CD-415-2024 (103880)</t>
  </si>
  <si>
    <t>APOYAR TÉCNICAMENTE LAS DISTINTAS ETAPAS DE LOS PROCESOS DE COMPETENCIA DE LA ALCALDÍA LOCAL PARA LA DEPURACIÓN DE  ACTUACIONES ADMINISTRATIVAS</t>
  </si>
  <si>
    <t>CO1.PCCNTR.6188272</t>
  </si>
  <si>
    <t>https://community.secop.gov.co/Public/Tendering/OpportunityDetail/Index?noticeUID=CO1.NTC.5950250&amp;isFromPublicArea=True&amp;isModal=true&amp;asPopupView=true</t>
  </si>
  <si>
    <t>CPS-416-2024 (104038)</t>
  </si>
  <si>
    <t>EDGAR HUMBERTO HERRERA BERNAL</t>
  </si>
  <si>
    <t>FDLU-CD-416-2024 (104038)</t>
  </si>
  <si>
    <t>CO1.PCCNTR.6188641</t>
  </si>
  <si>
    <t>https://community.secop.gov.co/Public/Tendering/OpportunityDetail/Index?noticeUID=CO1.NTC.5950732&amp;isFromPublicArea=True&amp;isModal=true&amp;asPopupView=true</t>
  </si>
  <si>
    <t>CPS-417-2024 (103887)</t>
  </si>
  <si>
    <t>DIANA VIANEY GONZALEZ BARRETO</t>
  </si>
  <si>
    <t>FDLU-CD-417-2024 (103887)</t>
  </si>
  <si>
    <t>CO1.PCCNTR.6188273</t>
  </si>
  <si>
    <t>https://community.secop.gov.co/Public/Tendering/OpportunityDetail/Index?noticeUID=CO1.NTC.5950466&amp;isFromPublicArea=True&amp;isModal=true&amp;asPopupView=true</t>
  </si>
  <si>
    <t>CPS-418-2024 (104047)</t>
  </si>
  <si>
    <t>LEIDER STIVEN TORRES BENITO</t>
  </si>
  <si>
    <t>FDLU-CD-418-2024 (104047)</t>
  </si>
  <si>
    <t>CO1.PCCNTR.6188196</t>
  </si>
  <si>
    <t>https://community.secop.gov.co/Public/Tendering/OpportunityDetail/Index?noticeUID=CO1.NTC.5950470&amp;isFromPublicArea=True&amp;isModal=true&amp;asPopupView=true</t>
  </si>
  <si>
    <t>CPS-419-2024 (104047)</t>
  </si>
  <si>
    <t>EMMA LUCIA TORRES MUÑOZ</t>
  </si>
  <si>
    <t>FDLU-CD-419-2024 (104047)</t>
  </si>
  <si>
    <t>CO1.PCCNTR.6188630</t>
  </si>
  <si>
    <t>https://community.secop.gov.co/Public/Tendering/OpportunityDetail/Index?noticeUID=CO1.NTC.5950641&amp;isFromPublicArea=True&amp;isModal=true&amp;asPopupView=true</t>
  </si>
  <si>
    <t>CPS-420-2024 (104101).</t>
  </si>
  <si>
    <t>CAMILO ANDRES RAMOS BELTRAN</t>
  </si>
  <si>
    <t>FDLU-CD-420-2024 (104101).</t>
  </si>
  <si>
    <t>PRESTAR LOS SERVICIOS PROFESIONALES A  LA ALCALDÍA LOCAL DE USME, PARA LA EJECUCIÓN DE LOS PROCESOS, ACTIVIDADES Y ESTRATEGIAS ADMINISTRATIVAS Y DE CAMPO, EN EL MARCO DE LA POLÍTICA DE REACTIVACIÓN ECONÓMICA DISTRITAL</t>
  </si>
  <si>
    <t>CO1.PCCNTR.6209161</t>
  </si>
  <si>
    <t>https://community.secop.gov.co/Public/Tendering/OpportunityDetail/Index?noticeUID=CO1.NTC.5976909&amp;isFromPublicArea=True&amp;isModal=False</t>
  </si>
  <si>
    <t>CPS-421-2024 (104038)</t>
  </si>
  <si>
    <t>WILFIDA CABADIAS VASQUEZ</t>
  </si>
  <si>
    <t>FDLU-CD-421-2024 (104038)</t>
  </si>
  <si>
    <t>CO1.PCCNTR.6188538</t>
  </si>
  <si>
    <t>https://community.secop.gov.co/Public/Tendering/OpportunityDetail/Index?noticeUID=CO1.NTC.5950277&amp;isFromPublicArea=True&amp;isModal=true&amp;asPopupView=true</t>
  </si>
  <si>
    <t>CPS-422-2024 (103901)</t>
  </si>
  <si>
    <t>JESUS ANDRES CORDOBA MONROY</t>
  </si>
  <si>
    <t>FDLU-CD-422-2024 (103901)</t>
  </si>
  <si>
    <t>CO1.PCCNTR.6188280</t>
  </si>
  <si>
    <t>https://community.secop.gov.co/Public/Tendering/OpportunityDetail/Index?noticeUID=CO1.NTC.5950710&amp;isFromPublicArea=True&amp;isModal=true&amp;asPopupView=true</t>
  </si>
  <si>
    <t>CPS-423-2024 (103880)</t>
  </si>
  <si>
    <t>WILSON MOLANO PEREZ</t>
  </si>
  <si>
    <t>FDLU-CD-423-2024 (103880)</t>
  </si>
  <si>
    <t>APOYAR TÉCNICAMENTE LAS DISTINTAS   ETAPAS DE LOS PROCESOS DE COMPETENCIA DE LA ALCALDÍA LOCAL PARA LA DEPURACIÓN   DE ACTUACIONES ADMINISTRATIVAS</t>
  </si>
  <si>
    <t>CO1.PCCNTR.6188808</t>
  </si>
  <si>
    <t>https://community.secop.gov.co/Public/Tendering/OpportunityDetail/Index?noticeUID=CO1.NTC.5950285&amp;isFromPublicArea=True&amp;isModal=true&amp;asPopupView=true</t>
  </si>
  <si>
    <t>CPS-424-2024 (104038)</t>
  </si>
  <si>
    <t>VIVIANA CAROLINA RODRIGUEZ BARRERA</t>
  </si>
  <si>
    <t>FDLU-CD-424-2024 (104038)</t>
  </si>
  <si>
    <t>CO1.PCCNTR.6193327</t>
  </si>
  <si>
    <t>https://community.secop.gov.co/Public/Tendering/OpportunityDetail/Index?noticeUID=CO1.NTC.5956284&amp;isFromPublicArea=True&amp;isModal=true&amp;asPopupView=true</t>
  </si>
  <si>
    <t>Realizar 80 eventos de promoción de actividades culturales.</t>
  </si>
  <si>
    <t>CPS-425-2024 (103911)</t>
  </si>
  <si>
    <t>CARLOS ANTONIO VIDAL ANGULO</t>
  </si>
  <si>
    <t>FDLU-CD-425-2024 (103911)</t>
  </si>
  <si>
    <t>PRESTAR SERVICIOS PROFESIONALES DE APOYO A LA GESTIÓN DEL DESARROLLO LOCAL EN LABORES DE COORDINACION DE LOS FESTIVALES Y EVENTOS DE CULTURALES</t>
  </si>
  <si>
    <t>CO1.PCCNTR.6193439</t>
  </si>
  <si>
    <t>https://community.secop.gov.co/Public/Tendering/OpportunityDetail/Index?noticeUID=CO1.NTC.5956348&amp;isFromPublicArea=True&amp;isModal=true&amp;asPopupView=true</t>
  </si>
  <si>
    <t>CPS-426-2024 (104047)</t>
  </si>
  <si>
    <t>MIGUEL ESTEBAN RIVERA SANTISTEBAN</t>
  </si>
  <si>
    <t>FDLU-CD-426-2024 (104047)</t>
  </si>
  <si>
    <t>CO1.PCCNTR.6192496</t>
  </si>
  <si>
    <t>https://community.secop.gov.co/Public/Tendering/OpportunityDetail/Index?noticeUID=CO1.NTC.5956611&amp;isFromPublicArea=True&amp;isModal=true&amp;asPopupView=true</t>
  </si>
  <si>
    <t>CPS-427-2024 (104047)</t>
  </si>
  <si>
    <t>JONATHAN HERLEY TRIVIÑO GAMBA</t>
  </si>
  <si>
    <t>FDLU-CD-427-2024 (104047)</t>
  </si>
  <si>
    <t>CO1.PCCNTR.6193319</t>
  </si>
  <si>
    <t>https://community.secop.gov.co/Public/Tendering/OpportunityDetail/Index?noticeUID=CO1.NTC.5956424&amp;isFromPublicArea=True&amp;isModal=true&amp;asPopupView=true</t>
  </si>
  <si>
    <t>CPS-428-2024 (103870)</t>
  </si>
  <si>
    <t>OSCAR JAVIER VEGA BETANCOURT</t>
  </si>
  <si>
    <t>FDLU-CD-428-2024 (103870)</t>
  </si>
  <si>
    <t>CO1.PCCNTR.6193188</t>
  </si>
  <si>
    <t>https://community.secop.gov.co/Public/Tendering/OpportunityDetail/Index?noticeUID=CO1.NTC.5956735&amp;isFromPublicArea=True&amp;isModal=true&amp;asPopupView=true</t>
  </si>
  <si>
    <t>CPS-429-2024 (104002)</t>
  </si>
  <si>
    <t>JOHANN MAURICIO ROJAS PEÑA</t>
  </si>
  <si>
    <t>FDLU-CD-429-2024 (104002)</t>
  </si>
  <si>
    <t>CO1.PCCNTR.6193508</t>
  </si>
  <si>
    <t>https://community.secop.gov.co/Public/Tendering/OpportunityDetail/Index?noticeUID=CO1.NTC.5956626&amp;isFromPublicArea=True&amp;isModal=true&amp;asPopupView=true</t>
  </si>
  <si>
    <t>CPS-430-2024 (104038)</t>
  </si>
  <si>
    <t>YOLANDA RODRIGUEZ HERNANDEZ</t>
  </si>
  <si>
    <t>FDLU-CD-430-2024 (104038)</t>
  </si>
  <si>
    <t>CO1.PCCNTR.6193530</t>
  </si>
  <si>
    <t>https://community.secop.gov.co/Public/Tendering/OpportunityDetail/Index?noticeUID=CO1.NTC.5956743&amp;isFromPublicArea=True&amp;isModal=true&amp;asPopupView=true</t>
  </si>
  <si>
    <t>CPS-431-2024 (104038)</t>
  </si>
  <si>
    <t>CARLOS EDWIN ORDOÑEZ</t>
  </si>
  <si>
    <t>FDLU-CD-431-2024 (104038)</t>
  </si>
  <si>
    <t>PRESTAR LOS SERVICIOS ASISTENCIALES Y  OPERACIONALES COMO PROMOTOR PARA EL APOYO EN LA IMPLEMENTACIÓN DEL  PROYECTO DE AGRICULTURA URBANA EN USME, EN LA ALCALDÍA LOCAL DE USME</t>
  </si>
  <si>
    <t>CO1.PCCNTR.6193072</t>
  </si>
  <si>
    <t>https://community.secop.gov.co/Public/Tendering/OpportunityDetail/Index?noticeUID=CO1.NTC.5956438&amp;isFromPublicArea=True&amp;isModal=true&amp;asPopupView=true</t>
  </si>
  <si>
    <t>CPS-432-2024 (104185)</t>
  </si>
  <si>
    <t>PAULA CAMILA PEÑUELA SIERRA</t>
  </si>
  <si>
    <t>FDLU-CD-432-2024 (104185)</t>
  </si>
  <si>
    <t>PRESTAR LOS SERVICIOS PROFESIONALES AL FDLU EN LA LINEA AMBIENTAL PARA LA EXTENSIÓN AGROPECUARIA EN EL AREA DE GESTIÓN DEL DESARROLLO LOCAL DE LA ALCALDIA LOCAL DE US</t>
  </si>
  <si>
    <t>CO1.PCCNTR.6193526</t>
  </si>
  <si>
    <t>https://community.secop.gov.co/Public/Tendering/OpportunityDetail/Index?noticeUID=CO1.NTC.5956560&amp;isFromPublicArea=True&amp;isModal=true&amp;asPopupView=true</t>
  </si>
  <si>
    <t>CPS-433-2024 (103901)</t>
  </si>
  <si>
    <t>LAURA VALENTINA ESCOBAR MUÑOZ</t>
  </si>
  <si>
    <t>FDLU-CD-433-2024 (103901)</t>
  </si>
  <si>
    <t>CO1.PCCNTR.6193082</t>
  </si>
  <si>
    <t>https://community.secop.gov.co/Public/Tendering/OpportunityDetail/Index?noticeUID=CO1.NTC.5956451&amp;isFromPublicArea=True&amp;isModal=true&amp;asPopupView=true</t>
  </si>
  <si>
    <t>CPS-434-2024 (103819)</t>
  </si>
  <si>
    <t>ERIKA ALEXANDRA SANCHEZ GRANADOS</t>
  </si>
  <si>
    <t>FDLU-CD-434-2024 (103819)</t>
  </si>
  <si>
    <t>PRESTAR SERVICIOS DE APOYO EN ACTIVIDADES QUE AYUDEN A MITIGAR Y PREVENIR LAS AFECTACIONES EN LA SEGURIDAD Y LA CONVIVENCIA LA VIOLENCIA EN LOS NIÑOS, NIÑAS Y ADOLESCENTES Y DE GÉNERO D  ACUERDO A LA ESTRATEGIA DE SEGURIDAD EMANADA POR LA ALCALDÍA LOCAL DE USME.</t>
  </si>
  <si>
    <t>CO1.PCCNTR.6193092</t>
  </si>
  <si>
    <t>https://community.secop.gov.co/Public/Tendering/OpportunityDetail/Index?noticeUID=CO1.NTC.5956463&amp;isFromPublicArea=True&amp;isModal=true&amp;asPopupView=true</t>
  </si>
  <si>
    <t>DELIA PATRICIA ZAPATA YEPES</t>
  </si>
  <si>
    <t>2 MESES Y 10 DIAS</t>
  </si>
  <si>
    <t>1 MES Y 5 DIAS</t>
  </si>
  <si>
    <t>CPS-435-2024 (104038)</t>
  </si>
  <si>
    <t>MARIA ALEJANDRA FORERO REY</t>
  </si>
  <si>
    <t>CO1.PCCNTR.6193174</t>
  </si>
  <si>
    <t>https://community.secop.gov.co/Public/Tendering/OpportunityDetail/Index?noticeUID=CO1.NTC.5956711&amp;isFromPublicArea=True&amp;isModal=true&amp;asPopupView=true</t>
  </si>
  <si>
    <t>CPS-436-2024 (104047)</t>
  </si>
  <si>
    <t>SANDRA GISELLE AVENDAÑO BAUTISTA</t>
  </si>
  <si>
    <t>FDLU-CD-436-2024 (104047)</t>
  </si>
  <si>
    <t>CO1.PCCNTR.6193336</t>
  </si>
  <si>
    <t>https://community.secop.gov.co/Public/Tendering/OpportunityDetail/Index?noticeUID=CO1.NTC.5956704&amp;isFromPublicArea=True&amp;isModal=true&amp;asPopupView=true</t>
  </si>
  <si>
    <t>CPS-437-2024 (103901)</t>
  </si>
  <si>
    <t>MARIA PAULA MENDEZ OLSSON</t>
  </si>
  <si>
    <t>FDLU-CD-437-2024 (103901)</t>
  </si>
  <si>
    <t>CO1.PCCNTR.6193509</t>
  </si>
  <si>
    <t>https://community.secop.gov.co/Public/Tendering/OpportunityDetail/Index?noticeUID=CO1.NTC.5956470&amp;isFromPublicArea=True&amp;isModal=true&amp;asPopupView=true</t>
  </si>
  <si>
    <t>CPS-438-2024 (104047)</t>
  </si>
  <si>
    <t>WILFOR STICK QUINTERO ZABALA</t>
  </si>
  <si>
    <t>FDLU-CD-438-2024 (104047)</t>
  </si>
  <si>
    <t>CO1.PCCNTR.6193470</t>
  </si>
  <si>
    <t>https://community.secop.gov.co/Public/Tendering/OpportunityDetail/Index?noticeUID=CO1.NTC.5956718&amp;isFromPublicArea=True&amp;isModal=true&amp;asPopupView=true</t>
  </si>
  <si>
    <t>CPS-439-2024 (104002)</t>
  </si>
  <si>
    <t>ANDERSSON LEANDRO GUTIERREZ CORDERO</t>
  </si>
  <si>
    <t>FDLU-CD-439-2024 (104002)</t>
  </si>
  <si>
    <t>CO1.PCCNTR.6193089</t>
  </si>
  <si>
    <t>https://community.secop.gov.co/Public/Tendering/OpportunityDetail/Index?noticeUID=CO1.NTC.5956458&amp;isFromPublicArea=True&amp;isModal=true&amp;asPopupView=true</t>
  </si>
  <si>
    <t>CPS-440-2024 (103819)</t>
  </si>
  <si>
    <t>ADRIANA CHIPATECUA SIMBAQUEVA</t>
  </si>
  <si>
    <t>FDLU-CD-440-2024 (103819)</t>
  </si>
  <si>
    <t>CO1.PCCNTR.6193516</t>
  </si>
  <si>
    <t>https://community.secop.gov.co/Public/Tendering/OpportunityDetail/Index?noticeUID=CO1.NTC.5956469&amp;isFromPublicArea=True&amp;isModal=true&amp;asPopupView=true</t>
  </si>
  <si>
    <t>CPS-441-2024 (104038)</t>
  </si>
  <si>
    <t>LUISA FERNANDA PIEDRAHITA GIL</t>
  </si>
  <si>
    <t>FDLU-CD-441-2024 (104038)</t>
  </si>
  <si>
    <t>CO1.PCCNTR.6193197</t>
  </si>
  <si>
    <t>https://community.secop.gov.co/Public/Tendering/OpportunityDetail/Index?noticeUID=CO1.NTC.5956747&amp;isFromPublicArea=True&amp;isModal=true&amp;asPopupView=true</t>
  </si>
  <si>
    <t>CPS-442-2024 (104239)</t>
  </si>
  <si>
    <t>ANTHAL GEZA PAL FLANDORFFER PENICHE</t>
  </si>
  <si>
    <t>FDLU-CD-442-2024 (104239)</t>
  </si>
  <si>
    <t>PRESTAR LOS SERVICIOS PROFESIONALES EN LA LÍNEA AGRÍCOLA PARA EL PROYECTO DE AGRICULTURA URBANA, EN EL ÁREA DE GESTIÓN DEL DESARROLLO LOCAL DE LA ALCALDÍA LOCAL DE USME, BRINDANDO APOYO EN EL IMPULSO DE LOS PROCESOS DE ASISTENCIA TÉCNICA EN CULTIVOS HORTÍCOLAS, BUENAS PRÁCTICAS AGRÍCOLAS Y TRABAJO C</t>
  </si>
  <si>
    <t>CO1.PCCNTR.6193523</t>
  </si>
  <si>
    <t>https://community.secop.gov.co/Public/Tendering/OpportunityDetail/Index?noticeUID=CO1.NTC.5956641&amp;isFromPublicArea=True&amp;isModal=true&amp;asPopupView=true</t>
  </si>
  <si>
    <t>CPS-443-2024 (104038)</t>
  </si>
  <si>
    <t>LUIS ALFREDO VASQUEZ MURILLO</t>
  </si>
  <si>
    <t>FDLU-CD-443-2024 (104038)</t>
  </si>
  <si>
    <t>CO1.PCCNTR.6193193</t>
  </si>
  <si>
    <t>https://community.secop.gov.co/Public/Tendering/OpportunityDetail/Index?noticeUID=CO1.NTC.5956649&amp;isFromPublicArea=True&amp;isModal=true&amp;asPopupView=true</t>
  </si>
  <si>
    <t>CPS-444-2024 (103891)</t>
  </si>
  <si>
    <t>JENNIFFER  GUILLEN HERNANDEZ</t>
  </si>
  <si>
    <t>FDLU-CD-444-2024 (103891)</t>
  </si>
  <si>
    <t>PRESTAR SERVICIOS PROFESIONALES DE APOYO A LA GESTIÓN DEL DESARROLLO LOCAL EN LABORES DE COORDINACION DE LAS ESCUELAS DE FORMACION CULTURAL ARTISTICA.</t>
  </si>
  <si>
    <t>CO1.PCCNTR.6193723</t>
  </si>
  <si>
    <t>https://community.secop.gov.co/Public/Tendering/OpportunityDetail/Index?noticeUID=CO1.NTC.5956837&amp;isFromPublicArea=True&amp;isModal=true&amp;asPopupView=true</t>
  </si>
  <si>
    <t>CPS-445-2024 (104047)</t>
  </si>
  <si>
    <t>SERGIO DAVID SILVA VELASCO</t>
  </si>
  <si>
    <t>FDLU-CD-445-2024 (104047)</t>
  </si>
  <si>
    <t>CO1.PCCNTR.6193727</t>
  </si>
  <si>
    <t>https://community.secop.gov.co/Public/Tendering/OpportunityDetail/Index?noticeUID=CO1.NTC.5956678&amp;isFromPublicArea=True&amp;isModal=true&amp;asPopupView=true</t>
  </si>
  <si>
    <t>CPS-446-2024 (104038)</t>
  </si>
  <si>
    <t>LINA MARCELA CABEZAS MONSALVE</t>
  </si>
  <si>
    <t>FDLU-CD-446-2024 (104038)</t>
  </si>
  <si>
    <t>CO1.PCCNTR.6193725</t>
  </si>
  <si>
    <t>https://community.secop.gov.co/Public/Tendering/OpportunityDetail/Index?noticeUID=CO1.NTC.5956921&amp;isFromPublicArea=True&amp;isModal=true&amp;asPopupView=true</t>
  </si>
  <si>
    <t>CPS-447-2024 (103952)</t>
  </si>
  <si>
    <t>HERMES EDUARDO VERANO GONZALEZ</t>
  </si>
  <si>
    <t>FDLU-CD-447-2024 (103952)</t>
  </si>
  <si>
    <t>PRESTAR LOS SERVICIOS ASISTENCIALES EN LA PROMOCIÓN, ARTICULACIÓN, ACOMPAÑAMIENTO Y SEGUIMIENTO PARA LA ATENCIÓN Y PROTECCIÓN DE LOS ANIMALES DOMÉSTICOS Y SILVESTRES DE LA LOCALIDAD</t>
  </si>
  <si>
    <t xml:space="preserve"> $        9.975.000</t>
  </si>
  <si>
    <t>CO1.PCCNTR.6199817</t>
  </si>
  <si>
    <t>https://community.secop.gov.co/Public/Tendering/OpportunityDetail/Index?noticeUID=CO1.NTC.5964590&amp;isFromPublicArea=True&amp;isModal=False</t>
  </si>
  <si>
    <t>CPS-448-2024 (104101)</t>
  </si>
  <si>
    <t>LINA TATIANA GARZON GARZON</t>
  </si>
  <si>
    <t>FDLU-CD-448-2024 (104101).</t>
  </si>
  <si>
    <t>CO1.PCCNTR.6201070</t>
  </si>
  <si>
    <t>https://community.secop.gov.co/Public/Tendering/OpportunityDetail/Index?noticeUID=CO1.NTC.5966562&amp;isFromPublicArea=True&amp;isModal=False</t>
  </si>
  <si>
    <t>CPS-449-2024 (103952)</t>
  </si>
  <si>
    <t>LUZ MIRYAM TOVAR</t>
  </si>
  <si>
    <t>FDLU-CD-449-2024 (103952)</t>
  </si>
  <si>
    <t>CO1.PCCNTR.6198983</t>
  </si>
  <si>
    <t>https://community.secop.gov.co/Public/Tendering/OpportunityDetail/Index?noticeUID=CO1.NTC.5964345&amp;isFromPublicArea=True&amp;isModal=False</t>
  </si>
  <si>
    <t>ESTIVEN ESTICK URRUTIA ACOSTA</t>
  </si>
  <si>
    <t>1 MES Y 9 DIAS</t>
  </si>
  <si>
    <t>2 MESES Y 6 DIAS</t>
  </si>
  <si>
    <t>CPS-450-2024 (104210)</t>
  </si>
  <si>
    <t>ANA PATRICIA LOPEZ PINEDA</t>
  </si>
  <si>
    <t>FDLU-CD-450-2024 (104210)</t>
  </si>
  <si>
    <t>CO1.PCCNTR.6200295</t>
  </si>
  <si>
    <t>https://community.secop.gov.co/Public/Tendering/OpportunityDetail/Index?noticeUID=CO1.NTC.5965980&amp;isFromPublicArea=True&amp;isModal=False</t>
  </si>
  <si>
    <t>CPS-451-2024 (103898)</t>
  </si>
  <si>
    <t>BRIGITTE ALEXANDRA LEON HERNANDEZ</t>
  </si>
  <si>
    <t>FDLU-CD-451-2024 (103898)</t>
  </si>
  <si>
    <t>CO1.PCCNTR.6199604</t>
  </si>
  <si>
    <t>https://community.secop.gov.co/Public/Tendering/OpportunityDetail/Index?noticeUID=CO1.NTC.5964384&amp;isFromPublicArea=True&amp;isModal=False</t>
  </si>
  <si>
    <t>CPS-452-2024 (106808)</t>
  </si>
  <si>
    <t>IVETTE COQUE INFANTE</t>
  </si>
  <si>
    <t>FDLU-CD-452-2024 (106808)</t>
  </si>
  <si>
    <t>APOYAR LA FORMULACIÓN, GESTIÓN Y SEGUIMIENTO DE ACTIVIDADES ENFOCADAS A LA GESTIÓN AMBIENTAL EXTERNA, ENCAMINADAS A LA MITIGACIÓN DE LOS DIFERENTES IMPACTOS AMBIENTALES Y LA CONSERVACIÓN DE LOS RECURSOS NATURALES DE LA LOCALIDAD DE USME</t>
  </si>
  <si>
    <t>CO1.PCCNTR.6199617</t>
  </si>
  <si>
    <t>https://community.secop.gov.co/Public/Tendering/OpportunityDetail/Index?noticeUID=CO1.NTC.5964721&amp;isFromPublicArea=True&amp;isModal=False</t>
  </si>
  <si>
    <t>CPS-453-2024 (104122)</t>
  </si>
  <si>
    <t>JOSE LUIS ARIZA LOPEZ</t>
  </si>
  <si>
    <t>FDLU-CD-453-2024 (104122)</t>
  </si>
  <si>
    <t>PRESTAR LOS SERVICIOS ASISTENCIALES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</si>
  <si>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CO1.PCCNTR.6199626</t>
  </si>
  <si>
    <t>https://community.secop.gov.co/Public/Tendering/OpportunityDetail/Index?noticeUID=CO1.NTC.5964836&amp;isFromPublicArea=True&amp;isModal=False</t>
  </si>
  <si>
    <t>CPS-454-2024 (103887)</t>
  </si>
  <si>
    <t>LEYDY KATERIN BUITRAGO SERRANO</t>
  </si>
  <si>
    <t>FDLU-CD-454-2024 (103887)</t>
  </si>
  <si>
    <t>CO1.PCCNTR.6199180</t>
  </si>
  <si>
    <t>https://community.secop.gov.co/Public/Tendering/OpportunityDetail/Index?noticeUID=CO1.NTC.5964456&amp;isFromPublicArea=True&amp;isModal=False</t>
  </si>
  <si>
    <t>CPS-455-2024 (104101)</t>
  </si>
  <si>
    <t>DIEGO ALEXANDER RUIZ CUELLAR</t>
  </si>
  <si>
    <t>FDLU-CD-455-2024 (104101)</t>
  </si>
  <si>
    <t>PRESTAR LOS SERVICIOS PROFESIONALES A LA ALCALDÍA LOCAL DE USME, PARA LA EJECUCIÓN DE LOS PROCESOS, ACTIVIDADES Y ESTRATEGIAS ADMINISTRATIVAS Y DE CAMPO, EN EL MARCO DE LA POLÍTICA DE REACTIVACIÓN ECONÓMICA DISTRITAL.</t>
  </si>
  <si>
    <t>CO1.PCCNTR.6200594</t>
  </si>
  <si>
    <t>https://community.secop.gov.co/Public/Tendering/OpportunityDetail/Index?noticeUID=CO1.NTC.5966197&amp;isFromPublicArea=True&amp;isModal=False</t>
  </si>
  <si>
    <t>CPS-456-2024 (106237)</t>
  </si>
  <si>
    <t>KEVIN ANDRES VILORIA ALMONACID</t>
  </si>
  <si>
    <t>FDLU-CD-456-2024 (106237)</t>
  </si>
  <si>
    <t xml:space="preserve">3 MESES </t>
  </si>
  <si>
    <t xml:space="preserve"> $      22.500.000</t>
  </si>
  <si>
    <t>CO1.PCCNTR.6200847</t>
  </si>
  <si>
    <t>https://community.secop.gov.co/Public/Tendering/OpportunityDetail/Index?noticeUID=CO1.NTC.5966634&amp;isFromPublicArea=True&amp;isModal=False</t>
  </si>
  <si>
    <t>4 MESES Y 15 DIAS</t>
  </si>
  <si>
    <t>CPS-457-2024 (104101)</t>
  </si>
  <si>
    <t>CLAUDIA SOFIA JIMENEZ ROA</t>
  </si>
  <si>
    <t>FDLU-CD-457-2024 (104101)</t>
  </si>
  <si>
    <t>CO1.PCCNTR.6201231</t>
  </si>
  <si>
    <t>https://community.secop.gov.co/Public/Tendering/OpportunityDetail/Index?noticeUID=CO1.NTC.5966552&amp;isFromPublicArea=True&amp;isModal=False</t>
  </si>
  <si>
    <t>CPS-458-2024 (104210)</t>
  </si>
  <si>
    <t>LUZ ENEIDA PAEZ BOLIVAR</t>
  </si>
  <si>
    <t>FDLU-CD-458-2024 (104210)</t>
  </si>
  <si>
    <t>PRESTAR LOS SERVICIOS OPERATIVOS, BRINDANDO APOYO EN LOS PROCESOS DE PRODUCCIÓN DE MATERIAL VEGETAL Y FUNCIONAMIENTO DEL VIVERO DENOMINADO LA REQUILINA DE LA ALCALDÍA LOCAL DE USME.</t>
  </si>
  <si>
    <t>CO1.PCCNTR.6201235</t>
  </si>
  <si>
    <t>https://community.secop.gov.co/Public/Tendering/OpportunityDetail/Index?noticeUID=CO1.NTC.5966681&amp;isFromPublicArea=True&amp;isModal=False</t>
  </si>
  <si>
    <t>CPS-459-2024 (104122)</t>
  </si>
  <si>
    <t>SUSANA SANCHEZ GOMEZ</t>
  </si>
  <si>
    <t>FDLU-CD-459-2024 (104122)</t>
  </si>
  <si>
    <t>CO1.PCCNTR.6201096</t>
  </si>
  <si>
    <t>https://community.secop.gov.co/Public/Tendering/OpportunityDetail/Index?noticeUID=CO1.NTC.5966576&amp;isFromPublicArea=True&amp;isModal=False</t>
  </si>
  <si>
    <t>CPS-460-2024 (104206)</t>
  </si>
  <si>
    <t>NELLY ALEXANDRA VARGAS ROMERO</t>
  </si>
  <si>
    <t>FDLU-CD-460-2024 (104206)</t>
  </si>
  <si>
    <t>CO1.PCCNTR.6201291</t>
  </si>
  <si>
    <t>https://community.secop.gov.co/Public/Tendering/OpportunityDetail/Index?noticeUID=CO1.NTC.5967315&amp;isFromPublicArea=True&amp;isModal=False</t>
  </si>
  <si>
    <t>CPS-461-2024 (104101)</t>
  </si>
  <si>
    <t>GINA CATHERINNE DIAZ SANABRIA</t>
  </si>
  <si>
    <t>FDLU-CD-461-2024 (104101)</t>
  </si>
  <si>
    <t>CO1.PCCNTR.6202620</t>
  </si>
  <si>
    <t>https://community.secop.gov.co/Public/Tendering/OpportunityDetail/Index?noticeUID=CO1.NTC.5968516&amp;isFromPublicArea=True&amp;isModal=False</t>
  </si>
  <si>
    <t>CPS-462-2024 (104210)</t>
  </si>
  <si>
    <t>FABIAN JUSTINO CASALLAS ACOSTA</t>
  </si>
  <si>
    <t>FDLU-CD-462-2024 (104210)</t>
  </si>
  <si>
    <t>CO1.PCCNTR.6202890</t>
  </si>
  <si>
    <t>https://community.secop.gov.co/Public/Tendering/OpportunityDetail/Index?noticeUID=CO1.NTC.5969019&amp;isFromPublicArea=True&amp;isModal=False</t>
  </si>
  <si>
    <t>CPS-463-2024 (104210)</t>
  </si>
  <si>
    <t>KATHERIN MAYERLY MEDINA RODRIGUEZ</t>
  </si>
  <si>
    <t>FDLU-CD-463-2024 (104210)</t>
  </si>
  <si>
    <t>CO1.PCCNTR.6203891</t>
  </si>
  <si>
    <t>https://community.secop.gov.co/Public/Tendering/OpportunityDetail/Index?noticeUID=CO1.NTC.5970363&amp;isFromPublicArea=True&amp;isModal=False</t>
  </si>
  <si>
    <t>CPS-464-2024 (103897)</t>
  </si>
  <si>
    <t>KAREN ALEJANDRA ROJAS SILVA</t>
  </si>
  <si>
    <t>FDLU-CD-464-2024 (103897)</t>
  </si>
  <si>
    <t>PRESTAR LOS SERVICIOS PROFESIONALES EN LA EJECUCIÓN DE LAS ACCIONES JURIDICAS REQUERIDAS PARA LA DEPURACIÓN DE LAS ACTUACIONES ADMINISTRATIVAS QUE CURSAN EN LA ALCALDÍA LOCAL</t>
  </si>
  <si>
    <t>CO1.PCCNTR.6209205</t>
  </si>
  <si>
    <t>https://community.secop.gov.co/Public/Tendering/OpportunityDetail/Index?noticeUID=CO1.NTC.5976542&amp;isFromPublicArea=True&amp;isModal=False</t>
  </si>
  <si>
    <t>CPS-465-2024 (106985)</t>
  </si>
  <si>
    <t>KERLY MARCELA TORRES UMBA</t>
  </si>
  <si>
    <t>FDLU-CD-465-2024 (106985)</t>
  </si>
  <si>
    <t>CO1.PCCNTR.6227835</t>
  </si>
  <si>
    <t>https://community.secop.gov.co/Public/Tendering/OpportunityDetail/Index?noticeUID=CO1.NTC.5999881&amp;isFromPublicArea=True&amp;isModal=False</t>
  </si>
  <si>
    <t>CPS-466-2024 (106808)</t>
  </si>
  <si>
    <t>ALEXANDER AVILA AVILA</t>
  </si>
  <si>
    <t>FDLU-CD-466-2024 (106808)</t>
  </si>
  <si>
    <t>CO1.PCCNTR.6227266</t>
  </si>
  <si>
    <t>https://community.secop.gov.co/Public/Tendering/OpportunityDetail/Index?noticeUID=CO1.NTC.5999078&amp;isFromPublicArea=True&amp;isModal=False</t>
  </si>
  <si>
    <t>CPS-467-2024 (107239)</t>
  </si>
  <si>
    <t>GLORIA STELLA CRUZ ROBAYO</t>
  </si>
  <si>
    <t>FDLU-CD-467-2024 (107239)</t>
  </si>
  <si>
    <t>PRESTAR SERVICIOS TECNICOS A LA GESTIÓN DEL DESARROLLO LOCAL ORIENTADOS A PROCESOS DE ACOMPAÑAMIENTO DE LAS ESCUELAS DE FORMACIÓN CULTURAL DE LA LOCALIDAD DE USME</t>
  </si>
  <si>
    <t>3 MESES</t>
  </si>
  <si>
    <t xml:space="preserve"> $      11.400.000</t>
  </si>
  <si>
    <t>CO1.PCCNTR.6245247</t>
  </si>
  <si>
    <t>https://community.secop.gov.co/Public/Tendering/OpportunityDetail/Index?noticeUID=CO1.NTC.6020537&amp;isFromPublicArea=True&amp;isModal=False</t>
  </si>
  <si>
    <t>CPS-468-2024 (107294)</t>
  </si>
  <si>
    <t>NASLY ANDREA OLARE VALENCIA</t>
  </si>
  <si>
    <t>FDLU-CD-468-2024 (107294)</t>
  </si>
  <si>
    <t xml:space="preserve"> $      16.200.000</t>
  </si>
  <si>
    <t>CO1.PCCNTR.6246007</t>
  </si>
  <si>
    <t>https://community.secop.gov.co/Public/Tendering/OpportunityDetail/Index?noticeUID=CO1.NTC.6020828&amp;isFromPublicArea=True&amp;isModal=False</t>
  </si>
  <si>
    <t>CPS-469-2024 (107295)</t>
  </si>
  <si>
    <t>ZAHYRA ALEJANDRA MONTOYA MATEUS</t>
  </si>
  <si>
    <t>FDLU-CD-469-2024 (107295)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</si>
  <si>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</si>
  <si>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CO1.PCCNTR.6245160</t>
  </si>
  <si>
    <t>https://community.secop.gov.co/Public/Tendering/OpportunityDetail/Index?noticeUID=CO1.NTC.6020715&amp;isFromPublicArea=True&amp;isModal=False</t>
  </si>
  <si>
    <t>CPS-470-2024 (107227)</t>
  </si>
  <si>
    <t>DIEGO ALEXANDER BELTRAN MORENO</t>
  </si>
  <si>
    <t>FDLU-CD-470-2024 (107227)</t>
  </si>
  <si>
    <t xml:space="preserve"> $        7.200.000</t>
  </si>
  <si>
    <t>CO1.PCCNTR.6244981</t>
  </si>
  <si>
    <t>https://community.secop.gov.co/Public/Tendering/OpportunityDetail/Index?noticeUID=CO1.NTC.6020440&amp;isFromPublicArea=True&amp;isModal=False</t>
  </si>
  <si>
    <t>CPS-471-2024 (107233)</t>
  </si>
  <si>
    <t>DALIA ESMIRNA ARAGON VALENCIA</t>
  </si>
  <si>
    <t>FDLU-CD-471-2024 (107233)</t>
  </si>
  <si>
    <t xml:space="preserve"> $      14.400.000</t>
  </si>
  <si>
    <t>CO1.PCCNTR.6244985</t>
  </si>
  <si>
    <t>https://community.secop.gov.co/Public/Tendering/OpportunityDetail/Index?noticeUID=CO1.NTC.6020441&amp;isFromPublicArea=True&amp;isModal=False</t>
  </si>
  <si>
    <t>O23011604490000001847 // O23011605570000001856 // O2120201003033331101</t>
  </si>
  <si>
    <t xml:space="preserve">Movilidad Local Sostenible // Gobierno abierto y transparente // Funcionamiento </t>
  </si>
  <si>
    <t>472-2024</t>
  </si>
  <si>
    <t>ORGANIZACION TERPEL SA</t>
  </si>
  <si>
    <t>OC 127680</t>
  </si>
  <si>
    <t>SUMINISTRAR EL COMBUSTIBLE PARA LOS VEHICULOS LIVIANOS, PESADOS Y MAQUINARIA AMARILLA QUE  CONFORMAN EL PARQUE AUTOMOTOR DEL FONDO DE DESARROLLO LOCAL  DE USME A TRAVÉS DEL ACUERDO MARCO DE PRECIOS”</t>
  </si>
  <si>
    <t>SELECCION ABREVIADA ACUERDO MARCO DE PRECIOS</t>
  </si>
  <si>
    <t>SUMINISTRO</t>
  </si>
  <si>
    <t>12 MESES</t>
  </si>
  <si>
    <t>1226
1226
1226</t>
  </si>
  <si>
    <t>$50.000.000
$150.000.000
$100.000.000</t>
  </si>
  <si>
    <t>1562
1562
1562</t>
  </si>
  <si>
    <t xml:space="preserve">INVERSION / FUNCIONAMIENTO </t>
  </si>
  <si>
    <t>https://colombiacompra.gov.co/tienda-virtual-del-estado-colombiano/ordenes-compra/127680</t>
  </si>
  <si>
    <t>TVEC</t>
  </si>
  <si>
    <t>ALCALDIA LOCAL DE USME / PARQUE AUTOMOTOR</t>
  </si>
  <si>
    <t>KELLY TATIANA LEAL CHAVEZ</t>
  </si>
  <si>
    <t>ADICION 1 PRORROGA 1</t>
  </si>
  <si>
    <t>6 MESES</t>
  </si>
  <si>
    <t>18 MESES</t>
  </si>
  <si>
    <t>Ejecucion</t>
  </si>
  <si>
    <t>CPS-473-2024 (107200)</t>
  </si>
  <si>
    <t>RAFAEL GUTIERREZ TORRES</t>
  </si>
  <si>
    <t>FDLU-CD-473-2024 (107200)</t>
  </si>
  <si>
    <t xml:space="preserve"> $      19.500.000</t>
  </si>
  <si>
    <t>CO1.PCCNTR.6247962</t>
  </si>
  <si>
    <t>https://community.secop.gov.co/Public/Tendering/OpportunityDetail/Index?noticeUID=CO1.NTC.6023397&amp;isFromPublicArea=True&amp;isModal=False</t>
  </si>
  <si>
    <t>O23011605570000001856 // O21202020080585330 //  O21202020060363399</t>
  </si>
  <si>
    <t xml:space="preserve">Gobierno abierto y transparente // Servicios de limpieza general // Otros servicios de suministro de comidas
</t>
  </si>
  <si>
    <t>474-2024</t>
  </si>
  <si>
    <t>UNIÓN TEMPORAL EMINSER - SOLOASEO 2023</t>
  </si>
  <si>
    <t>JURIDICA / UT - C</t>
  </si>
  <si>
    <t>OC 127903</t>
  </si>
  <si>
    <t>CONTRATAR LA PRESTACION DEL SERVICIO INTEGRAL DE ASEO Y CAFETERIA PARA LAS SEDES DE LA ALCALDIA LOCAL DE USME</t>
  </si>
  <si>
    <t>1223
1223
1223</t>
  </si>
  <si>
    <t>$146.052.667
$305.000.000
$56.903.317</t>
  </si>
  <si>
    <t>1571
1571
1571</t>
  </si>
  <si>
    <t>$93.977.591
$305.000.000
$56.903.317</t>
  </si>
  <si>
    <t>https://operaciones.colombiacompra.gov.co/tienda-virtual-del-estado-colombiano/ordenes-compra/127903</t>
  </si>
  <si>
    <t>MARISOL AREVALO MARTINEZ</t>
  </si>
  <si>
    <t xml:space="preserve">ADICION 1 PRORROGA 1 
ADICION 2 PRORROGA 2 </t>
  </si>
  <si>
    <t>04/03/2025
28/05/2025</t>
  </si>
  <si>
    <t>$148.320.607
$72.601.349</t>
  </si>
  <si>
    <t> 1249
1249
1417
1417</t>
  </si>
  <si>
    <t>$129.023.013
$20.103.997
$63.165.460
$9.435.890</t>
  </si>
  <si>
    <t> 1227
1227
1731
1731</t>
  </si>
  <si>
    <t>05/03/2025
05/03/2025
03/06/2025
03/06/2025</t>
  </si>
  <si>
    <t> $20.103.997
$128.216.611
$63.165.460
$9.435.890</t>
  </si>
  <si>
    <t>3
1</t>
  </si>
  <si>
    <t>0
15</t>
  </si>
  <si>
    <t>90
45</t>
  </si>
  <si>
    <t>3 MESES
1 MES Y 15 DIAS</t>
  </si>
  <si>
    <t>05/06/2025
20/07/2025</t>
  </si>
  <si>
    <t>16 MESES Y 15 DIAS</t>
  </si>
  <si>
    <t>CPS-475-2024 (107295)</t>
  </si>
  <si>
    <t>NELLY DIAZ SANCHEZ</t>
  </si>
  <si>
    <t>FDLU-CD-475-2024 (107295)</t>
  </si>
  <si>
    <t>CO1.PCCNTR.6274551</t>
  </si>
  <si>
    <t>https://community.secop.gov.co/Public/Tendering/OpportunityDetail/Index?noticeUID=CO1.NTC.6055929&amp;isFromPublicArea=True&amp;isModal=False</t>
  </si>
  <si>
    <t>CPS-476-2024 (107227)</t>
  </si>
  <si>
    <t>JOHN YEFERSON LAVERDE GALVIS</t>
  </si>
  <si>
    <t>FDLU-CD-476-2024 (107227)</t>
  </si>
  <si>
    <t>CO1.PCCNTR.6274831</t>
  </si>
  <si>
    <t>https://community.secop.gov.co/Public/Tendering/OpportunityDetail/Index?noticeUID=CO1.NTC.6055991&amp;isFromPublicArea=True&amp;isModal=False</t>
  </si>
  <si>
    <t>CPS-478-2024 (106985)</t>
  </si>
  <si>
    <t>YEISSON RICARDO NIAMPIRA JOYA</t>
  </si>
  <si>
    <t>FDLU-CD-478-2024 (106985)</t>
  </si>
  <si>
    <t>PRESTACIÓN DE SERVICIOS TÉCNICOS ADMINISTRATIVOS PARA EL FORTALECIMIENTO DE LA GESTIÓN LOCAL DE LOS PROCESOS Y CUMPLIMIENTO DE LAS METAS ESTABLECIDAS EN LOS PLANES DE GESTIÓN DE LA ALCALDÍA LOCAL DE USME.</t>
  </si>
  <si>
    <t>CO1.PCCNTR.6275831</t>
  </si>
  <si>
    <t>https://community.secop.gov.co/Public/Tendering/OpportunityDetail/Index?noticeUID=CO1.NTC.6057443&amp;isFromPublicArea=True&amp;isModal=False</t>
  </si>
  <si>
    <t>CPS-479-2024 (106985)</t>
  </si>
  <si>
    <t>HEIDY LILIANA PERDOMO SANCHEZ</t>
  </si>
  <si>
    <t>CO1.PCCNTR.6276330</t>
  </si>
  <si>
    <t>https://community.secop.gov.co/Public/Tendering/OpportunityDetail/Index?noticeUID=CO1.NTC.6057967&amp;isFromPublicArea=True&amp;isModal=False</t>
  </si>
  <si>
    <t>GESTOR INSTITUCIONAL / SEGURIDAD Y SALUD EN EL TRABAJO</t>
  </si>
  <si>
    <t>CPS-480-2024 (107229)</t>
  </si>
  <si>
    <t>CARLOS EDUARDO CHACON ROMERO</t>
  </si>
  <si>
    <t>FDLU-CD-480-2024 (107229)</t>
  </si>
  <si>
    <t xml:space="preserve"> $      16.350.000</t>
  </si>
  <si>
    <t>CO1.PCCNTR.6285425</t>
  </si>
  <si>
    <t>https://community.secop.gov.co/Public/Tendering/OpportunityDetail/Index?noticeUID=CO1.NTC.6069233</t>
  </si>
  <si>
    <t>CPS-481-2024 (107227)</t>
  </si>
  <si>
    <t>BRANDON ORTIZ GALVIS</t>
  </si>
  <si>
    <t>FDLU-CD-481-2024 (107227)</t>
  </si>
  <si>
    <t>CO1.PCCNTR.6285220</t>
  </si>
  <si>
    <t>https://community.secop.gov.co/Public/Tendering/OpportunityDetail/Index?noticeUID=CO1.NTC.6068883</t>
  </si>
  <si>
    <t>CPS-482-2024 (107233)</t>
  </si>
  <si>
    <t>JOHN JAIRO VILLABON MARTINEZ</t>
  </si>
  <si>
    <t>FDLU-CD-482-2024 (107233)</t>
  </si>
  <si>
    <t>CO1.PCCNTR.6285404</t>
  </si>
  <si>
    <t>https://community.secop.gov.co/Public/Tendering/OpportunityDetail/Index?noticeUID=CO1.NTC.6068982</t>
  </si>
  <si>
    <t>CPS-483-2024 (107294)</t>
  </si>
  <si>
    <t>CAMILA ANDREA PULIDO ORTEGA</t>
  </si>
  <si>
    <t>FDLU-CD-483-2024 (107294)</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</si>
  <si>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</si>
  <si>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CO1.PCCNTR.6285512</t>
  </si>
  <si>
    <t>https://community.secop.gov.co/Public/Tendering/OpportunityDetail/Index?noticeUID=CO1.NTC.6068877</t>
  </si>
  <si>
    <t>O23011601190000001717</t>
  </si>
  <si>
    <t>Mejoramiento de vivienda zona rural Usme</t>
  </si>
  <si>
    <t>CI-484-2024 (107293)</t>
  </si>
  <si>
    <t>CIVIL AND ENVIRONMENTAL ENGINEERING S.A.S.</t>
  </si>
  <si>
    <t>FDLU-CMA-002-2024 (107293)</t>
  </si>
  <si>
    <t xml:space="preserve">REALIZAR LA INTERVENTORÍA TÉCNICA, ADMINISTRATIVA, FINANCIERA, LEGAL, SOCIAL, AMBIENTAL Y SST DEL CONTRATO CUYO OBJETO ES: CONTRATAR A PRECIOS UNITARIOS FIJOS, SIN FÓRMULA DE REAJUSTE Y A MONTO AGOTABLE LA PRIORIZACIÓN, EL DIAGNÓSTICO Y LAS OBRAS DE MEJORAMIENTO INTEGRAL DE VIVIENDA RURAL DISPERSA Y/O CONCENTRADA EN LA LOCALIDAD DE USME
</t>
  </si>
  <si>
    <t xml:space="preserve">CONCURSO DE MERITOS ABIERTO </t>
  </si>
  <si>
    <t>INTERVENTORIA</t>
  </si>
  <si>
    <t>8 MESES</t>
  </si>
  <si>
    <t xml:space="preserve"> $    149.999.990</t>
  </si>
  <si>
    <t>CO1.PCCNTR.6288905</t>
  </si>
  <si>
    <t>https://community.secop.gov.co/Public/Tendering/OpportunityDetail/Index?noticeUID=CO1.NTC.5988474&amp;isFromPublicArea=True&amp;isModal=true&amp;asPopupView=true</t>
  </si>
  <si>
    <t>ALCALDIAL LOCAL DE USME / INFRAESTRUCTURA</t>
  </si>
  <si>
    <t>JUAN JOSE LONDOÑO SALGADO</t>
  </si>
  <si>
    <t>CPS-485-2024 (108029)</t>
  </si>
  <si>
    <t>MILLER JONNJANIS RUIZ DIAZ</t>
  </si>
  <si>
    <t>FDLU-CD-485-2024 (108029)</t>
  </si>
  <si>
    <t xml:space="preserve"> $      22.200.000</t>
  </si>
  <si>
    <t>CO1.PCCNTR.6299169</t>
  </si>
  <si>
    <t>https://community.secop.gov.co/Public/Tendering/OpportunityDetail/Index?noticeUID=CO1.NTC.6089224&amp;isFromPublicArea=True&amp;isModal=False</t>
  </si>
  <si>
    <t>ANA  ISABEL HORTÚA SALCEDO</t>
  </si>
  <si>
    <t>486-2024</t>
  </si>
  <si>
    <t>UNIÓN TEMPORAL ESTUDIOS 049</t>
  </si>
  <si>
    <t>OC 128351</t>
  </si>
  <si>
    <t>SUMINISTRO DE MATERIALES DE CONSTRUCCIÓN Y FERRETERÍA MEDIANTE EL ACUERDO MARCO DE PRECIOS CCE-255-AMP-2021, PARA EL MEJORAMIENTO DE LA MALLA VIAL URBANA Y RURAL DE LA LOCALIDAD DE USME.</t>
  </si>
  <si>
    <t xml:space="preserve"> $ 4.000.000.000</t>
  </si>
  <si>
    <t>https://operaciones.colombiacompra.gov.co/tienda-virtual-del-estado-colombiano/ordenes-compra/128351</t>
  </si>
  <si>
    <t>PEDRO PABLO LEON BERMUDEZ (01/11/2024)</t>
  </si>
  <si>
    <t>CPS-487-2024 (107898)</t>
  </si>
  <si>
    <t>YULY ANGELICA LOZANO GUARNIZO</t>
  </si>
  <si>
    <t>FDLU-CD-487-2024 (107898)</t>
  </si>
  <si>
    <t>CO1.PCCNTR.6310611</t>
  </si>
  <si>
    <t>https://community.secop.gov.co/Public/Tendering/OpportunityDetail/Index?noticeUID=CO1.NTC.6103140&amp;isFromPublicArea=True&amp;isModal=true&amp;asPopupView=true</t>
  </si>
  <si>
    <t>CPS-488-2024 (107576)</t>
  </si>
  <si>
    <t>EUDALDO AGUILAR LINARES</t>
  </si>
  <si>
    <t>FDLU-CD-488-2024 (107576)</t>
  </si>
  <si>
    <t xml:space="preserve"> $      12.000.000</t>
  </si>
  <si>
    <t>CO1.PCCNTR.6310523</t>
  </si>
  <si>
    <t>https://community.secop.gov.co/Public/Tendering/OpportunityDetail/Index?noticeUID=CO1.NTC.6103152&amp;isFromPublicArea=True&amp;isModal=true&amp;asPopupView=true</t>
  </si>
  <si>
    <t>CPS-489-2024 (107400)</t>
  </si>
  <si>
    <t>LEIDY JOHANNA AGREDA CHASOY</t>
  </si>
  <si>
    <t>FDLU-CD-489-2024 (107400)</t>
  </si>
  <si>
    <t>PRESTAR SERVICIOS TÉCNICO PARA EL FORTALECIMIENTO LOCAL E INCLUSIÓN DE LAS COMUNIDADES INDÍGENAS EN EL MARCO DE LAS POLÍTICAS PÚBLICAS DISTRITALES INDÍGENAS Y LOS ESPACIOS DE PARTICIPACIÓN</t>
  </si>
  <si>
    <t xml:space="preserve"> $      14.280.000</t>
  </si>
  <si>
    <t>CO1.PCCNTR.6310735</t>
  </si>
  <si>
    <t>https://community.secop.gov.co/Public/Tendering/OpportunityDetail/Index?noticeUID=CO1.NTC.6103839&amp;isFromPublicArea=True&amp;isModal=true&amp;asPopupView=true</t>
  </si>
  <si>
    <t>CPS-490-2024 (107468)</t>
  </si>
  <si>
    <t>BIBIAN STELLA SANCHEZ PRIETO</t>
  </si>
  <si>
    <t>FDLU-CD-490-2024 (107468)</t>
  </si>
  <si>
    <t xml:space="preserve"> $        7.800.000</t>
  </si>
  <si>
    <t>CO1.PCCNTR.6310158</t>
  </si>
  <si>
    <t>https://community.secop.gov.co/Public/Tendering/OpportunityDetail/Index?noticeUID=CO1.NTC.6103321&amp;isFromPublicArea=True&amp;isModal=true&amp;asPopupView=true</t>
  </si>
  <si>
    <t>LUIS ALEJANDRO ANGULO CAMACHO</t>
  </si>
  <si>
    <t>1 MES Y 17 DIAS</t>
  </si>
  <si>
    <t>1 MES Y 13 DIAS</t>
  </si>
  <si>
    <t>DIANA REAL</t>
  </si>
  <si>
    <t>CPS-491-2024 (107448)</t>
  </si>
  <si>
    <t>WILSON ERNESTO DIAZ CASTRO</t>
  </si>
  <si>
    <t>FDLU-CD-491-2024 (107448)</t>
  </si>
  <si>
    <t>CO1.PCCNTR.6310276</t>
  </si>
  <si>
    <t>https://community.secop.gov.co/Public/Tendering/OpportunityDetail/Index?noticeUID=CO1.NTC.6103533&amp;isFromPublicArea=True&amp;isModal=true&amp;asPopupView=true</t>
  </si>
  <si>
    <t>CPS-492-2024 (108024)</t>
  </si>
  <si>
    <t>VALENTINA ACERO SANCHEZ</t>
  </si>
  <si>
    <t>FDLU-CD-492-2024 (108024)</t>
  </si>
  <si>
    <t>CO1.PCCNTR.6310663</t>
  </si>
  <si>
    <t>https://community.secop.gov.co/Public/Tendering/OpportunityDetail/Index?noticeUID=CO1.NTC.6103738&amp;isFromPublicArea=True&amp;isModal=true&amp;asPopupView=true</t>
  </si>
  <si>
    <t>CPS-493-2024 (107575)</t>
  </si>
  <si>
    <t>ZULLY DAYANA CALVO PARRA</t>
  </si>
  <si>
    <t>FDLU-CD-493-2024 (107575)</t>
  </si>
  <si>
    <t>CO1.PCCNTR.6310269</t>
  </si>
  <si>
    <t>https://community.secop.gov.co/Public/Tendering/OpportunityDetail/Index?noticeUID=CO1.NTC.6103337&amp;isFromPublicArea=True&amp;isModal=true&amp;asPopupView=true</t>
  </si>
  <si>
    <t>CPS-494-2024 (107898)</t>
  </si>
  <si>
    <t>CLAUDIA MARIA PINEDA LAGOS</t>
  </si>
  <si>
    <t>FDLU-CD-494-2024 (107898)</t>
  </si>
  <si>
    <t>CO1.PCCNTR.6310496</t>
  </si>
  <si>
    <t>https://community.secop.gov.co/Public/Tendering/OpportunityDetail/Index?noticeUID=CO1.NTC.6104023&amp;isFromPublicArea=True&amp;isModal=true&amp;asPopupView=true</t>
  </si>
  <si>
    <t>CPS-495-2024 (107468)</t>
  </si>
  <si>
    <t>EDUAR RICARDO VEGA PADUA</t>
  </si>
  <si>
    <t>FDLU-CD-495-2024 (107468)</t>
  </si>
  <si>
    <t>CO1.PCCNTR.6310963</t>
  </si>
  <si>
    <t>https://community.secop.gov.co/Public/Tendering/OpportunityDetail/Index?noticeUID=CO1.NTC.6104174&amp;isFromPublicArea=True&amp;isModal=true&amp;asPopupView=true</t>
  </si>
  <si>
    <t>CPS-496-2024 (107952)</t>
  </si>
  <si>
    <t>MARIA ANGELICA LOZANO HERNANDEZ</t>
  </si>
  <si>
    <t>FDLU-CD-496-2024 (107952)</t>
  </si>
  <si>
    <t>PRESTAR LOS SERVICIOS PROFESIONALES EN LA PROMOCIÓN, ACOMPAÑAMIENTO Y DESARROLLO DE LOS PLANES DE ACCIÓN DE LAS INSTANCIAS DE CARÁCTER INTERINSTITUCIONAL Y LAS INSTANCIAS DE PARTICIPACIÓN LOCALES, ASÍ COMO LOS PROCESOS Y EVENTOS COMUNITARIOS EN LA LOCALIDAD</t>
  </si>
  <si>
    <t>CO1.PCCNTR.6310173</t>
  </si>
  <si>
    <t>https://community.secop.gov.co/Public/Tendering/OpportunityDetail/Index?noticeUID=CO1.NTC.6103265&amp;isFromPublicArea=True&amp;isModal=true&amp;asPopupView=true</t>
  </si>
  <si>
    <t>CPS-497-2024 (107468)</t>
  </si>
  <si>
    <t>MYRIAM CONSTANZA HERNANDEZ MORENO</t>
  </si>
  <si>
    <t>FDLU-CD-497-2024 (107468)</t>
  </si>
  <si>
    <t>CO1.PCCNTR.6310287</t>
  </si>
  <si>
    <t>https://community.secop.gov.co/Public/Tendering/OpportunityDetail/Index?noticeUID=CO1.NTC.6103266&amp;isFromPublicArea=True&amp;isModal=true&amp;asPopupView=true</t>
  </si>
  <si>
    <t>CPS-498-2024 (107575)</t>
  </si>
  <si>
    <t>JUAN CARLOS CUELLAR BANGUERA</t>
  </si>
  <si>
    <t>FDLU-CD-498-2024 (107575)</t>
  </si>
  <si>
    <t>CO1.PCCNTR.6310438</t>
  </si>
  <si>
    <t>https://community.secop.gov.co/Public/Tendering/OpportunityDetail/Index?noticeUID=CO1.NTC.6103166&amp;isFromPublicArea=True&amp;isModal=true&amp;asPopupView=true</t>
  </si>
  <si>
    <t>CPS-499-2024 (107576)</t>
  </si>
  <si>
    <t>JOHN EDWAR HURTADO DELGADO</t>
  </si>
  <si>
    <t>FDLU-CD-499-2024 (107576)</t>
  </si>
  <si>
    <t>CO1.PCCNTR.6310539</t>
  </si>
  <si>
    <t>https://community.secop.gov.co/Public/Tendering/OpportunityDetail/Index?noticeUID=CO1.NTC.6103567&amp;isFromPublicArea=True&amp;isModal=true&amp;asPopupView=true</t>
  </si>
  <si>
    <t>CPS-500-2024 (107952).</t>
  </si>
  <si>
    <t>CLAUDIA PAOLA CASTRO ORJUELA</t>
  </si>
  <si>
    <t>FDLU-CD-500-2024 (107952).</t>
  </si>
  <si>
    <t>PRESTAR LOS SERVICIOS PROFESIONALES EN LA PROMOCIÓN, ACOMPAÑAMIENTO Y DESARROLLO DE LOS PLANES DE ACCIÓN DE LAS INSTANCIAS DE CARÁCTER INTERINSTITUCIONAL Y LAS INSTANCIAS DE PARTICIPACIÓN LOCALES, ASÍ COMO LOS PROCESOS Y EVENTOS COMUNITARIOS EN LA LOCALIDAD.</t>
  </si>
  <si>
    <t>CO1.PCCNTR.6312589</t>
  </si>
  <si>
    <t>https://community.secop.gov.co/Public/Tendering/OpportunityDetail/Index?noticeUID=CO1.NTC.6106185&amp;isFromPublicArea=True&amp;isModal=true&amp;asPopupView=true</t>
  </si>
  <si>
    <t>O23011601060000001732</t>
  </si>
  <si>
    <t>CPS-501-2024 (107910)</t>
  </si>
  <si>
    <t>ANGELA MILENA ALDANA NIETO</t>
  </si>
  <si>
    <t>FDLU-CD-501-2024 (107910)</t>
  </si>
  <si>
    <t>CO1.PCCNTR.6310297</t>
  </si>
  <si>
    <t>https://community.secop.gov.co/Public/Tendering/OpportunityDetail/Index?noticeUID=CO1.NTC.6103373&amp;isFromPublicArea=True&amp;isModal=true&amp;asPopupView=true</t>
  </si>
  <si>
    <t>CPS-502-2024 (107574)</t>
  </si>
  <si>
    <t xml:space="preserve">LEIDY JOHANNA VINASCO MARTINEZ </t>
  </si>
  <si>
    <t>FDLU-CD-502-2024 (107574)</t>
  </si>
  <si>
    <t>CO1.PCCNTR.6310290</t>
  </si>
  <si>
    <t>https://community.secop.gov.co/Public/Tendering/OpportunityDetail/Index?noticeUID=CO1.NTC.6103550&amp;isFromPublicArea=True&amp;isModal=true&amp;asPopupView=true</t>
  </si>
  <si>
    <t>CPS-503-2024 (107239)</t>
  </si>
  <si>
    <t xml:space="preserve">JOHN FREDDY GONZALEZ NARANJO </t>
  </si>
  <si>
    <t>FDLU-CD-503-2024 (107239)</t>
  </si>
  <si>
    <t>CO1.PCCNTR.6310548</t>
  </si>
  <si>
    <t>https://community.secop.gov.co/Public/Tendering/OpportunityDetail/Index?noticeUID=CO1.NTC.6103195&amp;isFromPublicArea=True&amp;isModal=true&amp;asPopupView=true</t>
  </si>
  <si>
    <t>CPS-504-2024 (108024)</t>
  </si>
  <si>
    <t>JEANNY CARDOZO LOAIZA</t>
  </si>
  <si>
    <t>FDLU-CD-504-2024 (108024).</t>
  </si>
  <si>
    <t>CO1.PCCNTR.6312600</t>
  </si>
  <si>
    <t>https://community.secop.gov.co/Public/Tendering/OpportunityDetail/Index?noticeUID=CO1.NTC.6106449&amp;isFromPublicArea=True&amp;isModal=true&amp;asPopupView=true</t>
  </si>
  <si>
    <t>CPS-505-2024 (107889)</t>
  </si>
  <si>
    <t>EDITH PAOLA BUITRAGO GARCIA</t>
  </si>
  <si>
    <t>FDLU-CD-505-2024 (107889)</t>
  </si>
  <si>
    <t>CO1.PCCNTR.6312777</t>
  </si>
  <si>
    <t>https://community.secop.gov.co/Public/Tendering/OpportunityDetail/Index?noticeUID=CO1.NTC.6106196&amp;isFromPublicArea=True&amp;isModal=true&amp;asPopupView=true</t>
  </si>
  <si>
    <t>CPS-506-2024 (107229)</t>
  </si>
  <si>
    <t>YACSON MANUEL ANGULO HERNANDEZ</t>
  </si>
  <si>
    <t>FDLU-CD-506-2024 (107229)</t>
  </si>
  <si>
    <t>PRESTAR SERVICIOS PROFESIONALES EN EL ÁREA DE GESTIÓN DEL DESARROLLO LOCAL, REALIZANDO LA REVISIÓN DOCUMENTAL TRÁMITE DE LOS PAGOS Y LAS OBLIGACIONES POR PAGAR, DEL FONDO</t>
  </si>
  <si>
    <t>CO1.PCCNTR.6315548</t>
  </si>
  <si>
    <t>https://community.secop.gov.co/Public/Tendering/OpportunityDetail/Index?noticeUID=CO1.NTC.6110579&amp;isFromPublicArea=True&amp;isModal=true&amp;asPopupView=true</t>
  </si>
  <si>
    <t>CPS-507-2024 (107899)</t>
  </si>
  <si>
    <t>MARTA KATHERINE VERA MESA</t>
  </si>
  <si>
    <t>FDLU-CD-507-2024 (107899)</t>
  </si>
  <si>
    <t>CO1.PCCNTR.6315290</t>
  </si>
  <si>
    <t>https://community.secop.gov.co/Public/Tendering/OpportunityDetail/Index?noticeUID=CO1.NTC.6110454&amp;isFromPublicArea=True&amp;isModal=true&amp;asPopupView=true</t>
  </si>
  <si>
    <t>CPS-508-2024 (107468)</t>
  </si>
  <si>
    <t>ROBERTO EMILIO AGUILAR VARGAS</t>
  </si>
  <si>
    <t>FDLU-CD-508-2024 (107468)</t>
  </si>
  <si>
    <t>CO1.PCCNTR.6315483</t>
  </si>
  <si>
    <t>https://community.secop.gov.co/Public/Tendering/OpportunityDetail/Index?noticeUID=CO1.NTC.6110289&amp;isFromPublicArea=True&amp;isModal=true&amp;asPopupView=true</t>
  </si>
  <si>
    <t>GESTOR INSTITUCIONAL / DEPORTE</t>
  </si>
  <si>
    <t>CPS-509-2024 (107297)</t>
  </si>
  <si>
    <t>RAY EMIR NAVARRO GARCIA</t>
  </si>
  <si>
    <t>FDLU-CD-509-2024 (107297 )</t>
  </si>
  <si>
    <t>PRESTAR LOS SERVICIOS PROFESIONALES COMO ABOGADO PARA APOYAR EL DESARROLLO DE LOS PROCESOS Y PROCEDIMIENTOS A CARGO DEL ÁREA DE GESTIÓN POLICIVA DE LA ALCALDÍA LOCAL DE USME CON OCASIÓN DE LA INFRACCIÓN AL RÉGIMEN DE OBRAS Y URBANISMO EN ÁREAS SUSCEPTIBLES DE OCUPACIONES ILEGALES.</t>
  </si>
  <si>
    <t>CO1.PCCNTR.6330513</t>
  </si>
  <si>
    <t>https://community.secop.gov.co/Public/Tendering/OpportunityDetail/Index?noticeUID=CO1.NTC.6110923&amp;isFromPublicArea=True&amp;isModal=true&amp;asPopupView=true</t>
  </si>
  <si>
    <t xml:space="preserve">SUBSIDIO C </t>
  </si>
  <si>
    <t>CPS-510-2024 (107889)</t>
  </si>
  <si>
    <t>WILMAR ANDRES ANDRADE VARGAS</t>
  </si>
  <si>
    <t>FDLU-CD-510-2024 (107889)</t>
  </si>
  <si>
    <t>CO1.PCCNTR.6330138</t>
  </si>
  <si>
    <t>https://community.secop.gov.co/Public/Tendering/OpportunityDetail/Index?noticeUID=CO1.NTC.6128593&amp;isFromPublicArea=True&amp;isModal=False</t>
  </si>
  <si>
    <t>CPS-511-2024 (107910)</t>
  </si>
  <si>
    <t>ANA CAROLINA FLOREZ PEREZ</t>
  </si>
  <si>
    <t>FDLU-CD-511-2024 (107910)</t>
  </si>
  <si>
    <t>CO1.PCCNTR.6330431</t>
  </si>
  <si>
    <t>https://community.secop.gov.co/Public/Tendering/OpportunityDetail/Index?noticeUID=CO1.NTC.6129134&amp;isFromPublicArea=True&amp;isModal=False</t>
  </si>
  <si>
    <t>CPS-512-2024 (107576)</t>
  </si>
  <si>
    <t>BIBIANA ANDREA MARTINEZ HERNANDEZ</t>
  </si>
  <si>
    <t>FDLU-CD-512-2024 (107576)</t>
  </si>
  <si>
    <t>CO1.PCCNTR.6331442</t>
  </si>
  <si>
    <t>https://community.secop.gov.co/Public/Tendering/OpportunityDetail/Index?noticeUID=CO1.NTC.6130444&amp;isFromPublicArea=True&amp;isModal=False</t>
  </si>
  <si>
    <t>CARLOS TRUJILLO</t>
  </si>
  <si>
    <t>CPS-513-2024 (107886)</t>
  </si>
  <si>
    <t>ANDRES FELIPE ARANDA TRUJILLO</t>
  </si>
  <si>
    <t>FDLU-CD-513-2024 (107886)</t>
  </si>
  <si>
    <t xml:space="preserve"> $      16.500.000</t>
  </si>
  <si>
    <t>CO1.PCCNTR.6336356</t>
  </si>
  <si>
    <t>https://community.secop.gov.co/Public/Tendering/OpportunityDetail/Index?noticeUID=CO1.NTC.6136847&amp;isFromPublicArea=True&amp;isModal=False</t>
  </si>
  <si>
    <t>CPS-514-2024 (107910)</t>
  </si>
  <si>
    <t>JULIO CESAR MENDOZA SALAZAR</t>
  </si>
  <si>
    <t>FDLU-CD-514-2024 (107910)</t>
  </si>
  <si>
    <t>CO1.PCCNTR.6348169</t>
  </si>
  <si>
    <t>https://community.secop.gov.co/Public/Tendering/OpportunityDetail/Index?noticeUID=CO1.NTC.6152042&amp;isFromPublicArea=True&amp;isModal=true&amp;asPopupView=true</t>
  </si>
  <si>
    <t>CPS-515-2024 (107889)</t>
  </si>
  <si>
    <t>SALVADOR HERRERA GALEANO</t>
  </si>
  <si>
    <t>FDLU-CD-515-2024 (107889)</t>
  </si>
  <si>
    <t>CO1.PCCNTR.6348198</t>
  </si>
  <si>
    <t>https://community.secop.gov.co/Public/Tendering/OpportunityDetail/Index?noticeUID=CO1.NTC.6151754&amp;isFromPublicArea=True&amp;isModal=true&amp;asPopupView=true</t>
  </si>
  <si>
    <t xml:space="preserve">O23011605570000001856 // O21202020080585250 // O23011605570000001856 </t>
  </si>
  <si>
    <t>Gobierno abierto y transparente // Servicios de protección (guardas de seguridad) // Gobierno abierto y transparente</t>
  </si>
  <si>
    <t>516-2024 CCBM (107795)</t>
  </si>
  <si>
    <t>CORREAGRO S.A // LA UNION TEMPORAL PASCUAL 124</t>
  </si>
  <si>
    <t>FDLU-CCBM-516-2024 (107795)</t>
  </si>
  <si>
    <t>LA ADQUISICIÓN A TRAVÉS DE LA BMC - BOLSA MERCANTIL DE COLOMBIA S.A DEL SERVICIO DE VIGILANCIA Y SEGURIDAD PRIVADA INTEGRAL PERMANENTE EN LA MODALIDAD FIJA PARA PROTECCIÓN Y CUIDADO DE LOS FUNCIONARIOS, USUARIOS Y TODOS LOS BIENES MUEBLES E INMUEBLES DE PROPIEDAD O EN CUSTODIA DEL FONDO DE DESARROLLO LOCAL DE USME Y DE TODOS AQUELLOS DE LOS QUE LLEGARE A ADQUIRIR</t>
  </si>
  <si>
    <t>REGIMEN ESPECIAL</t>
  </si>
  <si>
    <t xml:space="preserve">COMISION // PRESTACION DE SERVICIOS </t>
  </si>
  <si>
    <t>1241
1241
1241</t>
  </si>
  <si>
    <t>25/04/2024
25/04/2024</t>
  </si>
  <si>
    <t xml:space="preserve"> $739.967.240
$570.607.125 </t>
  </si>
  <si>
    <t>1951
1952
1952</t>
  </si>
  <si>
    <t>20/06/2024
20/06/2024
20/06/2024</t>
  </si>
  <si>
    <t xml:space="preserve"> $24.041.750
$570.607.125
$668.795.980 </t>
  </si>
  <si>
    <t>FUNCIONAMIENTO</t>
  </si>
  <si>
    <t>CO1.PCCNTR.6366366</t>
  </si>
  <si>
    <t>https://community.secop.gov.co/Public/Tendering/OpportunityDetail/Index?noticeUID=CO1.NTC.6176588&amp;isFromPublicArea=True&amp;isModal=true&amp;asPopupView=true</t>
  </si>
  <si>
    <t xml:space="preserve">PRORROGA 1 </t>
  </si>
  <si>
    <t>$5.564.506
$329.175.343</t>
  </si>
  <si>
    <t>1 MES Y 21 DIAS</t>
  </si>
  <si>
    <t>9 MESES Y 21 DIAS</t>
  </si>
  <si>
    <t>CPS-517-2024 (108077)</t>
  </si>
  <si>
    <t>FDLU-CD-517-2024 (108077)</t>
  </si>
  <si>
    <t>APOYAR AL ALCALDE LOCAL EN LA FORMULACIÓN, SEGUIMIENTO E IMPLEMENTACIÓN DE LA ESTRATEGIA LOCAL PARA LA TERMINACIÓN JURÍDICA O INACTIVACIÓN DE LAS ACTUACIONES ADMINISTRATIVAS QUE CURSAN EN LA ALCALDÍA LOCAL</t>
  </si>
  <si>
    <t xml:space="preserve"> $      25.500.000</t>
  </si>
  <si>
    <t>CO1.PCCNTR.6367422</t>
  </si>
  <si>
    <t>https://community.secop.gov.co/Public/Tendering/OpportunityDetail/Index?noticeUID=CO1.NTC.6177612&amp;isFromPublicArea=True&amp;isModal=true&amp;asPopupView=true</t>
  </si>
  <si>
    <t>CPS-518-2024 (107899)</t>
  </si>
  <si>
    <t>DANIELA MOYA GALVIS</t>
  </si>
  <si>
    <t>FDLU-CD-518-2024 (107899)</t>
  </si>
  <si>
    <t>CO1.PCCNTR.6367056</t>
  </si>
  <si>
    <t>https://community.secop.gov.co/Public/Tendering/OpportunityDetail/Index?noticeUID=CO1.NTC.6177598&amp;isFromPublicArea=True&amp;isModal=true&amp;asPopupView=true</t>
  </si>
  <si>
    <t>Vincular 800 personas a las acciones y estrategias de reconocimiento de los saberes ancestrales en medicina.</t>
  </si>
  <si>
    <t>O23011601060000001797</t>
  </si>
  <si>
    <t>Apoyos en estrategias de salud para la Localidad</t>
  </si>
  <si>
    <t>CPS-519-2024 (108030)</t>
  </si>
  <si>
    <t>MARIA CENOBIA MOSQUERA QUINTO</t>
  </si>
  <si>
    <t>FDLU-CD-519-2024 (108030)</t>
  </si>
  <si>
    <t>PRESTAR SERVICIOS DE APOYO AL ALCALDE(SA) LOCAL EN EL FORTALECIMIENTO E INCLUSIÓN DE LAS COMUNIDADES NEGRAS, AFROCOLOMBIANA Y PALENQUERAS EN EL MARCO DE LA POLÍTICA PÚBLICA DISTRITAL AFRODESCENDIENTES EN EL RECONOCIMIENTO DE LOS SABERES ANCESTRALES EN MEDICINA</t>
  </si>
  <si>
    <t xml:space="preserve"> $        7.770.000</t>
  </si>
  <si>
    <t>CO1.PCCNTR.6367441</t>
  </si>
  <si>
    <t>https://community.secop.gov.co/Public/Tendering/OpportunityDetail/Index?noticeUID=CO1.NTC.6177596&amp;isFromPublicArea=True&amp;isModal=true&amp;asPopupView=true</t>
  </si>
  <si>
    <t>SABEDORES</t>
  </si>
  <si>
    <t>CPS-520-2024 (108031)</t>
  </si>
  <si>
    <t>YULY JOHANNA ORDOÑEZ VALENCIA</t>
  </si>
  <si>
    <t>FDLU-CD-520-2024 (108031)</t>
  </si>
  <si>
    <t>PRESTAR SERVICIOS DE APOYO AL ALCALDE (SA) LOCAL EN EL FORTALECIMIENTO E INCLUSIÓN DE LAS COMUNIDADES NEGRAS, AFROCOLOMBIANAS Y PALENQUERAS EN EL MARCO DE LA POLÍTICA PÚBLICA DISTRITAL AFRODESCENDIENTE EN EL RECONOCIMIENTO DE LOS SABERES ANCESTRALES EN MEDICINA.</t>
  </si>
  <si>
    <t>CO1.PCCNTR.6367066</t>
  </si>
  <si>
    <t>https://community.secop.gov.co/Public/Tendering/OpportunityDetail/Index?noticeUID=CO1.NTC.6177823&amp;isFromPublicArea=True&amp;isModal=true&amp;asPopupView=true</t>
  </si>
  <si>
    <t>CPS-521-2024 (108031)</t>
  </si>
  <si>
    <t>LUISA FERNANDA GONZALEZ MURILLO</t>
  </si>
  <si>
    <t>FDLU-CD-521-2024 (108031)</t>
  </si>
  <si>
    <t>CO1.PCCNTR.6367447</t>
  </si>
  <si>
    <t>https://community.secop.gov.co/Public/Tendering/OpportunityDetail/Index?noticeUID=CO1.NTC.6178002&amp;isFromPublicArea=True&amp;isModal=true&amp;asPopupView=true</t>
  </si>
  <si>
    <t>CPS-522-2024 (108030)</t>
  </si>
  <si>
    <t>LETICIA PALACIOS LEMUS</t>
  </si>
  <si>
    <t>FDLU-CD-522-2024 (108030)</t>
  </si>
  <si>
    <t>CO1.PCCNTR.6367078</t>
  </si>
  <si>
    <t>https://community.secop.gov.co/Public/Tendering/OpportunityDetail/Index?noticeUID=CO1.NTC.6177839&amp;isFromPublicArea=True&amp;isModal=true&amp;asPopupView=true</t>
  </si>
  <si>
    <t>CPS-523-2024 (107574 )</t>
  </si>
  <si>
    <t>JENNIFER ALEJANDRA SEPULVEDA DIAZ</t>
  </si>
  <si>
    <t>FDLU-CD-523-2024 (107574 )</t>
  </si>
  <si>
    <t>CO1.PCCNTR.6366965</t>
  </si>
  <si>
    <t>https://community.secop.gov.co/Public/Tendering/OpportunityDetail/Index?noticeUID=CO1.NTC.6178006&amp;isFromPublicArea=True&amp;isModal=true&amp;asPopupView=true</t>
  </si>
  <si>
    <t>CPS-524-2024 (107576)</t>
  </si>
  <si>
    <t>JOHANA MARCELA JAMIOY CHINDOY</t>
  </si>
  <si>
    <t>FDLU-CD-524-2024 (107576)</t>
  </si>
  <si>
    <t>CO1.PCCNTR.6367076</t>
  </si>
  <si>
    <t>https://community.secop.gov.co/Public/Tendering/OpportunityDetail/Index?noticeUID=CO1.NTC.6177932&amp;isFromPublicArea=True&amp;isModal=true&amp;asPopupView=true</t>
  </si>
  <si>
    <t>CPS-525-2024 (107468)</t>
  </si>
  <si>
    <t>BRANDON ANDRES BOHORQUEZ MONCALEANO</t>
  </si>
  <si>
    <t>FDLU-CD-525-2024 (107468)</t>
  </si>
  <si>
    <t>CO1.PCCNTR.6367484</t>
  </si>
  <si>
    <t>https://community.secop.gov.co/Public/Tendering/OpportunityDetail/Index?noticeUID=CO1.NTC.6178136&amp;isFromPublicArea=True&amp;isModal=true&amp;asPopupView=true</t>
  </si>
  <si>
    <t>CPS-526-2024 (107899)</t>
  </si>
  <si>
    <t>CARLOS ALBERTO LOPEZ BOLAÑOS</t>
  </si>
  <si>
    <t>FDLU-CD-526-2024 (107899)</t>
  </si>
  <si>
    <t>CO1.PCCNTR.6378027</t>
  </si>
  <si>
    <t>https://community.secop.gov.co/Public/Tendering/OpportunityDetail/Index?noticeUID=CO1.NTC.6192259&amp;isFromPublicArea=True&amp;isModal=true&amp;asPopupView=true</t>
  </si>
  <si>
    <t>CPS-527-2024. (108030)</t>
  </si>
  <si>
    <t>ANA LUISA SANCHEZ CUENU</t>
  </si>
  <si>
    <t>FDLU-CD-527-2024 (108030)</t>
  </si>
  <si>
    <t>PRESTAR SERVICIOS DE APOYO AL ALCALDE(SA) LOCAL EN EL FORTALECIMIENTO E INCLUSIÓN DE LAS COMUNIDADES NEGRAS, AFROCOLOMBIANAS Y PALENQUERAS EN EL MARCO DE LA POLÍTICA PÚBLICA DISTRITAL AFRODESCENDIENTES EN EL RECONOCIMIENTO DE LOS SABERES ANCESTRALES EN MEDICINA</t>
  </si>
  <si>
    <t>CO1.PCCNTR.6378649</t>
  </si>
  <si>
    <t>https://community.secop.gov.co/Public/Tendering/OpportunityDetail/Index?noticeUID=CO1.NTC.6192737&amp;isFromPublicArea=True&amp;isModal=true&amp;asPopupView=true</t>
  </si>
  <si>
    <t>CPS-528-2024 (107890)</t>
  </si>
  <si>
    <t>CLAUDIA LILIANA VELEZ ZULUAGA</t>
  </si>
  <si>
    <t>FDLU-CD-528-2024 (107890)</t>
  </si>
  <si>
    <t>PRESTAR LOS SERVICIOS DE APOYO OPERATIVO COMO PROMOTOR(A) LOCAL, EN EL ÁREA DE GESTIÓN DEL DESARROLLO LOCAL DE LA ALCALDÍA LOCAL DE USME, PARA LA IMPLEMENTACIÓN DEL PROYECTO DE EXTENSIÓN AGROPECUARIA, AMBIENTAL Y PRODUCTIVIDAD RURAL EN USME</t>
  </si>
  <si>
    <t>CO1.PCCNTR.6376949</t>
  </si>
  <si>
    <t>https://community.secop.gov.co/Public/Tendering/OpportunityDetail/Index?noticeUID=CO1.NTC.6191617&amp;isFromPublicArea=True&amp;isModal=true&amp;asPopupView=true</t>
  </si>
  <si>
    <t>CPS-529-2024 (107890)</t>
  </si>
  <si>
    <t>EDWIN FABRICIO CADENA VILLOTA</t>
  </si>
  <si>
    <t>FDLU-CD-529-2024 (107890)</t>
  </si>
  <si>
    <t>CO1.PCCNTR.6377282</t>
  </si>
  <si>
    <t>https://community.secop.gov.co/Public/Tendering/OpportunityDetail/Index?noticeUID=CO1.NTC.6191663&amp;isFromPublicArea=True&amp;isModal=true&amp;asPopupView=true</t>
  </si>
  <si>
    <t>DANIEL ALEJANDRO NUPAN VALENCIA</t>
  </si>
  <si>
    <t>6 DIAS</t>
  </si>
  <si>
    <t>2 MESES Y 24 DIAS</t>
  </si>
  <si>
    <t>O2120201003063699060</t>
  </si>
  <si>
    <t>Cartuchos plásticos para impresora de computador</t>
  </si>
  <si>
    <t>530-2024</t>
  </si>
  <si>
    <t>PANAMERICANA LIBRERÍA Y PAPELERÍA S.A.</t>
  </si>
  <si>
    <t>OC 129495</t>
  </si>
  <si>
    <t>ADQUISICIÓN DE INSUMOS PARA IMPRESORAS: TONER, KITS DE MANTENIMIENTO, UNIDADES DE DISCO DURO Y CABLE DE CONEXIÓN DE COMUNICACIÓN DE DATOS PARA EL FONDO DE DESARROLLO LOCAL DE USME</t>
  </si>
  <si>
    <t>GRANDES SUPERFICIES / MINIMA CUANTIA</t>
  </si>
  <si>
    <t>COMPRAVENTA</t>
  </si>
  <si>
    <t>2 MESES</t>
  </si>
  <si>
    <t xml:space="preserve"> $      13.338.472</t>
  </si>
  <si>
    <t>https://www.colombiacompra.gov.co/tienda-virtual-del-estado-colombiano/ordenes-compra/129495</t>
  </si>
  <si>
    <t>ALCALDIA LOCAL DE USME / OBLIGACIONES POR PAGAR</t>
  </si>
  <si>
    <t>531-2024</t>
  </si>
  <si>
    <t>COLSUBSIDIO</t>
  </si>
  <si>
    <t>OC 129499</t>
  </si>
  <si>
    <t xml:space="preserve"> $        8.098.280</t>
  </si>
  <si>
    <t>https://www.colombiacompra.gov.co/tienda-virtual-del-estado-colombiano/ordenes-compra/129499</t>
  </si>
  <si>
    <t>532-2024</t>
  </si>
  <si>
    <t>VENEPLAST LTDA</t>
  </si>
  <si>
    <t>OC 129500</t>
  </si>
  <si>
    <t xml:space="preserve"> $        4.800.000</t>
  </si>
  <si>
    <t>https://www.colombiacompra.gov.co/tienda-virtual-del-estado-colombiano/ordenes-compra/129500</t>
  </si>
  <si>
    <t>O2120201003063699060 // O2120201004024299991</t>
  </si>
  <si>
    <t>Cartuchos plásticos para impresora de computador // Artículos n.c.p. de ferretería y cerrajería</t>
  </si>
  <si>
    <t>533-2024</t>
  </si>
  <si>
    <t>HARDWARE ASESORIAS SOFTWARE LTDA (HAS LTDA)</t>
  </si>
  <si>
    <t>OC 129501</t>
  </si>
  <si>
    <t>1411
1411</t>
  </si>
  <si>
    <t xml:space="preserve"> $35.216.752
$1.020.000 </t>
  </si>
  <si>
    <t>1633
1633</t>
  </si>
  <si>
    <t xml:space="preserve"> $8.980.000
$1.020.000 </t>
  </si>
  <si>
    <t>https://www.colombiacompra.gov.co/tienda-virtual-del-estado-colombiano/ordenes-compra/129501</t>
  </si>
  <si>
    <t>CPS-534-2024 (108031)</t>
  </si>
  <si>
    <t>LILIANA MARCELA MOSQUERA COPETE</t>
  </si>
  <si>
    <t>FDLU-CD-534-2024 (108031)</t>
  </si>
  <si>
    <t>CO1.PCCNTR.6392483</t>
  </si>
  <si>
    <t>https://community.secop.gov.co/Public/Tendering/OpportunityDetail/Index?noticeUID=CO1.NTC.6210696&amp;isFromPublicArea=True&amp;isModal=False</t>
  </si>
  <si>
    <t>CPS-535-2024 (108025)</t>
  </si>
  <si>
    <t>FLOR DE MARIA HERNANDEZ JIMENEZ</t>
  </si>
  <si>
    <t>FDLU-CD-535-2024 (108025</t>
  </si>
  <si>
    <t xml:space="preserve"> $      18.000.000</t>
  </si>
  <si>
    <t>CO1.PCCNTR.6392489</t>
  </si>
  <si>
    <t>https://community.secop.gov.co/Public/Tendering/OpportunityDetail/Index?noticeUID=CO1.NTC.6210893&amp;isFromPublicArea=True&amp;isModal=False</t>
  </si>
  <si>
    <t>CPS-536-2024 (107896)</t>
  </si>
  <si>
    <t xml:space="preserve">TULLY MILENA GONZALEZ TORRES </t>
  </si>
  <si>
    <t>FDLU-CD-536-2024 (107896)</t>
  </si>
  <si>
    <t>CO1.PCCNTR.6393016</t>
  </si>
  <si>
    <t>https://community.secop.gov.co/Public/Tendering/OpportunityDetail/Index?noticeUID=CO1.NTC.6211116&amp;isFromPublicArea=True&amp;isModal=False</t>
  </si>
  <si>
    <t>CPS-537-2024 (109055)</t>
  </si>
  <si>
    <t>FDLU-CD-537-2024 (109055)</t>
  </si>
  <si>
    <t>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 2024</t>
  </si>
  <si>
    <t xml:space="preserve"> $      29.600.000</t>
  </si>
  <si>
    <t>CO1.PCCNTR.6402399</t>
  </si>
  <si>
    <t>https://community.secop.gov.co/Public/Tendering/OpportunityDetail/Index?noticeUID=CO1.NTC.6224001</t>
  </si>
  <si>
    <t>CPS-538-2024 (109236)</t>
  </si>
  <si>
    <t>FDLU-CD-538-2024 (109236)</t>
  </si>
  <si>
    <t>CO1.PCCNTR.6402734</t>
  </si>
  <si>
    <t>https://community.secop.gov.co/Public/Tendering/OpportunityDetail/Index?noticeUID=CO1.NTC.6223669</t>
  </si>
  <si>
    <t>CPS-539-2024 (108440)</t>
  </si>
  <si>
    <t>FDLU-CD-539-2024 (108440)</t>
  </si>
  <si>
    <t>PRESTAR SUS SERVICIOS PROFESIONALES ESPECIALIZADOS COMO ABOGADO EN EL AREA DE GESTION DEL DESARROLLO LOCAL PARA EL ACOMPAÑAMIENTO PRECONTRACTUAL, CONTRACTUAL Y POSTCONTRACTUAL DE LOS PROCESOS A CARGO DE LA ENTIDAD</t>
  </si>
  <si>
    <t xml:space="preserve"> $      32.000.000</t>
  </si>
  <si>
    <t>CO1.PCCNTR.6402527</t>
  </si>
  <si>
    <t>https://community.secop.gov.co/Public/Tendering/OpportunityDetail/Index?noticeUID=CO1.NTC.6223390</t>
  </si>
  <si>
    <t>CPS-540-2024 (108439)</t>
  </si>
  <si>
    <t xml:space="preserve">ERIKA VANESSA USECHE TRIANA </t>
  </si>
  <si>
    <t>FDLU-CD-540-2024 (108439)</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</si>
  <si>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</si>
  <si>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CO1.PCCNTR.6402526</t>
  </si>
  <si>
    <t>https://community.secop.gov.co/Public/Tendering/OpportunityDetail/Index?noticeUID=CO1.NTC.6223383</t>
  </si>
  <si>
    <t>JENNY CAROLINA LOPEZ GUEVARA</t>
  </si>
  <si>
    <t>2 MESES Y 26 DIAS</t>
  </si>
  <si>
    <t>ERIKA VANESSA USECHE TRIANA</t>
  </si>
  <si>
    <t>1 MES Y 4 DIAS</t>
  </si>
  <si>
    <t>DAVID AVILA</t>
  </si>
  <si>
    <t>CPS-541-2024 (108993)</t>
  </si>
  <si>
    <t>FDLU-CD-541-2024 (108993)</t>
  </si>
  <si>
    <t xml:space="preserve"> $      20.000.000</t>
  </si>
  <si>
    <t>CO1.PCCNTR.6402396</t>
  </si>
  <si>
    <t>https://community.secop.gov.co/Public/Tendering/OpportunityDetail/Index?noticeUID=CO1.NTC.6223813</t>
  </si>
  <si>
    <t>CPS-542-2024 (109005)</t>
  </si>
  <si>
    <t>FDLU-CD-542-2024 (109005)</t>
  </si>
  <si>
    <t>PRESTAR SUS SERVICIOS PROFESIONALES ESPECIALIZADOS EN EL ÁREA DE GESTIÓN DEL DESARROLLO LOCAL, PARA REALIZAR EL APOYO A  LA SUPERVISIÓN ADMINISTRATIVA, TÉCNICA Y FINANCIERA A LOS CONTRATOS QUE MATERIALIZAN LAS METAS DEL PLAN DE DESARROLLO  LOCAL 2021-2024 Y A LOS QUE COADYUVAN AL FUNCIONAMIENTO DE LA ENTIDAD</t>
  </si>
  <si>
    <t>CO1.PCCNTR.6406547</t>
  </si>
  <si>
    <t>https://community.secop.gov.co/Public/Tendering/OpportunityDetail/Index?noticeUID=CO1.NTC.6230162</t>
  </si>
  <si>
    <t>CPS-543-2024 (109005)</t>
  </si>
  <si>
    <t>CHRISTIAN RAUL RINCON CAICEDO</t>
  </si>
  <si>
    <t>FDLU-CD-543-2024 (109005)</t>
  </si>
  <si>
    <t>CO1.PCCNTR.6406749</t>
  </si>
  <si>
    <t>https://community.secop.gov.co/Public/Tendering/OpportunityDetail/Index?noticeUID=CO1.NTC.6230281</t>
  </si>
  <si>
    <t>CPS-544-2024 (109007)</t>
  </si>
  <si>
    <t>FDLU-CD-544-2024 (109007)</t>
  </si>
  <si>
    <t>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 S</t>
  </si>
  <si>
    <t>CO1.PCCNTR.6406539</t>
  </si>
  <si>
    <t>https://community.secop.gov.co/Public/Tendering/OpportunityDetail/Index?noticeUID=CO1.NTC.6230142</t>
  </si>
  <si>
    <t>CPS-545-2024 (108983)</t>
  </si>
  <si>
    <t>FDLU-CD-545-2024 (108983)</t>
  </si>
  <si>
    <t>PRESTAR SERVICIOS PROFESIONALES EN LO RELACIONADO CON LA PROGRAMACIÓN, EJECUCIÓN, CONSOLIDACIÓN DE DOCUMENTOS E INFORMACIÓN DIRIGIDA AL CDI DE LA ALCALDIA LOCAL DE USME Y DEMÁS PROCESOS INSTITUCIONALES A CARGO DE LA ENTIDAD</t>
  </si>
  <si>
    <t xml:space="preserve"> $      26.000.000</t>
  </si>
  <si>
    <t>CO1.PCCNTR.6406549</t>
  </si>
  <si>
    <t>https://community.secop.gov.co/Public/Tendering/OpportunityDetail/Index?noticeUID=CO1.NTC.6230445</t>
  </si>
  <si>
    <t>CPS-546-2024 (108439)</t>
  </si>
  <si>
    <t>FDLU-CD-546-2024 (108439)</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</si>
  <si>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</si>
  <si>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CO1.PCCNTR.6406450</t>
  </si>
  <si>
    <t>https://community.secop.gov.co/Public/Tendering/OpportunityDetail/Index?noticeUID=CO1.NTC.6230235</t>
  </si>
  <si>
    <t>CPS-547-2024 (109006)</t>
  </si>
  <si>
    <t>FDLU-CD-547-2024 (109006)</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</si>
  <si>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</si>
  <si>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 xml:space="preserve"> $      24.000.000</t>
  </si>
  <si>
    <t>CO1.PCCNTR.6406456</t>
  </si>
  <si>
    <t>https://community.secop.gov.co/Public/Tendering/OpportunityDetail/Index?noticeUID=CO1.NTC.6230044</t>
  </si>
  <si>
    <t>CPS-548-2024 (109057)</t>
  </si>
  <si>
    <t>FDLU-CD-548-2024 (109057)</t>
  </si>
  <si>
    <t xml:space="preserve"> $      11.520.000</t>
  </si>
  <si>
    <t>CO1.PCCNTR.6406097</t>
  </si>
  <si>
    <t>https://community.secop.gov.co/Public/Tendering/OpportunityDetail/Index?noticeUID=CO1.NTC.6230114</t>
  </si>
  <si>
    <t>CPS-549-2024 (109044)</t>
  </si>
  <si>
    <t>PABLO CESAR TORRES PEREZ</t>
  </si>
  <si>
    <t>FDLU-CD-549-2024 (109044)</t>
  </si>
  <si>
    <t>PRESTAR LOS SERVICIOS DE APOYO TÉCNICO ADMINISTRATIVO EN LO RELACIONADO CON LA PROGRAMACIÓN, EJECUCIÓN, ACOMPAÑAMIENTO Y CONSOLIDACIÓN DE LOS DOCUMENTOS Y LA INFORMACIÓN RADICADA EN EL DESPACHO Y DEMÁS ACTIVIDADES INSTITUCIONALES DEL ALCALDE (SA) LOCAL DE USME</t>
  </si>
  <si>
    <t>CO1.PCCNTR.6406532</t>
  </si>
  <si>
    <t>https://community.secop.gov.co/Public/Tendering/OpportunityDetail/Index?noticeUID=CO1.NTC.6230118</t>
  </si>
  <si>
    <t>CPS-550-2024 (108440)</t>
  </si>
  <si>
    <t>CARLOS ARTURO ALFONSO MARTINEZ</t>
  </si>
  <si>
    <t>FDLU-CD-550-2024 (108440)</t>
  </si>
  <si>
    <t>CO1.PCCNTR.6406735</t>
  </si>
  <si>
    <t>https://community.secop.gov.co/Public/Tendering/OpportunityDetail/Index?noticeUID=CO1.NTC.6230248</t>
  </si>
  <si>
    <t>CPS-551-2024 (108440)</t>
  </si>
  <si>
    <t>OSCAR IVAN DOMINGUEZ ROMERO</t>
  </si>
  <si>
    <t>FDLU-CD-551-2024 (108440)</t>
  </si>
  <si>
    <t>CO1.PCCNTR.6406737</t>
  </si>
  <si>
    <t>https://community.secop.gov.co/Public/Tendering/OpportunityDetail/Index?noticeUID=CO1.NTC.6230258</t>
  </si>
  <si>
    <t>CPS-552-2024 (108440)</t>
  </si>
  <si>
    <t>YEIMMY JOHANNA BEJARANO BEJARANO</t>
  </si>
  <si>
    <t>FDLU-CD-552-2024 (108440)</t>
  </si>
  <si>
    <t>CO1.PCCNTR.6406740</t>
  </si>
  <si>
    <t>https://community.secop.gov.co/Public/Tendering/OpportunityDetail/Index?noticeUID=CO1.NTC.6230154</t>
  </si>
  <si>
    <t>JEIMY ROCIO TORRES HERNANDEZ</t>
  </si>
  <si>
    <t>2 MESES Y 17 DIAS</t>
  </si>
  <si>
    <t>CPS-553-2024 (108440)</t>
  </si>
  <si>
    <t xml:space="preserve">JEISSON ARMANDO CUBILLOS MORA </t>
  </si>
  <si>
    <t>FDLU-CD-553-2024 (108440).</t>
  </si>
  <si>
    <t>CO1.PCCNTR.6406553</t>
  </si>
  <si>
    <t>https://community.secop.gov.co/Public/Tendering/OpportunityDetail/Index?noticeUID=CO1.NTC.6230451</t>
  </si>
  <si>
    <t>CPS-554-2024 (108990)</t>
  </si>
  <si>
    <t>FDLU-CD-554-2024 (108990)</t>
  </si>
  <si>
    <t xml:space="preserve"> $      34.000.000</t>
  </si>
  <si>
    <t>CO1.PCCNTR.6406649</t>
  </si>
  <si>
    <t>https://community.secop.gov.co/Public/Tendering/OpportunityDetail/Index?noticeUID=CO1.NTC.6230332</t>
  </si>
  <si>
    <t>CPS-555-2024 (109043)</t>
  </si>
  <si>
    <t>CARLOS ANDRES MARTINEZ LANDINEZ</t>
  </si>
  <si>
    <t>FDLU-CD-555-2024 (109043)</t>
  </si>
  <si>
    <t>PRESTAR SUS SERVICIOS PROFESIONALES COMO ABOGADO EN EL AREA DE GESTION DEL DESARROLLO LOCAL PARA EL ACOMPAÑAMIENTO PRECONTRACTUAL, CONTRACTUAL Y POSTCONTRACTUAL DE LOS PROCESOS A CARGO DE LA ENTIDAD</t>
  </si>
  <si>
    <t>CO1.PCCNTR.6406816</t>
  </si>
  <si>
    <t>https://community.secop.gov.co/Public/Tendering/OpportunityDetail/Index?noticeUID=CO1.NTC.6230279</t>
  </si>
  <si>
    <t>CPS-556-2024 (108168)</t>
  </si>
  <si>
    <t>JADER ROBERTO PACHECO MARTINEZ</t>
  </si>
  <si>
    <t>FDLU-CD-556-2024 (108168)</t>
  </si>
  <si>
    <t>PRESTAR LOS SERVICIOS PROFESIONALES PARA LA RECOLECCIÓN, CONSOLIDACIÓN, VERIFICACIÓN Y CARGUE DE LA INFORMACIÓN EN LOS DIFERENTES APLICATIVOS DESIGNADOS PARA EL FONDO DE DESARROLLO LOCAL COMO MUSI, SIPSE, HOLA, SECOP I Y II ENTRE OTROS</t>
  </si>
  <si>
    <t>CO1.PCCNTR.6406658</t>
  </si>
  <si>
    <t>https://community.secop.gov.co/Public/Tendering/OpportunityDetail/Index?noticeUID=CO1.NTC.6230355</t>
  </si>
  <si>
    <t>CPS-557-2024 (108169)</t>
  </si>
  <si>
    <t>KAREN DAYANA CARDENAS GALINDO</t>
  </si>
  <si>
    <t>FDLU-CD-557-2024 (108169)</t>
  </si>
  <si>
    <t>PRESTAR SUS SERVICIOS PROFESIONALES MEDIANTE LABORES ADMINISTRATIVAS PARA EL ACOMPAÑAMIENTO PRECONTRACTUAL, CONTRACTUAL Y POSCONTRACTUAL, EN EL ÁREA DE GESTIÓN DEL DESARROLLO ADMINISTRATIVA Y FINANCIERA</t>
  </si>
  <si>
    <t>CO1.PCCNTR.6406657</t>
  </si>
  <si>
    <t>https://community.secop.gov.co/Public/Tendering/OpportunityDetail/Index?noticeUID=CO1.NTC.6230283</t>
  </si>
  <si>
    <t>CPS-558-2024 (109670)</t>
  </si>
  <si>
    <t>FDLU-CD-558-2024 (109670)</t>
  </si>
  <si>
    <t xml:space="preserve"> $      10.400.000</t>
  </si>
  <si>
    <t>CO1.PCCNTR.6406752</t>
  </si>
  <si>
    <t>https://community.secop.gov.co/Public/Tendering/OpportunityDetail/Index?noticeUID=CO1.NTC.6230462</t>
  </si>
  <si>
    <t>CPS-559-2024 (109687)</t>
  </si>
  <si>
    <t>DIEGO OSWALDO CAICEDO GONZALEZ</t>
  </si>
  <si>
    <t>FDLU-CD-559-2024 (109687)</t>
  </si>
  <si>
    <t>PRESTAR SUS SERVICIOS PROFESIONALES EN EL ÁREA GESTIÓN DEL DESARROLLO LOCAL EN LA FORMULACIÓN, SEGUIMIENTO, EJECUCIÓN Y EVALUACIÓN DE LOS CONTRATOS Y PROYECTOS DE INFRAESTRUCTURA DE VIVIENDA RURAL, SEGUN LOS REQUERIMIENTOS TECNICOS Y ADMINISTRATIVOS EN EL MARCO DEL CUMPLIMIENTO DE LAS METAS DEL PLAN DE DESARROLLO LOCAL DE USME 2021-2024.</t>
  </si>
  <si>
    <t>CO1.PCCNTR.6406541</t>
  </si>
  <si>
    <t>https://community.secop.gov.co/Public/Tendering/OpportunityDetail/Index?noticeUID=CO1.NTC.6230430</t>
  </si>
  <si>
    <t>VIVIENDA RURAL</t>
  </si>
  <si>
    <t>CPS-560-2024 (109240)</t>
  </si>
  <si>
    <t>FDLU-CD-560-2024 (109240)</t>
  </si>
  <si>
    <t xml:space="preserve"> $      17.200.000</t>
  </si>
  <si>
    <t>CO1.PCCNTR.6406746</t>
  </si>
  <si>
    <t>https://community.secop.gov.co/Public/Tendering/OpportunityDetail/Index?noticeUID=CO1.NTC.6230340</t>
  </si>
  <si>
    <t>MEJORAR 180,0 VIVIENDAS DE INTERESSOCIAL RURAL</t>
  </si>
  <si>
    <t>CPS-561-2024 (108486)</t>
  </si>
  <si>
    <t>HADER RODRIGUEZ RIVERA</t>
  </si>
  <si>
    <t>FDLU-CD-561-2024 (108486)</t>
  </si>
  <si>
    <t>PRESTAR SUS SERVICIOS PROFESIONALES EN EL ÁREA GESTIÓN DEL DESARROLLO LOCAL EN LA FORMULACIÓN, SEGUIMIENTO, EJECUCIÓN Y EVALUACIÓN DE LOS CONTRATOS Y PROYECTOS DE INFRAESTRUCTURA DE VIVIENDA RURAL, SEGUN LOS REQUERIMIENTOS TECNICOS Y ADMINISTRATIVOS EN EL MARCO DEL CUMPLIMIENTO DE LAS METAS DEL PLAN DE DESARROLLO LOCAL DE USME 2021-2024</t>
  </si>
  <si>
    <t>CO1.PCCNTR.6406471</t>
  </si>
  <si>
    <t>https://community.secop.gov.co/Public/Tendering/OpportunityDetail/Index?noticeUID=CO1.NTC.6230193</t>
  </si>
  <si>
    <t>CPS-562-2024 (109190)</t>
  </si>
  <si>
    <t>AURA YULISSA SOLER CRISTANCHO</t>
  </si>
  <si>
    <t>FDLU-CD-562-2024 (109190)</t>
  </si>
  <si>
    <t xml:space="preserve"> $      21.800.000</t>
  </si>
  <si>
    <t>CO1.PCCNTR.6406750</t>
  </si>
  <si>
    <t>https://community.secop.gov.co/Public/Tendering/OpportunityDetail/Index?noticeUID=CO1.NTC.6230282</t>
  </si>
  <si>
    <t>CPS-563-2024 (108486)</t>
  </si>
  <si>
    <t>PAULA ANDREA LARA RODRIGUEZ</t>
  </si>
  <si>
    <t>FDLU-CD-563-2024 (108486)</t>
  </si>
  <si>
    <t>CO1.PCCNTR.6406669</t>
  </si>
  <si>
    <t>https://community.secop.gov.co/Public/Tendering/OpportunityDetail/Index?noticeUID=CO1.NTC.6230368</t>
  </si>
  <si>
    <t>CPS-564-2024 (109235)</t>
  </si>
  <si>
    <t>FDLU-CD-564-2024 (109235)</t>
  </si>
  <si>
    <t>PRESTAR SUS SERVICIOS PROFESIONALES ESPECIALIZADOS EN LA PROMOCIÓN, ACOMPAÑAMIENTO Y DESARROLLO DE LOS PLANES DE ACCIÓN DE LAS INSTANCIAS DE CARÁCTER INTERINSTITUCIONAL Y LAS INSTANCIAS DE PARTICIPACIÓN LOCALES, ASÍ COMO LOS PROCESOS Y EVENTOS COMUNITARIOS EN LA LOCALIDAD</t>
  </si>
  <si>
    <t xml:space="preserve"> $      30.000.000</t>
  </si>
  <si>
    <t>CO1.PCCNTR.6406751</t>
  </si>
  <si>
    <t>https://community.secop.gov.co/Public/Tendering/OpportunityDetail/Index?noticeUID=CO1.NTC.6230289</t>
  </si>
  <si>
    <t>CPS-565-2024 (108486)</t>
  </si>
  <si>
    <t>EDWIN ANDRES LOPEZ AMAYA</t>
  </si>
  <si>
    <t>FDLU-CD-565-2024 (108486)</t>
  </si>
  <si>
    <t>CO1.PCCNTR.6406473</t>
  </si>
  <si>
    <t>https://community.secop.gov.co/Public/Tendering/OpportunityDetail/Index?noticeUID=CO1.NTC.6230077</t>
  </si>
  <si>
    <t>CPS-566-2024 (108484)</t>
  </si>
  <si>
    <t>JHON GENER SANTOFIMIO RIVERA</t>
  </si>
  <si>
    <t>FDLU-CD-566-2024 (108484)</t>
  </si>
  <si>
    <t>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</si>
  <si>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CO1.PCCNTR.6406660</t>
  </si>
  <si>
    <t>https://community.secop.gov.co/Public/Tendering/OpportunityDetail/Index?noticeUID=CO1.NTC.6230362</t>
  </si>
  <si>
    <t>CPS-567-2024 (109636)</t>
  </si>
  <si>
    <t>FDLU-CD-567-2024 (109636)</t>
  </si>
  <si>
    <t>CO1.PCCNTR.6406667</t>
  </si>
  <si>
    <t>https://community.secop.gov.co/Public/Tendering/OpportunityDetail/Index?noticeUID=CO1.NTC.6230501</t>
  </si>
  <si>
    <t>CPS-568-2024 (109235)</t>
  </si>
  <si>
    <t>FDLU-CD-568-2024 (109235)</t>
  </si>
  <si>
    <t>CO1.PCCNTR.6406662</t>
  </si>
  <si>
    <t>https://community.secop.gov.co/Public/Tendering/OpportunityDetail/Index?noticeUID=CO1.NTC.6230296</t>
  </si>
  <si>
    <t>CPS-569-2024 (109189)</t>
  </si>
  <si>
    <t>FDLU-CD-569-2024 (109189)</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</si>
  <si>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</si>
  <si>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CO1.PCCNTR.6406823</t>
  </si>
  <si>
    <t>https://community.secop.gov.co/Public/Tendering/OpportunityDetail/Index?noticeUID=CO1.NTC.6230371</t>
  </si>
  <si>
    <t>CPS-570-2024 (108498)</t>
  </si>
  <si>
    <t>FDLU-CD-570-2024 (108498)</t>
  </si>
  <si>
    <t>PRESTAR SUS SERVICIOS PROFESIONALES ESPECIALIZADOS EN EL ÁREA DE GESTIÓN DEL DESARROLLO LOCAL, REALIZANDO EL SEGUIMIENTO A LA FORMULACIÓN, ESTRUCTURACIÓN Y APOYO A LA SUPERVISIÓN Y SEGUIMIENTO EN ASPECTOS TÉCNICOS, ADMINISTRATIVOS Y FINANCIEROS DE LOS DIFERENTES PROYECTOS Y CONTRATOS ASIGNADOS, EN EL MARCO DEL PLAN DE DESARROLLO LOCAL DE USME</t>
  </si>
  <si>
    <t xml:space="preserve"> $      36.000.000</t>
  </si>
  <si>
    <t>CO1.PCCNTR.6409635</t>
  </si>
  <si>
    <t>https://community.secop.gov.co/Public/Tendering/OpportunityDetail/Index?noticeUID=CO1.NTC.6234816</t>
  </si>
  <si>
    <t>1 MES Y 12 DIAS</t>
  </si>
  <si>
    <t>CPS-571-2024 (109046)</t>
  </si>
  <si>
    <t>FDLU-CD-571-2024 (109046)</t>
  </si>
  <si>
    <t>CO1.PCCNTR.6410565</t>
  </si>
  <si>
    <t>https://community.secop.gov.co/Public/Tendering/OpportunityDetail/Index?noticeUID=CO1.NTC.6236603</t>
  </si>
  <si>
    <t>CPS-572-2024 (109055)</t>
  </si>
  <si>
    <t>FDLU-CD-572-2024 (109055)</t>
  </si>
  <si>
    <t>CO1.PCCNTR.6410911</t>
  </si>
  <si>
    <t>https://community.secop.gov.co/Public/Tendering/OpportunityDetail/Index?noticeUID=CO1.NTC.6236621</t>
  </si>
  <si>
    <t>CPS-573-2024 (109055)</t>
  </si>
  <si>
    <t>FDLU-CD-573-2024 (109055)</t>
  </si>
  <si>
    <t>CO1.PCCNTR.6410737</t>
  </si>
  <si>
    <t>https://community.secop.gov.co/Public/Tendering/OpportunityDetail/Index?noticeUID=CO1.NTC.6236440</t>
  </si>
  <si>
    <t>CPS-574-2024 (109057)</t>
  </si>
  <si>
    <t>FDLU-CD-574-2024 (109057)</t>
  </si>
  <si>
    <t>CO1.PCCNTR.6410910</t>
  </si>
  <si>
    <t>https://community.secop.gov.co/Public/Tendering/OpportunityDetail/Index?noticeUID=CO1.NTC.6236554</t>
  </si>
  <si>
    <t>CPS-575-2024 (109668)</t>
  </si>
  <si>
    <t>FDLU-CD-575-2024 (109668)</t>
  </si>
  <si>
    <t xml:space="preserve"> $      21.600.000</t>
  </si>
  <si>
    <t>CO1.PCCNTR.6410569</t>
  </si>
  <si>
    <t>https://community.secop.gov.co/Public/Tendering/OpportunityDetail/Index?noticeUID=CO1.NTC.6236451</t>
  </si>
  <si>
    <t>CPS-576-2024 (109241)</t>
  </si>
  <si>
    <t>FDLU-CD-576-2024 (109241)</t>
  </si>
  <si>
    <t>LIDERAR Y GARANTIZAR LA IMPLEMENTACIÓN Y SEGUIMIENTO DE LOS PROCESOS Y PROCEDIMIENTOS DEL SERVICIO SOCIAL</t>
  </si>
  <si>
    <t xml:space="preserve"> $      29.760.000</t>
  </si>
  <si>
    <t>CO1.PCCNTR.6410570</t>
  </si>
  <si>
    <t>https://community.secop.gov.co/Public/Tendering/OpportunityDetail/Index?noticeUID=CO1.NTC.6236452</t>
  </si>
  <si>
    <t>CPS-577-2024 (108486)</t>
  </si>
  <si>
    <t>JUAN SEBASTIAN VARGAS CARO</t>
  </si>
  <si>
    <t>FDLU-CD-577-2024 (108486)</t>
  </si>
  <si>
    <t>CO1.PCCNTR.6424820</t>
  </si>
  <si>
    <t>https://community.secop.gov.co/Public/Tendering/OpportunityDetail/Index?noticeUID=CO1.NTC.6256856&amp;isFromPublicArea=True&amp;isModal=true&amp;asPopupView=true</t>
  </si>
  <si>
    <t>CPS-578-2024 (109634)</t>
  </si>
  <si>
    <t>FDLU-CD-578-2024 (109634)</t>
  </si>
  <si>
    <t>CO1.PCCNTR.6424931</t>
  </si>
  <si>
    <t>https://community.secop.gov.co/Public/Tendering/OpportunityDetail/Index?noticeUID=CO1.NTC.6257141&amp;isFromPublicArea=True&amp;isModal=true&amp;asPopupView=true</t>
  </si>
  <si>
    <t>CPS-579-2024 (109677)</t>
  </si>
  <si>
    <t>FDLU-CD-579-2024 (109677)</t>
  </si>
  <si>
    <t>CO1.PCCNTR.6424966</t>
  </si>
  <si>
    <t>https://community.secop.gov.co/Public/Tendering/OpportunityDetail/Index?noticeUID=CO1.NTC.6257184&amp;isFromPublicArea=True&amp;isModal=true&amp;asPopupView=true</t>
  </si>
  <si>
    <t>CPS-580-2024 (109678)</t>
  </si>
  <si>
    <t>FDLU-CD-580-2024 (109678)</t>
  </si>
  <si>
    <t xml:space="preserve"> $      13.200.000</t>
  </si>
  <si>
    <t>CO1.PCCNTR.6425184</t>
  </si>
  <si>
    <t>https://community.secop.gov.co/Public/Tendering/OpportunityDetail/Index?noticeUID=CO1.NTC.6257367&amp;isFromPublicArea=True&amp;isModal=true&amp;asPopupView=true</t>
  </si>
  <si>
    <t>CPS-581-2024 (108491)</t>
  </si>
  <si>
    <t>FDLU-CD-581-2024 (108491)</t>
  </si>
  <si>
    <t>APOYAR AL (LA) ALCALDE (SA) LOCAL EN LA PROMOCIÓN, ARTICULACIÓN, ACOMPAÑAMIENTO Y SEGUIMIENTO PARA LA ATENCIÓN Y PROTECCIÓN DE LOS ANIMALES DOMÉSTICOS Y SILVESTRES DE LA LOCALIDAD DE USME</t>
  </si>
  <si>
    <t>CO1.PCCNTR.6425518</t>
  </si>
  <si>
    <t>https://community.secop.gov.co/Public/Tendering/OpportunityDetail/Index?noticeUID=CO1.NTC.6257775&amp;isFromPublicArea=True&amp;isModal=true&amp;asPopupView=true</t>
  </si>
  <si>
    <t>CPS-582-2024 (109670)</t>
  </si>
  <si>
    <t>FDLU-CD-582-2024 (109670)</t>
  </si>
  <si>
    <t>CO1.PCCNTR.6424847</t>
  </si>
  <si>
    <t>https://community.secop.gov.co/Public/Tendering/OpportunityDetail/Index?noticeUID=CO1.NTC.6257098&amp;isFromPublicArea=True&amp;isModal=true&amp;asPopupView=true</t>
  </si>
  <si>
    <t>CPS-583-2024 (109672)</t>
  </si>
  <si>
    <t>FDLU-CD-583-2024 (109672)</t>
  </si>
  <si>
    <t xml:space="preserve"> $      16.000.000</t>
  </si>
  <si>
    <t>CO1.PCCNTR.6424955</t>
  </si>
  <si>
    <t>https://community.secop.gov.co/Public/Tendering/OpportunityDetail/Index?noticeUID=CO1.NTC.6257233&amp;isFromPublicArea=True&amp;isModal=true&amp;asPopupView=true</t>
  </si>
  <si>
    <t>CPS-584-2024 (109240)</t>
  </si>
  <si>
    <t>CHRISTIAN HERNAN BUSTOS BARRERO</t>
  </si>
  <si>
    <t>FDLU-CD-584-2024 (109240)</t>
  </si>
  <si>
    <t>APOYAR Y DAR SOPORTE TECNICO AL ADMINISTRADOR Y USUARIO FINAL DE LA RED DE SISTEMAS Y TECNOLOGIA E INFORMACIÓN DE LA ALCALDIA LOCAL.</t>
  </si>
  <si>
    <t>CO1.PCCNTR.6424890</t>
  </si>
  <si>
    <t>https://community.secop.gov.co/Public/Tendering/OpportunityDetail/Index?noticeUID=CO1.NTC.6257535&amp;isFromPublicArea=True&amp;isModal=true&amp;asPopupView=true</t>
  </si>
  <si>
    <t>CPS-585-2024 (109239)</t>
  </si>
  <si>
    <t>FDLU-CD-585-2024 (109239)</t>
  </si>
  <si>
    <t>PRESTAR LOS SERVICIOS PROFESIONALES EN LA IMPLEMENTACIÓN Y EL SEGUIMIENTO A LOS PLANES Y PROGRAMAS RELACIONADOS CON LA GESTIÓN EN SEGURIDAD Y SALUD EN EL TRABAJO DE LA ALCALDÍA LOCAL, CONFORME CON LOS LINEAMIENTOS DEFINIDOS DESDE EL NIVEL CENTRAL DE LA SDG Y LA NORMATIVA VIGENTE</t>
  </si>
  <si>
    <t xml:space="preserve"> $      22.000.000</t>
  </si>
  <si>
    <t>CO1.PCCNTR.6425068</t>
  </si>
  <si>
    <t>https://community.secop.gov.co/Public/Tendering/OpportunityDetail/Index?noticeUID=CO1.NTC.6257485&amp;isFromPublicArea=True&amp;isModal=true&amp;asPopupView=true</t>
  </si>
  <si>
    <t>SUSPENSION 1</t>
  </si>
  <si>
    <t>23 DIAS</t>
  </si>
  <si>
    <t>CPS-586-2024 (108979)</t>
  </si>
  <si>
    <t>FDLU-CD-586-2024 (108979)</t>
  </si>
  <si>
    <t>CO1.PCCNTR.6425326</t>
  </si>
  <si>
    <t>https://community.secop.gov.co/Public/Tendering/OpportunityDetail/Index?noticeUID=CO1.NTC.6257376&amp;isFromPublicArea=True&amp;isModal=true&amp;asPopupView=true</t>
  </si>
  <si>
    <t>CPS-587-2024 (109058)</t>
  </si>
  <si>
    <t>FDLU-CD-587-2024 (109058)</t>
  </si>
  <si>
    <t>PRESTAR LOS SERVICIOS PROFESIONALES ESPACIALIZADOS PARA REALIZAR EL DISEÑO, FORTALECIMIENTO E IMPLEMENTACIÒN Y EL SEGUIMIENTO DE LAS METAS ESTABLECIDAS EN LA ESTRATEGIA DE GOBIERNO ABIERTO EN LOS PLANES DE GESTIÓN DE LA ALCALDÍA LOCAL DE USME</t>
  </si>
  <si>
    <t>CO1.PCCNTR.6425018</t>
  </si>
  <si>
    <t>https://community.secop.gov.co/Public/Tendering/OpportunityDetail/Index?noticeUID=CO1.NTC.6256788&amp;isFromPublicArea=True&amp;isModal=true&amp;asPopupView=true</t>
  </si>
  <si>
    <t>CPS-588-2024 (109244)</t>
  </si>
  <si>
    <t>SERGIO ESTEBAN REYES BAYONA</t>
  </si>
  <si>
    <t>FDLU-CD-588-2024 (109244)</t>
  </si>
  <si>
    <t>CO1.PCCNTR.6425089</t>
  </si>
  <si>
    <t>https://community.secop.gov.co/Public/Tendering/OpportunityDetail/Index?noticeUID=CO1.NTC.6257836&amp;isFromPublicArea=True&amp;isModal=true&amp;asPopupView=true</t>
  </si>
  <si>
    <t>CPS-589-2024 (109681)</t>
  </si>
  <si>
    <t>FDLU-CD-589-2024 (109681)</t>
  </si>
  <si>
    <t>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</si>
  <si>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CO1.PCCNTR.6425023</t>
  </si>
  <si>
    <t>https://community.secop.gov.co/Public/Tendering/OpportunityDetail/Index?noticeUID=CO1.NTC.6257301&amp;isFromPublicArea=True&amp;isModal=true&amp;asPopupView=true</t>
  </si>
  <si>
    <t>CPS-590-2024 (108495)</t>
  </si>
  <si>
    <t>FDLU-CD-590-2024 (108495)</t>
  </si>
  <si>
    <t>PRESTAR SUS SERVICIOS PROFESIONALES ESPECIALIZADOS EN EL DESPACHO EN TEMAS DE PLANEACIÓN Y PLAN DE DESARROLLO LOCAL</t>
  </si>
  <si>
    <t xml:space="preserve"> $      40.000.000</t>
  </si>
  <si>
    <t>CO1.PCCNTR.6425349</t>
  </si>
  <si>
    <t>https://community.secop.gov.co/Public/Tendering/OpportunityDetail/Index?noticeUID=CO1.NTC.6257855&amp;isFromPublicArea=True&amp;isModal=true&amp;asPopupView=true</t>
  </si>
  <si>
    <t>3 MESES Y 14 DIAS</t>
  </si>
  <si>
    <t>CPS-591-2024 (108497)</t>
  </si>
  <si>
    <t>FDLU-CD-591-2024 (108497)</t>
  </si>
  <si>
    <t>PRESTAR LOS SERVICIOS PROFESIONALES ESPECIALIZADOS APOYANDO LA COORDINACIÓN DE LOS PROCESOS CONTRACTUALES DEL FONDO DE DESARROLLO LOCAL DE USME EN CUMPLIMIENTO A LAS METAS ESTABLECIDAS EN EL PLAN DE DESARROLLO PARA LA VIGENCIA 2021-2024.</t>
  </si>
  <si>
    <t>CO1.PCCNTR.6425320</t>
  </si>
  <si>
    <t>https://community.secop.gov.co/Public/Tendering/OpportunityDetail/Index?noticeUID=CO1.NTC.6257806&amp;isFromPublicArea=True&amp;isModal=true&amp;asPopupView=true</t>
  </si>
  <si>
    <t>CPS-592-2024 (109591)</t>
  </si>
  <si>
    <t>FDLU-CD-592-2024 (109591)</t>
  </si>
  <si>
    <t>APOYAR TÉCNICAMENTE A LOS RESPONSABLES E INTEGRANTES DE LOS PROCESOS EN LA IMPLEMENTACIÓN DE HERRAMIENTAS DE GESTIÓN, SIGUIENDO LOS LINEAMIENTOS METODOLÓGICOS ESTABLECIDOS POR LA OFICINA ASESORA DE PLANEACIÓN DE LA SECRETARÍA DISTRITAL DE GOBIERNO</t>
  </si>
  <si>
    <t>CO1.PCCNTR.6425203</t>
  </si>
  <si>
    <t>https://community.secop.gov.co/Public/Tendering/OpportunityDetail/Index?noticeUID=CO1.NTC.6257322&amp;isFromPublicArea=True&amp;isModal=true&amp;asPopupView=true</t>
  </si>
  <si>
    <t>CPS-593-2024 (108496)</t>
  </si>
  <si>
    <t>FDLU-CD-593-2024 (108496)</t>
  </si>
  <si>
    <t>PRESTAR SERVICIOS PROFESIONALES ESPECIALIZADOS PARA EL APOYO DE LA COORDINACIÓN DE LOS TEMAS DE PLANEACIÓN DEL ÁREA DE GESTIÓN DEL DESARROLLO LOCAL.</t>
  </si>
  <si>
    <t>CO1.PCCNTR.6425511</t>
  </si>
  <si>
    <t>https://community.secop.gov.co/Public/Tendering/OpportunityDetail/Index?noticeUID=CO1.NTC.6257761&amp;isFromPublicArea=True&amp;isModal=true&amp;asPopupView=true</t>
  </si>
  <si>
    <t>CPS-594-2024 (109682)</t>
  </si>
  <si>
    <t>FDLU-CD-594-2024 (109682)</t>
  </si>
  <si>
    <t>CO1.PCCNTR.6425056</t>
  </si>
  <si>
    <t>https://community.secop.gov.co/Public/Tendering/OpportunityDetail/Index?noticeUID=CO1.NTC.6257337&amp;isFromPublicArea=True&amp;isModal=true&amp;asPopupView=true</t>
  </si>
  <si>
    <t>CPS-595-2024 (108438)</t>
  </si>
  <si>
    <t>JUAN CARLOS TORRES ORTIZ</t>
  </si>
  <si>
    <t>FDLU-CD-595-2024 (108438)</t>
  </si>
  <si>
    <t>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</si>
  <si>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CO1.PCCNTR.6425063</t>
  </si>
  <si>
    <t>https://community.secop.gov.co/Public/Tendering/OpportunityDetail/Index?noticeUID=CO1.NTC.6257541&amp;isFromPublicArea=True&amp;isModal=true&amp;asPopupView=true</t>
  </si>
  <si>
    <t>ADRIANA GORDILLO HUERTAS</t>
  </si>
  <si>
    <t xml:space="preserve">JUAN CARLOS TORRES ORTIZ </t>
  </si>
  <si>
    <t>CPS-596-2024 (109586)</t>
  </si>
  <si>
    <t>JENNY NATALIA GONZALEZ HERRERA</t>
  </si>
  <si>
    <t>FDLU-CD-596-2024 (109586)</t>
  </si>
  <si>
    <t>PRESTAR SUS SERVICIOS TÉCNICOS EN EL ÁREA DE GESTIÓN DE DESARROLLO LOCAL DE USME PARA APOYAR LOS PROCESOS ADMINISTRATIVOS, LA ELABORACIÓN DE INFORMES Y EL ACOMPAÑAMIENTO DE LAS ACCIONES DE PRESUPUESTOS PARTICIPATIVOS EN  CUMPLIMIENTO DE LAS METAS DEL PLAN DESARROLLO LOCAL</t>
  </si>
  <si>
    <t>CO1.PCCNTR.6425176</t>
  </si>
  <si>
    <t>https://community.secop.gov.co/Public/Tendering/OpportunityDetail/Index?noticeUID=CO1.NTC.6257287&amp;isFromPublicArea=True&amp;isModal=true&amp;asPopupView=true</t>
  </si>
  <si>
    <t>CPS-597-2024 (109057)</t>
  </si>
  <si>
    <t>FDLU-CD-597-2024 (109057)</t>
  </si>
  <si>
    <t>CO1.PCCNTR.6425193</t>
  </si>
  <si>
    <t>https://community.secop.gov.co/Public/Tendering/OpportunityDetail/Index?noticeUID=CO1.NTC.6257567&amp;isFromPublicArea=True&amp;isModal=true&amp;asPopupView=true</t>
  </si>
  <si>
    <t>CPS-598-2024 (109048)</t>
  </si>
  <si>
    <t>FDLU-CD-598-2024 (109048)</t>
  </si>
  <si>
    <t>PRESTAR SUS SERVICIOS PROFESIONALES ESPECIALIZADO EN EL COMPAÑAMIENTO Y SEGUIMIENTO DE LOS INFORMES PRESENTADOS A ENTES DE CONTROL, LA JAL Y DEMÁS REQUERIMIENTOS DE CONTROL POLÍTICO, CONFORME A LAS COMPETENCIAS ASIGNADAS AL DESPACHO DEL ALCALDE LOCAL.</t>
  </si>
  <si>
    <t>CO1.PCCNTR.6425370</t>
  </si>
  <si>
    <t>https://community.secop.gov.co/Public/Tendering/OpportunityDetail/Index?noticeUID=CO1.NTC.6257611&amp;isFromPublicArea=True&amp;isModal=true&amp;asPopupView=true</t>
  </si>
  <si>
    <t>CPS-599-2024 (108978)</t>
  </si>
  <si>
    <t>FDLU-CD-599-2024 (108978)</t>
  </si>
  <si>
    <t>PRESTAR SERVICIOS TECNICOS Y DE SOPORTE LOGISTICO AL PROCESO DE MANTENIMIENTO A LAS DIFERENTES SEDES Y BIENES A CARGO DEL FONDO DE DESARROLLO LOCAL DE USME.</t>
  </si>
  <si>
    <t>CO1.PCCNTR.6425382</t>
  </si>
  <si>
    <t>https://community.secop.gov.co/Public/Tendering/OpportunityDetail/Index?noticeUID=CO1.NTC.6257866&amp;isFromPublicArea=True&amp;isModal=true&amp;asPopupView=true</t>
  </si>
  <si>
    <t>CPS-600-2024 (109238)</t>
  </si>
  <si>
    <t>FDLU-CD-600-2024 (109238)</t>
  </si>
  <si>
    <t>CO1.PCCNTR.6425393</t>
  </si>
  <si>
    <t>https://community.secop.gov.co/Public/Tendering/OpportunityDetail/Index?noticeUID=CO1.NTC.6257927&amp;isFromPublicArea=True&amp;isModal=true&amp;asPopupView=true</t>
  </si>
  <si>
    <t>CPS-601-2024 (109667)</t>
  </si>
  <si>
    <t>JENNY CAROLINA GIL PALACIOS</t>
  </si>
  <si>
    <t>FDLU-CD-601-2024 (109667)</t>
  </si>
  <si>
    <t>CO1.PCCNTR.6425264</t>
  </si>
  <si>
    <t>https://community.secop.gov.co/Public/Tendering/OpportunityDetail/Index?noticeUID=CO1.NTC.6257675&amp;isFromPublicArea=True&amp;isModal=true&amp;asPopupView=true</t>
  </si>
  <si>
    <t>CPS-602-2024 (109667)</t>
  </si>
  <si>
    <t>WILLIAM EDUARDO CRUZ MEDINA</t>
  </si>
  <si>
    <t>FDLU-CD-602-2024 (109667)</t>
  </si>
  <si>
    <t>CO1.PCCNTR.6425583</t>
  </si>
  <si>
    <t>https://community.secop.gov.co/Public/Tendering/OpportunityDetail/Index?noticeUID=CO1.NTC.6258067&amp;isFromPublicArea=True&amp;isModal=true&amp;asPopupView=true</t>
  </si>
  <si>
    <t>CATERIN SABINA HIDALGO CORRALES</t>
  </si>
  <si>
    <t>27 DIAS</t>
  </si>
  <si>
    <t xml:space="preserve">WILLIAM EDUARDO CRUZ MEDINA </t>
  </si>
  <si>
    <t>3 MESES Y 3 DIAS</t>
  </si>
  <si>
    <t>CPS-603-2024 (109637)</t>
  </si>
  <si>
    <t>FDLU-CD-603-2024 (109637)</t>
  </si>
  <si>
    <t>CO1.PCCNTR.6426313</t>
  </si>
  <si>
    <t>https://community.secop.gov.co/Public/Tendering/OpportunityDetail/Index?noticeUID=CO1.NTC.6258783&amp;isFromPublicArea=True&amp;isModal=true&amp;asPopupView=true</t>
  </si>
  <si>
    <t>CPS-604-2024 (109242)</t>
  </si>
  <si>
    <t>FDLU-CD-604-2024 (109242)</t>
  </si>
  <si>
    <t>CO1.PCCNTR.6425662</t>
  </si>
  <si>
    <t>https://community.secop.gov.co/Public/Tendering/OpportunityDetail/Index?noticeUID=CO1.NTC.6258081&amp;isFromPublicArea=True&amp;isModal=true&amp;asPopupView=true</t>
  </si>
  <si>
    <t>LEONARDO GUZMAN CEPEDA</t>
  </si>
  <si>
    <t>CPS-605-2024 (109242)</t>
  </si>
  <si>
    <t>FDLU-CD-605-2024 (109242)</t>
  </si>
  <si>
    <t>CO1.PCCNTR.6425595</t>
  </si>
  <si>
    <t>https://community.secop.gov.co/Public/Tendering/OpportunityDetail/Index?noticeUID=CO1.NTC.6258189&amp;isFromPublicArea=True&amp;isModal=true&amp;asPopupView=true</t>
  </si>
  <si>
    <t>CPS-606-2024 (109638)</t>
  </si>
  <si>
    <t>FDLU-CD-606-2024 (109638)</t>
  </si>
  <si>
    <t>CO1.PCCNTR.6426327</t>
  </si>
  <si>
    <t>https://community.secop.gov.co/Public/Tendering/OpportunityDetail/Index?noticeUID=CO1.NTC.6258852&amp;isFromPublicArea=True&amp;isModal=true&amp;asPopupView=true</t>
  </si>
  <si>
    <t>CPS-607-2024 (109651)</t>
  </si>
  <si>
    <t>FDLU-CD-607-2024 (109651)</t>
  </si>
  <si>
    <t>PRESTAR SERVICIOS PROFESIONALES EN EL ÁREA DE GESTIÓN DEL DESARROLLO LOCAL, REALIZANDO LA REVISIÓN DOCUMENTAL, TRÁMITE DE LOS PAGOS Y LAS OBLIGACIONES POR PAGAR</t>
  </si>
  <si>
    <t>CO1.PCCNTR.6426606</t>
  </si>
  <si>
    <t>https://community.secop.gov.co/Public/Tendering/OpportunityDetail/Index?noticeUID=CO1.NTC.6259312&amp;isFromPublicArea=True&amp;isModal=true&amp;asPopupView=true</t>
  </si>
  <si>
    <t>CPS-608-2024 (109190)</t>
  </si>
  <si>
    <t>FDLU-CD-608-2024 (109190)</t>
  </si>
  <si>
    <t>CO1.PCCNTR.6426927</t>
  </si>
  <si>
    <t>https://community.secop.gov.co/Public/Tendering/OpportunityDetail/Index?noticeUID=CO1.NTC.6259367&amp;isFromPublicArea=True&amp;isModal=true&amp;asPopupView=true</t>
  </si>
  <si>
    <t>CPS-609-2024 (109680)</t>
  </si>
  <si>
    <t>PAOLA ANDREA GARZON TELLEZ</t>
  </si>
  <si>
    <t>FDLU-CD-609-2024 (109680)</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</si>
  <si>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</si>
  <si>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 xml:space="preserve"> $      19.200.000</t>
  </si>
  <si>
    <t>CO1.PCCNTR.6426730</t>
  </si>
  <si>
    <t>https://community.secop.gov.co/Public/Tendering/OpportunityDetail/Index?noticeUID=CO1.NTC.6259453&amp;isFromPublicArea=True&amp;isModal=true&amp;asPopupView=true</t>
  </si>
  <si>
    <t>CPS-610-2024 (109642)</t>
  </si>
  <si>
    <t>FDLU-CD-610-2024 (109642)</t>
  </si>
  <si>
    <t>PRESTAR SUS SERVICIOS TECNICOS APOYANDO AL ÁREA DE GESTIÓN DEL DESARROLLO LOCAL PARA FORTALECER LAS INSTANCIAS DE PARTICIPACION LOCALES, ASÍ COMO LOS PROCESOS COMUNITARIOS EN LA LOCALIDAD</t>
  </si>
  <si>
    <t>CO1.PCCNTR.6426135</t>
  </si>
  <si>
    <t>https://community.secop.gov.co/Public/Tendering/OpportunityDetail/Index?noticeUID=CO1.NTC.6258592&amp;isFromPublicArea=True&amp;isModal=true&amp;asPopupView=true</t>
  </si>
  <si>
    <t>2 MESES Y 27 DIAS</t>
  </si>
  <si>
    <t>CPS-611-2024 (10942)</t>
  </si>
  <si>
    <t>FDLU-CD-611-2024 (109642)</t>
  </si>
  <si>
    <t>CO1.PCCNTR.6426271</t>
  </si>
  <si>
    <t>https://community.secop.gov.co/Public/Tendering/OpportunityDetail/Index?noticeUID=CO1.NTC.6259076&amp;isFromPublicArea=True&amp;isModal=true&amp;asPopupView=true</t>
  </si>
  <si>
    <t>CPS-612-2024 (109234)</t>
  </si>
  <si>
    <t>FDLU-CD-612-2024 (109234)</t>
  </si>
  <si>
    <t>CO1.PCCNTR.6426278</t>
  </si>
  <si>
    <t>https://community.secop.gov.co/Public/Tendering/OpportunityDetail/Index?noticeUID=CO1.NTC.6258897&amp;isFromPublicArea=True&amp;isModal=true&amp;asPopupView=true</t>
  </si>
  <si>
    <t>CPS-613-2024 (109660)</t>
  </si>
  <si>
    <t>KEVIN FRANCISCO DE LA CRUZ MACIAS</t>
  </si>
  <si>
    <t>FDLU-CD-613-2024 (109660)</t>
  </si>
  <si>
    <t>CO1.PCCNTR.6426060</t>
  </si>
  <si>
    <t>https://community.secop.gov.co/Public/Tendering/OpportunityDetail/Index?noticeUID=CO1.NTC.6258583&amp;isFromPublicArea=True&amp;isModal=true&amp;asPopupView=true</t>
  </si>
  <si>
    <t>CPS-614-2024 (108977)</t>
  </si>
  <si>
    <t>YENNY MARITZA ORJUELA ROMERO</t>
  </si>
  <si>
    <t>FDLU-CD-614-2024 (108977)</t>
  </si>
  <si>
    <t>CO1.PCCNTR.6425954</t>
  </si>
  <si>
    <t>https://community.secop.gov.co/Public/Tendering/OpportunityDetail/Index?noticeUID=CO1.NTC.6258692&amp;isFromPublicArea=True&amp;isModal=true&amp;asPopupView=true</t>
  </si>
  <si>
    <t>CPS-615-2024 (109237)</t>
  </si>
  <si>
    <t>FDLU-CD-615-2024 (109237)</t>
  </si>
  <si>
    <t>COORDINA, LIDERA Y ASESORA LOS PLANES Y ESTRATEGIAS DE COMUNICACIÓN INTERNA Y EXTERNA PARA LA DIVULGACIÓN DE LOS PROGRAMAS, PROYECTOS Y ACTIVIDADES DE LA ALCALDÍA LOCAL.</t>
  </si>
  <si>
    <t>CO1.PCCNTR.6428528</t>
  </si>
  <si>
    <t>https://community.secop.gov.co/Public/Tendering/OpportunityDetail/Index?noticeUID=CO1.NTC.6262116&amp;isFromPublicArea=True&amp;isModal=true&amp;asPopupView=true</t>
  </si>
  <si>
    <t>CPS-616-2024 (109587)</t>
  </si>
  <si>
    <t>MARIA PAULA GONZALEZ GARCIA</t>
  </si>
  <si>
    <t>FDLU-CD-616-2024 (109587)</t>
  </si>
  <si>
    <t>PRESTAR LOS SERVICIOS PROFESIONALES COMO ABOGADO PARA LA PUESTA EN MARCHA, FUNCIONAMIENTO , DESARROLLO Y MANTENIMIENTO DE LA PLENA OPERATIVIDAD DE UN (1) PUNTO DE ATENCIÓN AL CONSUMIDOR, AL SERVICIO DE LA COMUNIDAD EN GENERAL Y DE LOS CONSUMIDORES DE LA LOCALIDAD DE USME.</t>
  </si>
  <si>
    <t>CO1.PCCNTR.6428376</t>
  </si>
  <si>
    <t>https://community.secop.gov.co/Public/Tendering/OpportunityDetail/Index?noticeUID=CO1.NTC.6262071&amp;isFromPublicArea=True&amp;isModal=true&amp;asPopupView=true</t>
  </si>
  <si>
    <t>CPS-617-2024 (109857)</t>
  </si>
  <si>
    <t>JOSE POMPILIO CERVANTES SERNA</t>
  </si>
  <si>
    <t>FDLU-CD-617-2024 (109857)</t>
  </si>
  <si>
    <t>CO1.PCCNTR.6428385</t>
  </si>
  <si>
    <t>https://community.secop.gov.co/Public/Tendering/OpportunityDetail/Index?noticeUID=CO1.NTC.6262094&amp;isFromPublicArea=True&amp;isModal=true&amp;asPopupView=true</t>
  </si>
  <si>
    <t>CPS-618-2024 (108170)</t>
  </si>
  <si>
    <t>LEIDY YOHANNA MOSQUERA GRAJALES</t>
  </si>
  <si>
    <t>FDLU-CD-618-2024 (108170)</t>
  </si>
  <si>
    <t>PRESTAR SUS SERVICIOS TECNICOS DE APOYO A LA GESTIÓN MEDIANTE LABORES ADMINISTRATIVAS, EN EL ÁREA DE GESTIÓN DEL DESARROLLO LOCAL EN TEMAS REFERENTES A PLANEACIÓN</t>
  </si>
  <si>
    <t xml:space="preserve"> $      19.040.000</t>
  </si>
  <si>
    <t>CO1.PCCNTR.6428807</t>
  </si>
  <si>
    <t>https://community.secop.gov.co/Public/Tendering/OpportunityDetail/Index?noticeUID=CO1.NTC.6262183&amp;isFromPublicArea=True&amp;isModal=true&amp;asPopupView=true</t>
  </si>
  <si>
    <t>CPS-619-2024 (108438)</t>
  </si>
  <si>
    <t>FDLU-CD-619-2024 (108438)</t>
  </si>
  <si>
    <t>CO1.PCCNTR.6428352</t>
  </si>
  <si>
    <t>https://community.secop.gov.co/Public/Tendering/OpportunityDetail/Index?noticeUID=CO1.NTC.6262039&amp;isFromPublicArea=True&amp;isModal=true&amp;asPopupView=true</t>
  </si>
  <si>
    <t>CPS-620-2024 (103625)</t>
  </si>
  <si>
    <t>FDLU-CD-620-2024 (103625)</t>
  </si>
  <si>
    <t>CO1.PCCNTR.6428274</t>
  </si>
  <si>
    <t>https://community.secop.gov.co/Public/Tendering/OpportunityDetail/Index?noticeUID=CO1.NTC.6261864&amp;isFromPublicArea=True&amp;isModal=true&amp;asPopupView=true</t>
  </si>
  <si>
    <t>CPS-621-2024 (109759)</t>
  </si>
  <si>
    <t>ANUAR SADAD PARRA MEJIA</t>
  </si>
  <si>
    <t>FDLU-CD-621-2024 (109759)</t>
  </si>
  <si>
    <t>PRESTAR SUS SERVICIOS PROFESIONALES ADMINISTRATIVOS A LA GESTIÓN DESARROLLO LOCAL ORIENTADOS A LA COORDINACIÓN DE LOS PROCESOS FORMACIÓN Y ENTRENAMIENTO DEPORTIVO.</t>
  </si>
  <si>
    <t xml:space="preserve"> $      21.200.000</t>
  </si>
  <si>
    <t>CO1.PCCNTR.6428537</t>
  </si>
  <si>
    <t>https://community.secop.gov.co/Public/Tendering/OpportunityDetail/Index?noticeUID=CO1.NTC.6262228&amp;isFromPublicArea=True&amp;isModal=true&amp;asPopupView=true</t>
  </si>
  <si>
    <t>CPS-622-2024 (109674)</t>
  </si>
  <si>
    <t>FDLU-CD-622-2024 (109674)</t>
  </si>
  <si>
    <t>CO1.PCCNTR.6428548</t>
  </si>
  <si>
    <t>https://community.secop.gov.co/Public/Tendering/OpportunityDetail/Index?noticeUID=CO1.NTC.6261966&amp;isFromPublicArea=True&amp;isModal=true&amp;asPopupView=true</t>
  </si>
  <si>
    <t>CPS-623-2024 (109912)</t>
  </si>
  <si>
    <t>FDLU-CD-623-2024 (109912)</t>
  </si>
  <si>
    <t>PRESTAR SERVICIOS PROFESIONALES PARA EL SEGUIMIENTO DEL CUMPLIMIENTO DE LOS PROCEDIMIENTOS ADMINISTRATIVOS, OPERATIVOS Y TÉCNICOS DE GOBIERNO ABIERTO E INNOVACIÓN DE LA LOCALIDAD DE USME Y SU LABORATORIO DE PARTICIPACIÓN: USME-INNOVA EN LA LABORES INSTITUCIONALES Y SOCIALES QUE SE REQUIERAN</t>
  </si>
  <si>
    <t>CO1.PCCNTR.6428802</t>
  </si>
  <si>
    <t>https://community.secop.gov.co/Public/Tendering/OpportunityDetail/Index?noticeUID=CO1.NTC.6262170&amp;isFromPublicArea=True&amp;isModal=true&amp;asPopupView=true</t>
  </si>
  <si>
    <t>CPS-624-2024(109043)</t>
  </si>
  <si>
    <t>INGRY TATIANA SASTOQUE LOPEZ</t>
  </si>
  <si>
    <t>FDLU-CD-624-2024(109043)</t>
  </si>
  <si>
    <t>CO1.PCCNTR.6428837</t>
  </si>
  <si>
    <t>https://community.secop.gov.co/Public/Tendering/OpportunityDetail/Index?noticeUID=CO1.NTC.6262446&amp;isFromPublicArea=True&amp;isModal=true&amp;asPopupView=true</t>
  </si>
  <si>
    <t>CPS-625-2024 (108490)</t>
  </si>
  <si>
    <t>SANDRA GHINELA VEGA TRUJILLO</t>
  </si>
  <si>
    <t>FDLU-CD-625-2024 (108490).</t>
  </si>
  <si>
    <t>APOYAR TECNICAMENTE LAS DISTINTAS ETAPAS DE LOS PROCESOS DE COMPETENCIA DE LA ALCALDÍA LOCAL PARA LA DEPURACIÓN DE ACTUACIONES ADMINISTRATIVAS</t>
  </si>
  <si>
    <t>CO1.PCCNTR.6429101</t>
  </si>
  <si>
    <t>https://community.secop.gov.co/Public/Tendering/OpportunityDetail/Index?noticeUID=CO1.NTC.6262355&amp;isFromPublicArea=True&amp;isModal=true&amp;asPopupView=true</t>
  </si>
  <si>
    <t>CPS-626-2024 (108485)</t>
  </si>
  <si>
    <t>FDLU-CD-626-2024 (108485)</t>
  </si>
  <si>
    <t>PRESTAR SUS SERVICIOS PROFESIONALES ESPECIALIZADOS EN EL ÁREA DE GESTIÓN 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</si>
  <si>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CO1.PCCNTR.6428638</t>
  </si>
  <si>
    <t>https://community.secop.gov.co/Public/Tendering/OpportunityDetail/Index?noticeUID=CO1.NTC.6261962&amp;isFromPublicArea=True&amp;isModal=true&amp;asPopupView=true</t>
  </si>
  <si>
    <t>CPS-627-2024 (108487)</t>
  </si>
  <si>
    <t>FDLU-CD-627-2024 (108487)</t>
  </si>
  <si>
    <t>PRESTAR LOS SERVICIOS PROFESIONALES ESPECIALIZADOS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</si>
  <si>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CO1.PCCNTR.6434509</t>
  </si>
  <si>
    <t>https://community.secop.gov.co/Public/Tendering/OpportunityDetail/Index?noticeUID=CO1.NTC.6270126&amp;isFromPublicArea=True&amp;isModal=true&amp;asPopupView=true</t>
  </si>
  <si>
    <t>CPS-628-2024 (109193)</t>
  </si>
  <si>
    <t>FDLU-CD-628-2024 (109193)</t>
  </si>
  <si>
    <t>CO1.PCCNTR.6438251</t>
  </si>
  <si>
    <t>https://community.secop.gov.co/Public/Tendering/OpportunityDetail/Index?noticeUID=CO1.NTC.6275511&amp;isFromPublicArea=True&amp;isModal=true&amp;asPopupView=true</t>
  </si>
  <si>
    <t>CPS-629-2024 (109685)</t>
  </si>
  <si>
    <t>FDLU-CD-629-2024 (109685)</t>
  </si>
  <si>
    <t xml:space="preserve"> $      26.800.000</t>
  </si>
  <si>
    <t>CO1.PCCNTR.6438173</t>
  </si>
  <si>
    <t>https://community.secop.gov.co/Public/Tendering/OpportunityDetail/Index?noticeUID=CO1.NTC.6275345&amp;isFromPublicArea=True&amp;isModal=true&amp;asPopupView=true</t>
  </si>
  <si>
    <t>CPS-630-2024 (109686)</t>
  </si>
  <si>
    <t>JUAN SEBASTIAN RODRIGUEZ ZAMUDIO</t>
  </si>
  <si>
    <t>FDLU-CD-630-2024 (109686)</t>
  </si>
  <si>
    <t>PRESTAR SERVICIOS DE APOYO A LA GESTIÓN PARA EL SEGUIMIENTO DEL CUMPLIMIENTO DE LOS PROCEDIMIENTOS ADMINISTRATIVOS Y OPERATIVOS DE LOS PROYECTOS DE INVERSIÓN EN CUMPLIMIENTO DEL PROGRAMA PARCEROS</t>
  </si>
  <si>
    <t>CO1.PCCNTR.6438261</t>
  </si>
  <si>
    <t>https://community.secop.gov.co/Public/Tendering/OpportunityDetail/Index?noticeUID=CO1.NTC.6275353&amp;isFromPublicArea=True&amp;isModal=true&amp;asPopupView=true</t>
  </si>
  <si>
    <t>CPS-631-2024 (109667)</t>
  </si>
  <si>
    <t>ANDRES CASTELLANOS ALGARRA</t>
  </si>
  <si>
    <t>FDLU-CD-631-2024 (109667)</t>
  </si>
  <si>
    <t>CO1.PCCNTR.6438239</t>
  </si>
  <si>
    <t>https://community.secop.gov.co/Public/Tendering/OpportunityDetail/Index?noticeUID=CO1.NTC.6275232&amp;isFromPublicArea=True&amp;isModal=true&amp;asPopupView=true</t>
  </si>
  <si>
    <t>CPS-632-2024 (110454)</t>
  </si>
  <si>
    <t>FDLU-CD-632-2024 (110454)</t>
  </si>
  <si>
    <t>PRESTAR LOS SERVICIOS PROFESIONALES, BRINDANDO APOYO EN LA FORMULACIÓN DE LOS PROCESOS DE EXTENSIÓN AGROPECUARIA Y LA CONSOLIDACIÓN DE LA INFORMACIÓN DEL SECTOR DE LA RURALIDAD USMEÑA, PARA EL ÁREA DE GESTIÓN DE DESARROLLO LOCAL DE LA ALCALDÍA LOCAL DE USME.</t>
  </si>
  <si>
    <t>CO1.PCCNTR.6438532</t>
  </si>
  <si>
    <t>https://community.secop.gov.co/Public/Tendering/OpportunityDetail/Index?noticeUID=CO1.NTC.6275316&amp;isFromPublicArea=True&amp;isModal=true&amp;asPopupView=true</t>
  </si>
  <si>
    <t>CPS-633-2024 (109056)</t>
  </si>
  <si>
    <t>FDLU-CD-633-2024 (109056)</t>
  </si>
  <si>
    <t>CO1.PCCNTR.6438443</t>
  </si>
  <si>
    <t>https://community.secop.gov.co/Public/Tendering/OpportunityDetail/Index?noticeUID=CO1.NTC.6275233&amp;isFromPublicArea=True&amp;isModal=true&amp;asPopupView=true</t>
  </si>
  <si>
    <t>CPS-634-2024 (108437)</t>
  </si>
  <si>
    <t>FREDY ALEXANDER CAÑIZALES TOCANCIPA</t>
  </si>
  <si>
    <t>FDLU-CD-634-2024 (108437)</t>
  </si>
  <si>
    <t>CO1.PCCNTR.6438357</t>
  </si>
  <si>
    <t>https://community.secop.gov.co/Public/Tendering/OpportunityDetail/Index?noticeUID=CO1.NTC.6274997&amp;isFromPublicArea=True&amp;isModal=true&amp;asPopupView=true</t>
  </si>
  <si>
    <t>CPS-635-2024 (109590)</t>
  </si>
  <si>
    <t>LUIS CARLOS CARRILLO AHUMADA</t>
  </si>
  <si>
    <t>FDLU-CD-635-2024 (109590)</t>
  </si>
  <si>
    <t>PRESTAR LOS SERVICIOS PROFESIONALES PARA APOYAR EN LA IMPLEMENTACIÓN DE HERRAMIENTAS DE GESTIÓN, EN LA ALCALDIA LOCAL DE USME, CONFORME A LOS LINEAMIENTOS METODOLÓGICOS ESTABLECIDOS POR LA SECRETARIA DISTRITAL DE GOBIERNO</t>
  </si>
  <si>
    <t>CO1.PCCNTR.6438540</t>
  </si>
  <si>
    <t>https://community.secop.gov.co/Public/Tendering/OpportunityDetail/Index?noticeUID=CO1.NTC.6274896&amp;isFromPublicArea=True&amp;isModal=true&amp;asPopupView=true</t>
  </si>
  <si>
    <t>CPS-636-2024 (109670)</t>
  </si>
  <si>
    <t>FDLU-CD-636-2024 (109670)</t>
  </si>
  <si>
    <t>CO1.PCCNTR.6438538</t>
  </si>
  <si>
    <t>https://community.secop.gov.co/Public/Tendering/OpportunityDetail/Index?noticeUID=CO1.NTC.6275240&amp;isFromPublicArea=True&amp;isModal=true&amp;asPopupView=true</t>
  </si>
  <si>
    <t xml:space="preserve">GESTOR INSTITUCIONAL / INSPECCION 5A </t>
  </si>
  <si>
    <t>CPS-637-2024 (109640)</t>
  </si>
  <si>
    <t>FDLU-CD-637-2024 (109640)</t>
  </si>
  <si>
    <t>CO1.PCCNTR.6438174</t>
  </si>
  <si>
    <t>https://community.secop.gov.co/Public/Tendering/OpportunityDetail/Index?noticeUID=CO1.NTC.6275196&amp;isFromPublicArea=True&amp;isModal=true&amp;asPopupView=true</t>
  </si>
  <si>
    <t>CPS-638-2024 (109188)</t>
  </si>
  <si>
    <t>FDLU-CD-638-2024 (109188)</t>
  </si>
  <si>
    <t>CO1.PCCNTR.6438541</t>
  </si>
  <si>
    <t>https://community.secop.gov.co/Public/Tendering/OpportunityDetail/Index?noticeUID=CO1.NTC.6275241&amp;isFromPublicArea=True&amp;isModal=true&amp;asPopupView=true</t>
  </si>
  <si>
    <t>CPS-639-2024 (108489)</t>
  </si>
  <si>
    <t xml:space="preserve">ELBA CAROLINA RODRIGUEZ CELY </t>
  </si>
  <si>
    <t>FDLU-CD-639-2024 (108489)</t>
  </si>
  <si>
    <t>PRESTAR SUS SERVICIOS PROFESIONALES EN EL ÁREA DE GESTIÓN DEL DESARROLLO LOCAL, REALIZANDO APOYO EN LA REVISIÓN Y TRÁMITE DE LOS PAGOS Y LAS OBLIGACIONES POR PAGAR</t>
  </si>
  <si>
    <t>CO1.PCCNTR.6438169</t>
  </si>
  <si>
    <t>https://community.secop.gov.co/Public/Tendering/OpportunityDetail/Index?noticeUID=CO1.NTC.6275182&amp;isFromPublicArea=True&amp;isModal=true&amp;asPopupView=true</t>
  </si>
  <si>
    <t>CPS-640-2024 (109641)</t>
  </si>
  <si>
    <t>FDLU-CD-640-2024 (109641)</t>
  </si>
  <si>
    <t>CO1.PCCNTR.6438563</t>
  </si>
  <si>
    <t>https://community.secop.gov.co/Public/Tendering/OpportunityDetail/Index?noticeUID=CO1.NTC.6275417&amp;isFromPublicArea=True&amp;isModal=true&amp;asPopupView=true</t>
  </si>
  <si>
    <t>CPS-641-2024 (108488)</t>
  </si>
  <si>
    <t>FDLU-CD-641-2024 (108488)</t>
  </si>
  <si>
    <t>PRESTAR SUS SERVICIOS PROFESIONALES ESPECIALIZADOS EN EL ÁREA DE GESTIÓN DEL DESARROLLO LOCAL, COORDINANDO LA REVISIÓN Y TRAMITE DE LAS OBLIGACIONES POR PAGAR</t>
  </si>
  <si>
    <t>CO1.PCCNTR.6438282</t>
  </si>
  <si>
    <t>https://community.secop.gov.co/Public/Tendering/OpportunityDetail/Index?noticeUID=CO1.NTC.6275393&amp;isFromPublicArea=True&amp;isModal=true&amp;asPopupView=true</t>
  </si>
  <si>
    <t>CPS-642-2024 (108489)</t>
  </si>
  <si>
    <t>ALICIA MARCELA ORTIZ LOPEZ</t>
  </si>
  <si>
    <t>FDLU-CD-642-2024 (108489)</t>
  </si>
  <si>
    <t>CO1.PCCNTR.6438489</t>
  </si>
  <si>
    <t>https://community.secop.gov.co/Public/Tendering/OpportunityDetail/Index?noticeUID=CO1.NTC.6275732&amp;isFromPublicArea=True&amp;isModal=true&amp;asPopupView=true</t>
  </si>
  <si>
    <t>CPS-643-2024 (109650)</t>
  </si>
  <si>
    <t>FDLU-CD-643-2024 (109650)</t>
  </si>
  <si>
    <t>CO1.PCCNTR.6439007</t>
  </si>
  <si>
    <t>https://community.secop.gov.co/Public/Tendering/OpportunityDetail/Index?noticeUID=CO1.NTC.6275677&amp;isFromPublicArea=True&amp;isModal=true&amp;asPopupView=true</t>
  </si>
  <si>
    <t>CPS-644-2024 (108988)</t>
  </si>
  <si>
    <t>FDLU-CD-644-2024 (108988)</t>
  </si>
  <si>
    <t>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</si>
  <si>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CO1.PCCNTR.6438723</t>
  </si>
  <si>
    <t>https://community.secop.gov.co/Public/Tendering/OpportunityDetail/Index?noticeUID=CO1.NTC.6276052&amp;isFromPublicArea=True&amp;isModal=true&amp;asPopupView=true</t>
  </si>
  <si>
    <t>CPS-645-2024 (108989)</t>
  </si>
  <si>
    <t>MARTHA CECILIA HERNANDEZ TIBADUIZA</t>
  </si>
  <si>
    <t>FDLU-CD-645-2024 (108989)</t>
  </si>
  <si>
    <t>CO1.PCCNTR.6438651</t>
  </si>
  <si>
    <t>https://community.secop.gov.co/Public/Tendering/OpportunityDetail/Index?noticeUID=CO1.NTC.6276216&amp;isFromPublicArea=True&amp;isModal=true&amp;asPopupView=true</t>
  </si>
  <si>
    <t>CPS-646-2024 (109191)</t>
  </si>
  <si>
    <t>FDLU-CD-646-2024 (109191)</t>
  </si>
  <si>
    <t>PRESTAR SUS SERVICIOS TÉCNICOS COMO INSPECTOR DELAS OBRAS VIALES REALIZADAS POR LA MAQUINARIA PESADA DE PROPIEDAD DE LA ALCALDÍA LOCAL DE USME</t>
  </si>
  <si>
    <t>CO1.PCCNTR.6438942</t>
  </si>
  <si>
    <t>https://community.secop.gov.co/Public/Tendering/OpportunityDetail/Index?noticeUID=CO1.NTC.6275964&amp;isFromPublicArea=True&amp;isModal=true&amp;asPopupView=true</t>
  </si>
  <si>
    <t>CPS-647-2024 (109672)</t>
  </si>
  <si>
    <t>FDLU-CD-647-2024 (109672)</t>
  </si>
  <si>
    <t>CO1.PCCNTR.6438253</t>
  </si>
  <si>
    <t>https://community.secop.gov.co/Public/Tendering/OpportunityDetail/Index?noticeUID=CO1.NTC.6275257&amp;isFromPublicArea=True&amp;isModal=true&amp;asPopupView=true</t>
  </si>
  <si>
    <t>CPS-648-2024 (109632)</t>
  </si>
  <si>
    <t>SANDRA LILIANA PARRADO HERRERA</t>
  </si>
  <si>
    <t>FDLU-CD-648-2024 (109632)</t>
  </si>
  <si>
    <t>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</si>
  <si>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CO1.PCCNTR.6439637</t>
  </si>
  <si>
    <t>https://community.secop.gov.co/Public/Tendering/OpportunityDetail/Index?noticeUID=CO1.NTC.6276853&amp;isFromPublicArea=True&amp;isModal=true&amp;asPopupView=true</t>
  </si>
  <si>
    <t>CPS-649-2024 (109664)</t>
  </si>
  <si>
    <t>JIMMY ALEJANDRO BELLO ACERO</t>
  </si>
  <si>
    <t>FDLU-CD-649-2024 (109664)</t>
  </si>
  <si>
    <t>CO1.PCCNTR.6442264</t>
  </si>
  <si>
    <t>https://community.secop.gov.co/Public/Tendering/OpportunityDetail/Index?noticeUID=CO1.NTC.6280534&amp;isFromPublicArea=True&amp;isModal=true&amp;asPopupView=true</t>
  </si>
  <si>
    <t>3 MESES Y 20 DIAS</t>
  </si>
  <si>
    <t>CPS-650-2024 (109653)</t>
  </si>
  <si>
    <t>FDLU-CD-650-2024 (109653)</t>
  </si>
  <si>
    <t>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</si>
  <si>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CO1.PCCNTR.6442506</t>
  </si>
  <si>
    <t>https://community.secop.gov.co/Public/Tendering/OpportunityDetail/Index?noticeUID=CO1.NTC.6280533&amp;isFromPublicArea=True&amp;isModal=true&amp;asPopupView=true</t>
  </si>
  <si>
    <t>CPS-651-2024 (109658)</t>
  </si>
  <si>
    <t>FDLU-CD-651-2024 (109658)</t>
  </si>
  <si>
    <t>CO1.PCCNTR.6442266</t>
  </si>
  <si>
    <t>https://community.secop.gov.co/Public/Tendering/OpportunityDetail/Index?noticeUID=CO1.NTC.6280538&amp;isFromPublicArea=True&amp;isModal=true&amp;asPopupView=true</t>
  </si>
  <si>
    <t>CPS-652-2024 (109662)</t>
  </si>
  <si>
    <t>JAIRO DAVID MORENO LIMAS</t>
  </si>
  <si>
    <t>FDLU-CD-652-2024 (109662)</t>
  </si>
  <si>
    <t>CO1.PCCNTR.6442704</t>
  </si>
  <si>
    <t>https://community.secop.gov.co/Public/Tendering/OpportunityDetail/Index?noticeUID=CO1.NTC.6280531&amp;isFromPublicArea=True&amp;isModal=true&amp;asPopupView=true</t>
  </si>
  <si>
    <t>INSPECCION 5B</t>
  </si>
  <si>
    <t>CPS-653-2024 (109663)</t>
  </si>
  <si>
    <t>JEYSSON ANDRES GARCIA ROZO</t>
  </si>
  <si>
    <t>FDLU-CD-653-2024 (109663)</t>
  </si>
  <si>
    <t>CO1.PCCNTR.6442729</t>
  </si>
  <si>
    <t>https://community.secop.gov.co/Public/Tendering/OpportunityDetail/Index?noticeUID=CO1.NTC.6280514&amp;isFromPublicArea=True&amp;isModal=true&amp;asPopupView=true</t>
  </si>
  <si>
    <t>CPS-654-2024 (109664)</t>
  </si>
  <si>
    <t>ALEJANDRO SANABRIA LOPEZ</t>
  </si>
  <si>
    <t>FDLU-CD-654-2024 (109664)</t>
  </si>
  <si>
    <t>CO1.PCCNTR.6442526</t>
  </si>
  <si>
    <t>https://community.secop.gov.co/Public/Tendering/OpportunityDetail/Index?noticeUID=CO1.NTC.6280194&amp;isFromPublicArea=True&amp;isModal=true&amp;asPopupView=true</t>
  </si>
  <si>
    <t>CPS-655-2024 (109655)</t>
  </si>
  <si>
    <t>MARCO ELIECER CUERVO GONZALEZ</t>
  </si>
  <si>
    <t>FDLU-CD-655-2024 (109655)</t>
  </si>
  <si>
    <t xml:space="preserve"> $        9.200.000</t>
  </si>
  <si>
    <t>CO1.PCCNTR.6443123</t>
  </si>
  <si>
    <t>https://community.secop.gov.co/Public/Tendering/OpportunityDetail/Index?noticeUID=CO1.NTC.6280513&amp;isFromPublicArea=True&amp;isModal=true&amp;asPopupView=true</t>
  </si>
  <si>
    <t>CPS-656-2024 (109657)</t>
  </si>
  <si>
    <t>BRANDON SEBASTIAN BUITRAGO PORRAS</t>
  </si>
  <si>
    <t>FDLU-CD-656-2024 (109657)</t>
  </si>
  <si>
    <t>PRESTAR SERVICIOS DE APOYO A LA GESTIÓN, DE LOS  ASUNTOS RELACIONADOS CON SEGURIDAD CIUDADANA, CONVIVENCIA Y PREVENCIÓN DE CONFLICTIVIDADES, VIOLENCIAS Y DELITOS EN LA LOCALIDAD, DE CONFORMIDAD CON EL MARCO NORMATIVO APLICABLE</t>
  </si>
  <si>
    <t xml:space="preserve"> $      11.200.000</t>
  </si>
  <si>
    <t>CO1.PCCNTR.6442262</t>
  </si>
  <si>
    <t>https://community.secop.gov.co/Public/Tendering/OpportunityDetail/Index?noticeUID=CO1.NTC.6280604&amp;isFromPublicArea=True&amp;isModal=true&amp;asPopupView=true</t>
  </si>
  <si>
    <t>CPS-657-2024 (109675)</t>
  </si>
  <si>
    <t>FDLU-CD-657-2024 (109675)</t>
  </si>
  <si>
    <t>CO1.PCCNTR.6442258</t>
  </si>
  <si>
    <t>https://community.secop.gov.co/Public/Tendering/OpportunityDetail/Index?noticeUID=CO1.NTC.6280631&amp;isFromPublicArea=True&amp;isModal=true&amp;asPopupView=true</t>
  </si>
  <si>
    <t>CPS-658-2024 (108438)</t>
  </si>
  <si>
    <t>CHRISTIAN EDUARDO RAMOS TURIZO</t>
  </si>
  <si>
    <t>FDLU-CD-658-2024 (108438)</t>
  </si>
  <si>
    <t>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</si>
  <si>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CO1.PCCNTR.6441977</t>
  </si>
  <si>
    <t>https://community.secop.gov.co/Public/Tendering/OpportunityDetail/Index?noticeUID=CO1.NTC.6280197&amp;isFromPublicArea=True&amp;isModal=true&amp;asPopupView=true</t>
  </si>
  <si>
    <t>JOSE DAGOBERTO COTES</t>
  </si>
  <si>
    <t>CPS-659-2024 (109667)</t>
  </si>
  <si>
    <t>FDLU-CD-659-2024 (109667)</t>
  </si>
  <si>
    <t>CO1.PCCNTR.6464443</t>
  </si>
  <si>
    <t>https://community.secop.gov.co/Public/Tendering/OpportunityDetail/Index?noticeUID=CO1.NTC.6309586</t>
  </si>
  <si>
    <t>CPS-660-2024 (109648)</t>
  </si>
  <si>
    <t>FDLU-CD-660-2024 (109648)</t>
  </si>
  <si>
    <t>CO1.PCCNTR.6464294</t>
  </si>
  <si>
    <t>https://community.secop.gov.co/Public/Tendering/OpportunityDetail/Index?noticeUID=CO1.NTC.6309935</t>
  </si>
  <si>
    <t>CPS-661-2024 (109673)</t>
  </si>
  <si>
    <t>ANANIAS PAYARES PRESIGA</t>
  </si>
  <si>
    <t>FDLU-CD-661-2024 (109673)</t>
  </si>
  <si>
    <t>CO1.PCCNTR.6465473</t>
  </si>
  <si>
    <t>https://community.secop.gov.co/Public/Tendering/OpportunityDetail/Index?noticeUID=CO1.NTC.6311014</t>
  </si>
  <si>
    <t>GESTOR INSTITUCIONAL / INSPECCION 5D</t>
  </si>
  <si>
    <t>VICTOR JULIO SANCHEZ ACOSTA</t>
  </si>
  <si>
    <t>CPS-662-2024 (109673)</t>
  </si>
  <si>
    <t>FDLU-CD-662-2024 (109673)</t>
  </si>
  <si>
    <t>CO1.PCCNTR.6465627</t>
  </si>
  <si>
    <t>https://community.secop.gov.co/Public/Tendering/OpportunityDetail/Index?noticeUID=CO1.NTC.6311036</t>
  </si>
  <si>
    <t>CPS-663-2024 (108105)</t>
  </si>
  <si>
    <t>HERNANDO FUERTES NIETO</t>
  </si>
  <si>
    <t>FDLU-CD-663-2024 (108105)</t>
  </si>
  <si>
    <t>CO1.PCCNTR.6465807</t>
  </si>
  <si>
    <t>https://community.secop.gov.co/Public/Tendering/OpportunityDetail/Index?noticeUID=CO1.NTC.6311177</t>
  </si>
  <si>
    <t>CPS-664-2024 (109791)</t>
  </si>
  <si>
    <t>ROCIO DEL PILAR GARCIA CRUZ</t>
  </si>
  <si>
    <t>FDLU-CD-664-2024 (109791)</t>
  </si>
  <si>
    <t>CO1.PCCNTR.6464171</t>
  </si>
  <si>
    <t>https://community.secop.gov.co/Public/Tendering/OpportunityDetail/Index?noticeUID=CO1.NTC.6309480</t>
  </si>
  <si>
    <t>CPS-665-2024 (109637)</t>
  </si>
  <si>
    <t>FDLU-CD-665-2024 (109637)</t>
  </si>
  <si>
    <t>SUS SERVICIOS TÉCNICOS COMO INSPECTOR DE OBRAS VIALES REALIZADAS POR LA MAQUINARIA PESADA DE PROPIEDAD DE LA ALCALDÍA LOCAL DE USME.</t>
  </si>
  <si>
    <t>CO1.PCCNTR.6464300</t>
  </si>
  <si>
    <t>https://community.secop.gov.co/Public/Tendering/OpportunityDetail/Index?noticeUID=CO1.NTC.6309831</t>
  </si>
  <si>
    <t>CPS-666-2024 (109047)</t>
  </si>
  <si>
    <t>FDLU-CD-666-2024 (109047)</t>
  </si>
  <si>
    <t>PRESTAR SERVICIOS PROFESIONALES ESPECIALIZADOS PARA APOYAR AL DESPACHO DEL ALCALDE LOCAL DE USME Y A LAS DIFERENTES ÁREAS DEL FONDO DE DESARROLLO LOCAL EN CUMPLIMIENTO A LAS METAS ESTABLECIDAS EN EL 'PLAN DE DESARROLLO LOCAL 2021-2024</t>
  </si>
  <si>
    <t>CO1.PCCNTR.6464098</t>
  </si>
  <si>
    <t>https://community.secop.gov.co/Public/Tendering/OpportunityDetail/Index?noticeUID=CO1.NTC.6309585</t>
  </si>
  <si>
    <t>CPS-667-2024 (109679)</t>
  </si>
  <si>
    <t>FDLU-CD-667-2024 (109679)</t>
  </si>
  <si>
    <t>CO1.PCCNTR.6464276</t>
  </si>
  <si>
    <t>https://community.secop.gov.co/Public/Tendering/OpportunityDetail/Index?noticeUID=CO1.NTC.6309821</t>
  </si>
  <si>
    <t>CPS-668-2024 (109679)</t>
  </si>
  <si>
    <t>ANGELA XIMENA CONTO MUÑOZ</t>
  </si>
  <si>
    <t>FDLU-CD-668-2024 (109679)</t>
  </si>
  <si>
    <t>CO1.PCCNTR.6464551</t>
  </si>
  <si>
    <t>https://community.secop.gov.co/Public/Tendering/OpportunityDetail/Index?noticeUID=CO1.NTC.6309954</t>
  </si>
  <si>
    <t>CPS-669-2024 (109656)</t>
  </si>
  <si>
    <t>FDLU-CD-669-2024 (109656)</t>
  </si>
  <si>
    <t>CO1.PCCNTR.6465345</t>
  </si>
  <si>
    <t>https://community.secop.gov.co/Public/Tendering/OpportunityDetail/Index?noticeUID=CO1.NTC.6310271</t>
  </si>
  <si>
    <t xml:space="preserve">INSPECCION 5A </t>
  </si>
  <si>
    <t>JORGE ENRIQUE HURTADO CALDERON</t>
  </si>
  <si>
    <t>CPS-670-2024 (109652)</t>
  </si>
  <si>
    <t xml:space="preserve">JHONATAN ALEXANDER PARRA YARA </t>
  </si>
  <si>
    <t>FDLU-CD-670-2024 (109652)</t>
  </si>
  <si>
    <t>CO1.PCCNTR.6464582</t>
  </si>
  <si>
    <t>https://community.secop.gov.co/Public/Tendering/OpportunityDetail/Index?noticeUID=CO1.NTC.6310423</t>
  </si>
  <si>
    <t>CPS-671-2024 (109657)</t>
  </si>
  <si>
    <t>FDLU-CD-671-2024 (109657)</t>
  </si>
  <si>
    <t>CO1.PCCNTR.6464457</t>
  </si>
  <si>
    <t>https://community.secop.gov.co/Public/Tendering/OpportunityDetail/Index?noticeUID=CO1.NTC.6309591</t>
  </si>
  <si>
    <t xml:space="preserve">ZULLY ALEJANDRA CARDOZO TRIANA </t>
  </si>
  <si>
    <t>CPS-672-2024 (109684)</t>
  </si>
  <si>
    <t>FDLU-CD-672-2024 (109684)</t>
  </si>
  <si>
    <t>CO1.PCCNTR.6464812</t>
  </si>
  <si>
    <t>https://community.secop.gov.co/Public/Tendering/OpportunityDetail/Index?noticeUID=CO1.NTC.6310045</t>
  </si>
  <si>
    <t>CPS-673-2024 (109636)</t>
  </si>
  <si>
    <t>FDLU-CD-673-2024 (109636)</t>
  </si>
  <si>
    <t>CO1.PCCNTR.6465507</t>
  </si>
  <si>
    <t>https://community.secop.gov.co/Public/Tendering/OpportunityDetail/Index?noticeUID=CO1.NTC.6310378</t>
  </si>
  <si>
    <t>CPS-674-2024 (109661)</t>
  </si>
  <si>
    <t>GINA LORENA RODRIGUEZ</t>
  </si>
  <si>
    <t>FDLU-CD-674-2024 (109661)</t>
  </si>
  <si>
    <t>CO1.PCCNTR.6470010</t>
  </si>
  <si>
    <t>https://community.secop.gov.co/Public/Tendering/OpportunityDetail/Index?noticeUID=CO1.NTC.6317268&amp;isFromPublicArea=True&amp;isModal=true&amp;asPopupView=true</t>
  </si>
  <si>
    <t>CPS-675-2024 (109688)</t>
  </si>
  <si>
    <t>MARITZA XIMENA RAMIREZ PINTO</t>
  </si>
  <si>
    <t>FDLU-CD-675-2024 (109688)</t>
  </si>
  <si>
    <t>PPRESTAR LOS SERVICIOS PROFESIONALES EN LA LÍNEA DE MEDICINA VETERINARIA EN EL ÁREA DE GESTIÓN DEL DESARROLLO LOCAL DE LA ALCALDÍA LOCAL DE USME, PARA LA IMPLEMENTACIÓN DEL PROYECTO DE  EXTENSIÓN AGROPECUARIA, AMBIENTAL Y PRODUCTIVIDAD RURAL EN USME</t>
  </si>
  <si>
    <t>CO1.PCCNTR.6470038</t>
  </si>
  <si>
    <t>https://community.secop.gov.co/Public/Tendering/OpportunityDetail/Index?noticeUID=CO1.NTC.6317380&amp;isFromPublicArea=True&amp;isModal=true&amp;asPopupView=true</t>
  </si>
  <si>
    <t>CPS-676-2024 (109676)</t>
  </si>
  <si>
    <t>MARGARE YARINA BOHORQUEZ JIMENEZ</t>
  </si>
  <si>
    <t>FDLU-CD-676-2024 (109676)</t>
  </si>
  <si>
    <t>CO1.PCCNTR.6469536</t>
  </si>
  <si>
    <t>https://community.secop.gov.co/Public/Tendering/OpportunityDetail/Index?noticeUID=CO1.NTC.6317014&amp;isFromPublicArea=True&amp;isModal=true&amp;asPopupView=true</t>
  </si>
  <si>
    <t>CPS-677-2024 (109648)</t>
  </si>
  <si>
    <t>CAROLINA MARTINEZ GOMEZ</t>
  </si>
  <si>
    <t>FDLU-CD-677-2024 (109648)</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</si>
  <si>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</si>
  <si>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CO1.PCCNTR.6469389</t>
  </si>
  <si>
    <t>https://community.secop.gov.co/Public/Tendering/OpportunityDetail/Index?noticeUID=CO1.NTC.6317248&amp;isFromPublicArea=True&amp;isModal=true&amp;asPopupView=true</t>
  </si>
  <si>
    <t>CPS-678-2024 (109660)</t>
  </si>
  <si>
    <t>SARA MARIA MORENO AGUILERA</t>
  </si>
  <si>
    <t>FDLU-CD-678-2024 (109660)</t>
  </si>
  <si>
    <t>CO1.PCCNTR.6474603</t>
  </si>
  <si>
    <t>https://community.secop.gov.co/Public/Tendering/OpportunityDetail/Index?noticeUID=CO1.NTC.6322564&amp;isFromPublicArea=True&amp;isModal=true&amp;asPopupView=true</t>
  </si>
  <si>
    <t>CPS-679-2024 (109640)</t>
  </si>
  <si>
    <t>ALVARO AUGUSTO CASTAÑEDA PEÑA</t>
  </si>
  <si>
    <t>FDLU-CD-679-2024 (109640)</t>
  </si>
  <si>
    <t>CO1.PCCNTR.6474304</t>
  </si>
  <si>
    <t>https://community.secop.gov.co/Public/Tendering/OpportunityDetail/Index?noticeUID=CO1.NTC.6322184&amp;isFromPublicArea=True&amp;isModal=true&amp;asPopupView=true</t>
  </si>
  <si>
    <t>CPS-680-2024 (112017)</t>
  </si>
  <si>
    <t>KARINA YUSNEIDY CAYCEDO CONTRERAS</t>
  </si>
  <si>
    <t>FDLU-CD-680-2024 (112017)</t>
  </si>
  <si>
    <t>PRESTAR LOS SERVICIOS DE APOYO TÉCNICO ADMINISTRATIVO EN LO RELACIONADO CON LA PROGRAMACIÓN, EJECUCIÓN, ACOMPAÑAMIENTO Y CONSOLIDACIÓN DE LOS DOCUMENTOS Y LA INFORMACIÓN RADICADA EN EL DESPACHO Y DEMÁS ACTIVIDADESINSTITUCIONALES DEL ALCALDE (SA) LOCAL DE USME</t>
  </si>
  <si>
    <t>CO1.PCCNTR.6474211</t>
  </si>
  <si>
    <t>https://community.secop.gov.co/Public/Tendering/OpportunityDetail/Index?noticeUID=CO1.NTC.6322340&amp;isFromPublicArea=True&amp;isModal=true&amp;asPopupView=true</t>
  </si>
  <si>
    <t>CPS-681-2024 (109651)</t>
  </si>
  <si>
    <t>DIANA CAROLINA BAEZ VARGAS</t>
  </si>
  <si>
    <t>FDLU-CD-681-2024 (109651)</t>
  </si>
  <si>
    <t>CO1.PCCNTR.6474216</t>
  </si>
  <si>
    <t>https://community.secop.gov.co/Public/Tendering/OpportunityDetail/Index?noticeUID=CO1.NTC.6322195&amp;isFromPublicArea=True&amp;isModal=true&amp;asPopupView=true</t>
  </si>
  <si>
    <t>CPS-682-2024 (111840)</t>
  </si>
  <si>
    <t>FDLU-CD-682-2024 (111840)</t>
  </si>
  <si>
    <t xml:space="preserve"> $        9.600.000</t>
  </si>
  <si>
    <t>CO1.PCCNTR.6474213</t>
  </si>
  <si>
    <t>https://community.secop.gov.co/Public/Tendering/OpportunityDetail/Index?noticeUID=CO1.NTC.6322469&amp;isFromPublicArea=True&amp;isModal=true&amp;asPopupView=true</t>
  </si>
  <si>
    <t>CPS-683-2024 (109641)</t>
  </si>
  <si>
    <t>VIVIAN DEL ROSARIO MORENO PEREZ</t>
  </si>
  <si>
    <t>FDLU-CD-683-2024 (109641)</t>
  </si>
  <si>
    <t>CO1.PCCNTR.6478840</t>
  </si>
  <si>
    <t>https://community.secop.gov.co/Public/Tendering/OpportunityDetail/Index?noticeUID=CO1.NTC.6329050&amp;isFromPublicArea=True&amp;isModal=true&amp;asPopupView=true</t>
  </si>
  <si>
    <t>CPS-684-2024 (109671)</t>
  </si>
  <si>
    <t>FDLU-CD-684-2024 (109671)</t>
  </si>
  <si>
    <t>CO1.PCCNTR.6479372</t>
  </si>
  <si>
    <t>https://community.secop.gov.co/Public/Tendering/OpportunityDetail/Index?noticeUID=CO1.NTC.6329755&amp;isFromPublicArea=True&amp;isModal=true&amp;asPopupView=true</t>
  </si>
  <si>
    <t xml:space="preserve">GESTOR INSTITUCIONAL / CDI </t>
  </si>
  <si>
    <t>5 MESES Y 27 DIAS</t>
  </si>
  <si>
    <t>O2120201003023212901</t>
  </si>
  <si>
    <t>Papel bond</t>
  </si>
  <si>
    <t>685-2024</t>
  </si>
  <si>
    <t>OC 130566</t>
  </si>
  <si>
    <t>ADQUIRIR A TITULO DE COMPRAVENTA LAS RESMAS DE PAPEL PARA EL USO DE LAS ÁREAS ESTRATEGICAS DE ALCALDÍA LOCAL DE USME Y LA JUNTA ADMINISTRADORA LOCAL A TRAVÉS DE LA TVEC – GRANDES SUPERFICIES</t>
  </si>
  <si>
    <t xml:space="preserve"> $      35.954.550</t>
  </si>
  <si>
    <t>https://www.colombiacompra.gov.co/tienda-virtual-del-estado-colombiano/ordenes-compra/130566</t>
  </si>
  <si>
    <t>#N/A</t>
  </si>
  <si>
    <t>CD-686-2024 (COMODATO)</t>
  </si>
  <si>
    <t>JUNTA DE ACCION COMUNAL (VEREDA LOS ANDES)</t>
  </si>
  <si>
    <t>FDLU-CD-686-2024 (COMODATO)</t>
  </si>
  <si>
    <t>CELEBRAR CONTRATO DE COMODATO ENTRE EL FONDO DE DESARROLLO LOCAL DE USME Y LA JUNTA DE ACCIÓN COMUNAL VEREDA LOS ANDES, PARA QUE EN CALIDAD DE COMODATARIO RECIBA EN PRÉSTAMODE USO, BIENES MUEBLES DE PROPIEDAD ÚNICA DEL FDLU,PARA USO EXCLUSIVO DEL COMODATARIO</t>
  </si>
  <si>
    <t>COMODATO</t>
  </si>
  <si>
    <t>5 AÑOS</t>
  </si>
  <si>
    <t xml:space="preserve"> N/A </t>
  </si>
  <si>
    <t>CO1.PCCNTR.6515454</t>
  </si>
  <si>
    <t>https://community.secop.gov.co/Public/Tendering/OpportunityDetail/Index?noticeUID=CO1.NTC.6379913</t>
  </si>
  <si>
    <t>ALCALDIA LOCAL DE USME / ALMACEN</t>
  </si>
  <si>
    <t>CAROLINA PEREZ VISCAINO</t>
  </si>
  <si>
    <t xml:space="preserve">Ejecucion </t>
  </si>
  <si>
    <t>CD-687-2024 (COMODATO)</t>
  </si>
  <si>
    <t xml:space="preserve">JUNTA DE ACCION COMUNAL (DOÑA LILIANA) </t>
  </si>
  <si>
    <t>FDLU-CD-687-2024 (COMODATO)</t>
  </si>
  <si>
    <t>CELEBRAR UN CONTRATO DE COMODATO ENTRE EL FONDO DE DESARROLLO LOCAL DE USME Y LA JUNTA DE ACCIÓN COMUNAL DOÑA LILIANA, PARA QUE EN CALIDAD DE COMODATARIO RECIBA EN PRÉSTAMO DE USO, BIENES MUEBLES DE PROPIEDAD ÚNICA DEL FDLU, PARA USO EXCLUSIVO DEL COMODATARIO</t>
  </si>
  <si>
    <t>CO1.PCCNTR.6537862</t>
  </si>
  <si>
    <t>https://community.secop.gov.co/Public/Tendering/OpportunityDetail/Index?noticeUID=CO1.NTC.6409354</t>
  </si>
  <si>
    <t>CD-688-2024 (COMODATO)</t>
  </si>
  <si>
    <t>JUNTA DE ACCION COMUNAL (LA UNION)</t>
  </si>
  <si>
    <t>FDLU-CD-688-2024 (COMODATO)</t>
  </si>
  <si>
    <t>CELEBRAR UN CONTRATO DE COMODATO ENTRE EL FONDO DE DESARROLLO LOCAL DE USME Y LA JUNTA DE ACCIÓN COMUNAL LA UNION, PARA QUE EN CALIDAD DE COMODATARIO RECIBA EN PRÉSTAMO DE USO, BIENES MUEBLES DE PROPIEDAD ÚNICA DEL FDLU, PARA USO EXCLUSIVO DEL COMODATARIO</t>
  </si>
  <si>
    <t>CO1.PCCNTR.6535231</t>
  </si>
  <si>
    <t>https://community.secop.gov.co/Public/Tendering/OpportunityDetail/Index?noticeUID=CO1.NTC.6406587</t>
  </si>
  <si>
    <t>CD-689-2024 (COMODATO)</t>
  </si>
  <si>
    <t>JUNTA DE ACCION COMUNAL (VEREDA AGUA LINDA CHIGUAZA)</t>
  </si>
  <si>
    <t>FDLU-CD-689-2024 (COMODATO)</t>
  </si>
  <si>
    <t>CELEBRAR CONTRATO DE COMODATO ENTRE EL FONDO DE DESARROLLO LOCAL DE USME Y LA JUNTA DE ACCIÓN COMUNAL VEREDA AGUA LINDA CHIGUAZA, PARA QUE EN CALIDAD DE COMODATARIO RECIBA EN PRÉSTAMO DE USO, BIENES MUEBLES DE PROPIEDAD ÚNICA DEL FDLU, PARA USO EXCLUSIVO DEL COMODATARIO</t>
  </si>
  <si>
    <t>CO1.PCCNTR.6527285</t>
  </si>
  <si>
    <t>https://community.secop.gov.co/Public/Tendering/OpportunityDetail/Index?noticeUID=CO1.NTC.6397263</t>
  </si>
  <si>
    <t>CD-690-2024 (COMODATO)</t>
  </si>
  <si>
    <t xml:space="preserve"> JUNTA DE ACCION COMUNAL (LAS FLORES II)</t>
  </si>
  <si>
    <t>FDLU-CD-690-2024 (COMODATO)</t>
  </si>
  <si>
    <t>CELEBRAR UN CONTRATO DE COMODATO ENTRE EL FONDO DE DESARROLLO LOCAL DE USME Y LA JUNTA DE ACCIÓN COMUNAL LAS FLORES II, PARA QUE EN CALIDAD DE COMODATARIO RECIBA EN PRÉSTAMO DE USO, BIENES MUEBLES DE PROPIEDAD ÚNICA DEL FDLU, PARA USO EXCLUSIVO DEL COMODATARIO</t>
  </si>
  <si>
    <t>CO1.PCCNTR.6527498</t>
  </si>
  <si>
    <t>https://community.secop.gov.co/Public/Tendering/OpportunityDetail/Index?noticeUID=CO1.NTC.6397855</t>
  </si>
  <si>
    <t>CD-691-2024 (COMODATO)</t>
  </si>
  <si>
    <t xml:space="preserve"> JUNTA DE ACCION COMUNAL (TENERIFE)</t>
  </si>
  <si>
    <t>FDLU-CD-691-2024 (COMODATO)</t>
  </si>
  <si>
    <t>CELEBRAR UN CONTRATO DE COMODATO ENTRE EL FONDO DE DESARROLLO LOCAL DE USME Y LA JUNTA DE ACCIÓN COMUNAL TENERIFE, PARA QUE EN CALIDAD DE COMODATARIO RECIBA EN PRÉSTAMO DE USO, BIENES MUEBLES DE PROPIEDAD ÚNICA DEL FDLU, PARA USO EXCLUSIVO DEL COMODATARIO</t>
  </si>
  <si>
    <t>CO1.PCCNTR.6536898</t>
  </si>
  <si>
    <t>https://community.secop.gov.co/Public/Tendering/OpportunityDetail/Index?noticeUID=CO1.NTC.6408695</t>
  </si>
  <si>
    <t>CD-692-2024 (COMODATO)</t>
  </si>
  <si>
    <t xml:space="preserve"> JUNTA DE ACCION COMUNAL (LA ESMERALDA SUR)</t>
  </si>
  <si>
    <t>FDLU-CD-692-2024 (COMODATO)</t>
  </si>
  <si>
    <t>CELEBRAR UN CONTRATO DE COMODATO ENTRE EL FONDO DE DESARROLLO LOCAL DE USME Y LA JUNTA DE ACCIÓN COMUNAL LA ESMERALDA SUR, PARA QUE EN CALIDAD DE COMODATARIO RECIBA EN PRÉSTAMO DE USO, BIENES MUEBLES DE PROPIEDAD ÚNICA DEL FDLU, PARA USO EXCLUSIVO DEL COMODATARIO</t>
  </si>
  <si>
    <t>CO1.PCCNTR.6527909</t>
  </si>
  <si>
    <t>https://community.secop.gov.co/Public/Tendering/OpportunityDetail/Index?noticeUID=CO1.NTC.6397468</t>
  </si>
  <si>
    <t>CD-693-2024 (COMODATO)</t>
  </si>
  <si>
    <t xml:space="preserve"> JUNTA DE ACCION COMUNAL (VEREDA CHIZACA)</t>
  </si>
  <si>
    <t>FDLU-CD-693-2024 (COMODATO)</t>
  </si>
  <si>
    <t>CELEBRAR UN CONTRATO DE COMODATO ENTRE EL FONDO DE DESARROLLO LOCAL DE USME Y LA JUNTA DE ACCIÓN COMUNAL CHIZACA, PARA QUE EN CALIDAD DE COMODATARIO RECIBA EN PRÉSTAMO DE USO, BIENES MUEBLES DE PROPIEDAD ÚNICA DEL FDLU, PARA USO EXCLUSIVO DEL COMODATARIO</t>
  </si>
  <si>
    <t>CO1.PCCNTR.6527862</t>
  </si>
  <si>
    <t>https://community.secop.gov.co/Public/Tendering/OpportunityDetail/Index?noticeUID=CO1.NTC.6397754</t>
  </si>
  <si>
    <t>CD-694-2024 (COMODATO)</t>
  </si>
  <si>
    <t xml:space="preserve"> JUNTA DE ACCION COMUNAL (MONTEBLANCO) </t>
  </si>
  <si>
    <t>FDLU-CD-694-2024 (COMODATO)</t>
  </si>
  <si>
    <t>CELEBRAR UN CONTRATO DE  COMODATO ENTRE EL FONDO DE DESARROLLO LOCAL DE USME Y LA JUNTA DE  ACCIÓN COMUNAL MONTEBLANCO, PARA QUE EN CALIDAD DE COMODATARIO RECIBA EN PRÉSTAMO DE USO, BIENES MUEBLES DE PROPIEDAD ÚNICA DEL FDLU, PARA USO  EXCLUSIVO DEL COMODATARIO</t>
  </si>
  <si>
    <t>CO1.PCCNTR.6538016</t>
  </si>
  <si>
    <t>https://community.secop.gov.co/Public/Tendering/OpportunityDetail/Index?noticeUID=CO1.NTC.6409359</t>
  </si>
  <si>
    <t>CD-695-2024 (COMODATO)</t>
  </si>
  <si>
    <t xml:space="preserve"> JUNTA DE ACCION COMUNAL (EL DESTINO) </t>
  </si>
  <si>
    <t>FDLU-CD-695-2024 (COMODATO)</t>
  </si>
  <si>
    <t xml:space="preserve">	CELEBRAR UN CONTRATO DE COMODATO ENTRE EL FONDO DE DESARROLLO LOCAL DE USME Y LA JUNTA DE ACCIÓN COMUNAL EL DESTINO, PARA QUE EN CALIDAD DE COMODATARIO RECIBA EN PRÉSTAMO DE USO, BIENES MUEBLES DE PROPIEDAD ÚNICA DEL FDLU, PARA USO EXCLUSIVO DEL COMODATARIO</t>
  </si>
  <si>
    <t>CO1.PCCNTR.6538009</t>
  </si>
  <si>
    <t>https://community.secop.gov.co/Public/Tendering/OpportunityDetail/Index?noticeUID=CO1.NTC.6409698&amp;isFromPublicArea=True&amp;isModal=False</t>
  </si>
  <si>
    <t>CD-697-2024 (COMODATO)</t>
  </si>
  <si>
    <t xml:space="preserve"> JUNTA DE ACCION COMUNAL (LA HUERTA)</t>
  </si>
  <si>
    <t>FDLU-CD-697-2024 (COMODATO)</t>
  </si>
  <si>
    <t>CELEBRAR CONTRATO DE COMODATO ENTRE EL FONDO DE DESARROLLO LOCAL DE USME Y LA JUNTA DE ACCIÓN COMUNAL LA HUERTA, PARA QUE EN CALIDAD DE COMODATARIO RECIBA EN PRÉSTAMO DE USO, BIENES MUEBLES DE PROPIEDAD ÚNICA DEL FDLU, PARA USO EXCLUSIVO DEL COMODATARIO</t>
  </si>
  <si>
    <t>CO1.PCCNTR.6527877</t>
  </si>
  <si>
    <t>https://community.secop.gov.co/Public/Tendering/OpportunityDetail/Index?noticeUID=CO1.NTC.6398035</t>
  </si>
  <si>
    <t>CD-698-2024(COMODATO)</t>
  </si>
  <si>
    <t>JUNTA DE ACCION COMUNAL (LA REQUILINA)</t>
  </si>
  <si>
    <t>FDLU-CD-698-2024(COMODATO)</t>
  </si>
  <si>
    <t>CELEBRAR CONTRATO DE COMODATO  ENTRE EL FONDO DE DESARROLLO LOCAL DE USME Y LA JUNTA DE ACCIÓN COMUNAL  LA REQUILINA, PARA QUE EN CALIDAD DE COMODATARIO RECIBA EN PRÉSTAMO DE  USO, , BIENES MUEBLES DE PROPIEDAD ÚNICA DEL FDLU, PARA USO EXCLUSIVO DEL  COMODATARIO</t>
  </si>
  <si>
    <t>CO1.PCCNTR.6538002</t>
  </si>
  <si>
    <t>https://community.secop.gov.co/Public/Tendering/OpportunityDetail/Index?noticeUID=CO1.NTC.6409801</t>
  </si>
  <si>
    <t>CD-699-2024 (COMODATO)</t>
  </si>
  <si>
    <t>JUNTA DE ACCION COMUNAL (URBANIZACION EL LIBANO)</t>
  </si>
  <si>
    <t>FDLU-CD-699-2024 (COMODATO)</t>
  </si>
  <si>
    <t>CELEBRAR CONTRATO DE COMODATO  ENTRE EL FONDO DE DESARROLLO LOCAL DE USME Y LA JUNTA DE ACCIÓN COMUNAL  URBANIZACION EL LIBANO, PARA QUE EN CALIDAD DE COMODATARIO RECIBA EN  PRÉSTAMO DE USO, , BIENES MUEBLES DE PROPIEDAD ÚNICA DEL FDLU, PARA USO EXCLUSIVO DEL COMODATARIO</t>
  </si>
  <si>
    <t>CO1.PCCNTR.6528168</t>
  </si>
  <si>
    <t>https://community.secop.gov.co/Public/Tendering/OpportunityDetail/Index?noticeUID=CO1.NTC.6398048</t>
  </si>
  <si>
    <t>CD-700-2024 (COMODATO)</t>
  </si>
  <si>
    <t>JUNTA DE ACCION COMUNAL (SANTA LIBRADA II SECTOR)</t>
  </si>
  <si>
    <t>FDLU-CD-700-2024 (COMODATO)</t>
  </si>
  <si>
    <t>CELEBRAR CONTRATO DE COMODATO  ENTRE EL FONDO DE DESARROLLO LOCAL DE USME Y LA JUNTA DE ACCIÓN COMUNAL  SANTA LIBRADA II SECTOR, PARA QUE EN CALIDAD DE COMODATARIO RECIBA EN  PRÉSTAMO DE USO, BIENES MUEBLES DE PROPIEDAD ÚNICA DEL FDLU, PARA USO  EXCLUSIVO DEL COMODATARIO</t>
  </si>
  <si>
    <t>CO1.PCCNTR.6528413</t>
  </si>
  <si>
    <t>https://community.secop.gov.co/Public/Tendering/OpportunityDetail/Index?noticeUID=CO1.NTC.6397882</t>
  </si>
  <si>
    <t>JUNTA DE ACCION COMUNAL (BUENOS AIRES)</t>
  </si>
  <si>
    <t>FDLU-CD-701-2024 (COMODATO)</t>
  </si>
  <si>
    <t>CELEBRAR UN CONTRATO DE  COMODATO ENTRE EL FONDO DE DESARROLLO LOCAL DE USME Y LA JUNTA DE  ACCIÓN COMUNAL BUENOS AIRES, PARA QUE EN CALIDAD DE COMODATARIO RECIBA EN PRÉSTAMO DE USO, BIENES MUEBLES DE PROPIEDAD ÚNICA DEL FDLU, PARA USO  EXCLUSIVO DEL COMODATARIO</t>
  </si>
  <si>
    <t>CO1.PCCNTR.6528418</t>
  </si>
  <si>
    <t>https://community.secop.gov.co/Public/Tendering/OpportunityDetail/Index?noticeUID=CO1.NTC.6397891</t>
  </si>
  <si>
    <t>CD-702-2024(COMODATO)</t>
  </si>
  <si>
    <t>JUNTA DE ACCION COMUNAL (CHICO SUR)</t>
  </si>
  <si>
    <t>FDLU-CD-702-2024 (COMODATO)</t>
  </si>
  <si>
    <t>CELEBRAR UN CONTRATO DE COMODATO ENTRE EL FONDO DE DESARROLLO LOCAL DE USME Y LA JUNTA DE ACCIÓN COMUNAL CHICO SUR, PARA QUE EN CALIDAD DE COMODATARIO RECIBA EN PRÉSTAMO DE USO, BIENES MUEBLES DE PROPIEDAD ÚNICA DEL FDLU, PARA USO EXCLUSIVO DEL COMODATARIO</t>
  </si>
  <si>
    <t>CO1.PCCNTR.6527900</t>
  </si>
  <si>
    <t>https://community.secop.gov.co/Public/Tendering/OpportunityDetail/Index?noticeUID=CO1.NTC.6398210</t>
  </si>
  <si>
    <t>CD-703-2024 (COMODATO)</t>
  </si>
  <si>
    <t>JUNTA DE ACCION COMUNAL (VEREDA EL ARRAYAN Y ARGENTINA)</t>
  </si>
  <si>
    <t>FDLU-CD-703-2024 (COMODATO)</t>
  </si>
  <si>
    <t>CELEBRAR CONTRATO DE COMODATO  ENTRE EL FONDO DE DESARROLLO LOCAL DE USME Y LA JUNTA DE ACCIÓN COMUNAL  VEREDA EL ARRAYAN Y ARGENTINA, PARA QUE EN CALIDAD DE COMODATARIO RECIBA EN PRÉSTAMO DE USO, BIENES MUEBLES DE PROPIEDAD ÚNICA DEL FDLU, PARA USO  EXCLUSIVO DEL COMODATARIO</t>
  </si>
  <si>
    <t>CO1.PCCNTR.6528505</t>
  </si>
  <si>
    <t>https://community.secop.gov.co/Public/Tendering/OpportunityDetail/Index?noticeUID=CO1.NTC.6398147</t>
  </si>
  <si>
    <t>CD-704-2024 (COMODATO)</t>
  </si>
  <si>
    <t>JUNTA DE ACCION COMUNAL (MONTEVIDEO)</t>
  </si>
  <si>
    <t>FDLU-CD-704-2024 (COMODATO)</t>
  </si>
  <si>
    <t>CELEBRAR CONTRATO DE COMODATO ENTRE EL FONDO DE DESARROLLO LOCAL DE USME Y LA JUNTA DE ACCIÓN COMUNAL  DEL MONTEVIDEO, PARA QUE EN CALIDAD DE COMODATARIO RECIBA EN PRÉSTAMO DE  USO, BIENES MUEBLES DE PROPIEDAD ÚNICA DEL FDLU, PARA USO EXCLUSIVO DEL  COMODATARIO</t>
  </si>
  <si>
    <t>CO1.PCCNTR.6528190</t>
  </si>
  <si>
    <t>https://community.secop.gov.co/Public/Tendering/OpportunityDetail/Index?noticeUID=CO1.NTC.6398149</t>
  </si>
  <si>
    <t xml:space="preserve">HADER RODRIGUEZ RIVERA </t>
  </si>
  <si>
    <t>CD-705-2024 (COMODATO)</t>
  </si>
  <si>
    <t>JUNTA DE ACCION COMUNAL (VEREDA LAS MARGARITAS)</t>
  </si>
  <si>
    <t>FDLU-CD-705-2024 (COMODATO)</t>
  </si>
  <si>
    <t>CELEBRAR CONTRATO DE COMODATO ENTRE EL FONDO DE DESARROLLO LOCAL DE USME Y LA JUNTA DE ACCIÓN COMUNAL  VEREDA LAS MARGARITAS, PARA QUE EN CALIDAD DE COMODATARIO RECIBA EN  PRÉSTAMO DE USO, , BIENES MUEBLES DE PROPIEDAD ÚNICA DEL FDLU, PARA USO  EXCLUSIVO DEL COMODATARIO</t>
  </si>
  <si>
    <t>CO1.PCCNTR.6528192</t>
  </si>
  <si>
    <t>https://community.secop.gov.co/Public/Tendering/OpportunityDetail/Index?noticeUID=CO1.NTC.6398083</t>
  </si>
  <si>
    <t>CPS-706-2024 (11384)</t>
  </si>
  <si>
    <t>WILSON FABIAN SANABRIA SIERRA</t>
  </si>
  <si>
    <t>FDLU-CD-706-2024 (11384)</t>
  </si>
  <si>
    <t>CO1.PCCNTR.6537288</t>
  </si>
  <si>
    <t>https://community.secop.gov.co/Public/Tendering/OpportunityDetail/Index?noticeUID=CO1.NTC.6409343</t>
  </si>
  <si>
    <t>CD-707-2024 (COMODATO)</t>
  </si>
  <si>
    <t>JUNTA DE ACCION COMUNAL (EL HATO)</t>
  </si>
  <si>
    <t>FDLU-CD-707-2024 (COMODATO)</t>
  </si>
  <si>
    <t>CELEBRAR CONTRATO DE COMODATO ENTRE EL FONDO DE DESARROLLO LOCAL DE USME Y LA JUNTA DE ACCIÓN COMUNAL VEREDA EL HATO, PARA QUE EN CALIDAD DE COMODATARIO RECIBA EN PRÉSTAMO DE USO, BIENES MUEBLES DE PROPIEDAD ÚNICA DEL FDLU, PARA USO EXCLUSIVO DEL COMODATARIO</t>
  </si>
  <si>
    <t>CO1.PCCNTR.6535091</t>
  </si>
  <si>
    <t>https://community.secop.gov.co/Public/Tendering/OpportunityDetail/Index?noticeUID=CO1.NTC.6406757</t>
  </si>
  <si>
    <t>CD-708-2024 (COMODATO)</t>
  </si>
  <si>
    <t>JUNTA DE ACCION COMUNAL (VEREDAS CERRO REDONDO Y CORINTO)</t>
  </si>
  <si>
    <t>FDLU-CD-708-2024 (COMODATO)</t>
  </si>
  <si>
    <t>CELEBRAR UN CONTRATO DE COMODATO ENTRE EL FONDO DE DESARROLLO LOCAL DE USME Y LA JUNTA DE ACCIÓN COMUNAL VEREDAS CERRO REDONDO Y CORINTO, PARA QUE EN CALIDAD DE COMODATARIO RECIBA EN PRÉSTAMO DE USO, BIENES MUEBLES DE PROPIEDAD ÚNICA DEL FDLU, PARA USO EXCLUSIVO DEL COMODATARIO</t>
  </si>
  <si>
    <t>CO1.PCCNTR.6528231</t>
  </si>
  <si>
    <t>https://community.secop.gov.co/Public/Tendering/OpportunityDetail/Index?noticeUID=CO1.NTC.6397775</t>
  </si>
  <si>
    <t>CPS-709-2024 (113213)</t>
  </si>
  <si>
    <t>FDLU-CD-709-2024 (113213)</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</si>
  <si>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</si>
  <si>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CO1.PCCNTR.6537439</t>
  </si>
  <si>
    <t>https://community.secop.gov.co/Public/Tendering/OpportunityDetail/Index?noticeUID=CO1.NTC.6409338</t>
  </si>
  <si>
    <t>CPS-710-2024 (113208)</t>
  </si>
  <si>
    <t>DIANA KATHERINE REAL SUESCUN</t>
  </si>
  <si>
    <t>FDLU-CD-710-2024 (113208)</t>
  </si>
  <si>
    <t>CO1.PCCNTR.6537278</t>
  </si>
  <si>
    <t>https://community.secop.gov.co/Public/Tendering/OpportunityDetail/Index?noticeUID=CO1.NTC.6409294</t>
  </si>
  <si>
    <t>CPS-711-2024 (113209)</t>
  </si>
  <si>
    <t>JULY ANDREA VEGA PADUA</t>
  </si>
  <si>
    <t>FDLU-CD-711-2024 (113209)</t>
  </si>
  <si>
    <t>PRESTAR SUS SERVICIOS TÉCNICOS DE APOYO Y ASISTENCIA ADMINISTRATIVA AL ÁREA DE GESTIÓN DEL DESARROLLO LOCAL, PARA FORTALECER LAS ETAPAS PRECONTRACTUALES, CONTRACTUALES Y POST CONTRACTUALES DE ACUERDO AL PLAN ANUAL DE ADQUISICIONES DE LA ALCALDÍA LOCAL DE USME</t>
  </si>
  <si>
    <t>CO1.PCCNTR.6537258</t>
  </si>
  <si>
    <t>https://community.secop.gov.co/Public/Tendering/OpportunityDetail/Index?noticeUID=CO1.NTC.6409510</t>
  </si>
  <si>
    <t>CPS-712-2024 (113211)</t>
  </si>
  <si>
    <t>FABIAN RICARDO QUIRIFE GUTIERREZ</t>
  </si>
  <si>
    <t>FDLU-CD-712-2024 (113211)</t>
  </si>
  <si>
    <t>CO1.PCCNTR.6541866</t>
  </si>
  <si>
    <t>https://community.secop.gov.co/Public/Tendering/OpportunityDetail/Index?noticeUID=CO1.NTC.6415602&amp;isFromPublicArea=True&amp;isModal=False</t>
  </si>
  <si>
    <t>CPS-713-2024 (113210)</t>
  </si>
  <si>
    <t>FDLU-CD-713-2024 (113210)</t>
  </si>
  <si>
    <t>CO1.PCCNTR.6537600</t>
  </si>
  <si>
    <t>https://community.secop.gov.co/Public/Tendering/OpportunityDetail/Index?noticeUID=CO1.NTC.6409333</t>
  </si>
  <si>
    <t>2 MESES Y 29 DIAS</t>
  </si>
  <si>
    <t>CD-714-2024 (COMODATO)</t>
  </si>
  <si>
    <t>JUNTA DE ACCION COMUNAL (VEREDA CURUBITAL)</t>
  </si>
  <si>
    <t>FDLU-CD-714-2024 (COMODATO)</t>
  </si>
  <si>
    <t>CELEBRAR CONTRATO DE COMODATO ENTRE EL FONDO DE DESARROLLO LOCAL DE USME Y LA JUNTA DE ACCIÓN COMUNAL CURUBITAL, PARA QUE EN CALIDAD DE COMODATARIO RECIBA EN PRÉSTAMO DE USO,  BIENES MUEBLES DE PROPIEDAD ÚNICA DEL FDLU, PARA USO EXCLUSIVO DEL COMODATARIO</t>
  </si>
  <si>
    <t>CO1.PCCNTR.6538564</t>
  </si>
  <si>
    <t>https://community.secop.gov.co/Public/Tendering/OpportunityDetail/Index?noticeUID=CO1.NTC.6409557</t>
  </si>
  <si>
    <t>CPS-715-2024 (113213)</t>
  </si>
  <si>
    <t>FDLU-CD-715-2024 (113213)</t>
  </si>
  <si>
    <t>CO1.PCCNTR.6537921</t>
  </si>
  <si>
    <t>https://community.secop.gov.co/Public/Tendering/OpportunityDetail/Index?noticeUID=CO1.NTC.6409718</t>
  </si>
  <si>
    <t xml:space="preserve">PLANEACION </t>
  </si>
  <si>
    <t>CPS-716-2024 (113096)</t>
  </si>
  <si>
    <t>FDLU-CD-716-2024 (113096)</t>
  </si>
  <si>
    <t>CO1.PCCNTR.6537277</t>
  </si>
  <si>
    <t>https://community.secop.gov.co/Public/Tendering/OpportunityDetail/Index?noticeUID=CO1.NTC.6409328</t>
  </si>
  <si>
    <t>CPS-717-2024 (111386)</t>
  </si>
  <si>
    <t>MARIA ISABEL MORENO MENA</t>
  </si>
  <si>
    <t>FDLU-CD-717-2024 (111386)</t>
  </si>
  <si>
    <t>CO1.PCCNTR.6537593</t>
  </si>
  <si>
    <t>https://community.secop.gov.co/Public/Tendering/OpportunityDetail/Index?noticeUID=CO1.NTC.6409530</t>
  </si>
  <si>
    <t>JUAN SEBASTIAN DIAZ TAPIAS</t>
  </si>
  <si>
    <t>1 MES Y 23 DIAS</t>
  </si>
  <si>
    <t>2 MESES Y 7 DIAS</t>
  </si>
  <si>
    <t>CPS-718-2024 (113213)</t>
  </si>
  <si>
    <t>FDLU-CD-718-2024 (113213)</t>
  </si>
  <si>
    <t>CO1.PCCNTR.6537434</t>
  </si>
  <si>
    <t>https://community.secop.gov.co/Public/Tendering/OpportunityDetail/Index?noticeUID=CO1.NTC.6409289</t>
  </si>
  <si>
    <t>CPS-719-2024 (113213)</t>
  </si>
  <si>
    <t>FDLU-CD-719-2024 (113213)</t>
  </si>
  <si>
    <t>CO1.PCCNTR.6537596</t>
  </si>
  <si>
    <t>https://community.secop.gov.co/Public/Tendering/OpportunityDetail/Index?noticeUID=CO1.NTC.6409290</t>
  </si>
  <si>
    <t>CPS-720-2024 (113208)</t>
  </si>
  <si>
    <t>FDLU-CD-720-2024 (113208)</t>
  </si>
  <si>
    <t>PRESTAR LOS SERVICIOS PROFESIONALES EN EL AREA DE GESTIÓN DEL DESARROLLO LOCAL, DESDE EL PUNTO DE VISTA JURÍDICO DENTRO DE LOS PROCESOS DE SELECCIÓN Y CONTRATACIÓN EN GENERAL, EN SUS ETAPAS PRECONTRACTUALES, CONTRACTUALES Y POSTCONTRACTUALES, TENIENDO EN CUENTA LOS REQUERIMIENTOS</t>
  </si>
  <si>
    <t>CO1.PCCNTR.6537598</t>
  </si>
  <si>
    <t>https://community.secop.gov.co/Public/Tendering/OpportunityDetail/Index?noticeUID=CO1.NTC.6409428</t>
  </si>
  <si>
    <t>CPS-721-2024 (111884)</t>
  </si>
  <si>
    <t xml:space="preserve">NATALIA RUBIO PINZON </t>
  </si>
  <si>
    <t>FDLU-CD-721-2024 (111884)</t>
  </si>
  <si>
    <t>PRESTAR LOS SERVICIOS PROFESIONALES AL AREA DE GESTIÓN DEL DESARROLLO LOCAL DE USME EN LOS TEMAS ADMINISTRATIVOS RELACIONADOS CON EL ALMACÉN, DE ACUERDO A LOS LINEAMIENTOS Y DIRECTRICES ESTABLECIDOS POR LA SECRETARÍA DE GOBIERNO</t>
  </si>
  <si>
    <t>CO1.PCCNTR.6538005</t>
  </si>
  <si>
    <t>https://community.secop.gov.co/Public/Tendering/OpportunityDetail/Index?noticeUID=CO1.NTC.6409460</t>
  </si>
  <si>
    <t>CPS-722-2024 (113094)</t>
  </si>
  <si>
    <t>FDLU-CD-722-2024 (113094)</t>
  </si>
  <si>
    <t>CO1.PCCNTR.6537709</t>
  </si>
  <si>
    <t>https://community.secop.gov.co/Public/Tendering/OpportunityDetail/Index?noticeUID=CO1.NTC.6409626</t>
  </si>
  <si>
    <t>CPS-723-2024 (113367)</t>
  </si>
  <si>
    <t xml:space="preserve">JULIAN ANDRES DIAZ MUÑOZ </t>
  </si>
  <si>
    <t>FDLU-CD-723-2024 (113367)</t>
  </si>
  <si>
    <t>PRESTAR LOS SERVICIOS PROFESIONALES A LA JUNTA ADMINISTRADORA LOCAL EN ACCIONES ADMINISTRATIVAS Y DE COMUNICACIÓN</t>
  </si>
  <si>
    <t>CO1.PCCNTR.6537465</t>
  </si>
  <si>
    <t>https://community.secop.gov.co/Public/Tendering/OpportunityDetail/Index?noticeUID=CO1.NTC.6409376</t>
  </si>
  <si>
    <t>CPS-724-2024 (11369)</t>
  </si>
  <si>
    <t>FDLU-CD-724-2024 (113369)</t>
  </si>
  <si>
    <t xml:space="preserve"> $      10.800.000</t>
  </si>
  <si>
    <t>CO1.PCCNTR.6539735</t>
  </si>
  <si>
    <t>https://community.secop.gov.co/Public/Tendering/OpportunityDetail/Index?noticeUID=CO1.NTC.6412555</t>
  </si>
  <si>
    <t>CPS-725-2024 (113208)</t>
  </si>
  <si>
    <t>DAVID ALEXANDER AVILA MORENO</t>
  </si>
  <si>
    <t>FDLU-CD-725-2024 (113208)</t>
  </si>
  <si>
    <t>CO1.PCCNTR.6539139</t>
  </si>
  <si>
    <t>https://community.secop.gov.co/Public/Tendering/OpportunityDetail/Index?noticeUID=CO1.NTC.6411453</t>
  </si>
  <si>
    <t>CO-726-2024</t>
  </si>
  <si>
    <t>CONSORCIO SAN PROTO</t>
  </si>
  <si>
    <t>FDLU-LP-004-2024 (109224)</t>
  </si>
  <si>
    <t>REALIZAR A TRAVÉS DEL SISTEMA DE PRECIOS UNITARIOS FIJOS Y A MONTO AGOTABLE, LAS ACTIVIDADES DE CONSTRUCCIÓN DE LA MALLA VIAL LOCAL E INTERMEDIA Y ESPACIO PÚBLICO EN LA LOCALIDAD DE USME - BOGOTÁ D.C</t>
  </si>
  <si>
    <t>LICITACION PUBLICA</t>
  </si>
  <si>
    <t>OBRA PUBLICA</t>
  </si>
  <si>
    <t xml:space="preserve">12 MESES </t>
  </si>
  <si>
    <t xml:space="preserve"> $3.845.361.000
$7.618.122.000
$74.862.000
$3.461.655.000 </t>
  </si>
  <si>
    <t>CO1.PCCNTR.6537223</t>
  </si>
  <si>
    <t>https://community.secop.gov.co/Public/Tendering/OpportunityDetail/Index?noticeUID=CO1.NTC.6265335&amp;isFromPublicArea=True&amp;isModal=False</t>
  </si>
  <si>
    <t>OSCAR FABRICIO CRUZ RUBIO</t>
  </si>
  <si>
    <t>JHON GENER SANTOFIMIO</t>
  </si>
  <si>
    <t>20 DIAS</t>
  </si>
  <si>
    <t>Suspendido</t>
  </si>
  <si>
    <t>INT-727-2024 (110940)</t>
  </si>
  <si>
    <t>INTERVENTORIA Y CONSTRUCIVILES SAS</t>
  </si>
  <si>
    <t>FDLU-CMA-005-2024 (110940)</t>
  </si>
  <si>
    <t>REALIZAR LA INTERVENTORÍA TÉCNICA, ADMINISTRATIVA, FINANCIERA, SISO, CONTABLE, AMBIENTAL Y JURIDICA AL CONTRATO QUE RESULTE DEL PROCESO FDLU-LP-004-2024 (109224) QUE TIENE POR OBJETO: REALIZAR A TRAVÉS DEL SISTEMA DE PRECIOS UNITARIOS FIJOS Y A MONTO AGOTABLE, LAS ACTIVIDADES DE CONSTRUCCIÓN DE LA MALLA VIAL LOCAL E INTERMEDIA Y ESPACIO PÚBLICO EN LA LOCALIDAD DE USME - BOGOTÁ D.C</t>
  </si>
  <si>
    <t xml:space="preserve"> $ 1.500.000.000</t>
  </si>
  <si>
    <t>CO1.PCCNTR.6537244</t>
  </si>
  <si>
    <t>https://community.secop.gov.co/Public/Tendering/OpportunityDetail/Index?noticeUID=CO1.NTC.6311469&amp;isFromPublicArea=True&amp;isModal=False</t>
  </si>
  <si>
    <t>O2120201003023215307</t>
  </si>
  <si>
    <t>Cajas de cartón litografiadas</t>
  </si>
  <si>
    <t>SUM-728-2024 (113215)</t>
  </si>
  <si>
    <t>INSTITUCIONAL STAR SERVICES</t>
  </si>
  <si>
    <t>FDLU-MC-007-2024 (113215)</t>
  </si>
  <si>
    <t>CONTRATAR A MONTO AGOTABLE LA ADQUISICIÓN DE LAS UNIDADES DE ALMACENAMIENTO Y CONSERVACIÓN DOCUMENTAL (CAJAS Y CARPETAS), REQUERIDAS PARA EL FONDO DE DESARROLLO LOCAL DE USME</t>
  </si>
  <si>
    <t>CO1.PCCNTR.6571784</t>
  </si>
  <si>
    <t>https://community.secop.gov.co/Public/Tendering/OpportunityDetail/Index?noticeUID=CO1.NTC.6409732&amp;isFromPublicArea=True&amp;isModal=False</t>
  </si>
  <si>
    <t>1 MES</t>
  </si>
  <si>
    <t>CPS-729-2024 (114574)</t>
  </si>
  <si>
    <t>JUAN CAMILO SANCHEZ SANCHEZ</t>
  </si>
  <si>
    <t>FDLU-CD-729-2024 (114574)</t>
  </si>
  <si>
    <t>PRESTAR LOS SERVICIOS PROFESIONALES ESPECIALIZADOS, BRINDANDO APOYO EN LA ORIENTACIÓN Y FORMULACIÓN DE LOS PROCESOS DE EXTENSIÓN AGROPECUARIA Y LA CONSOLIDACIÓN DE LA INFORMACIÓN DEL SECTOR DE LA RURALIDAD USMEÑA, PARA EL ÁREA DE GESTIÓN DE DESARROLLO LOCAL DE LA ALCALDÍA LOCAL DE USME</t>
  </si>
  <si>
    <t xml:space="preserve"> $      42.500.000</t>
  </si>
  <si>
    <t>CO1.PCCNTR.6621969</t>
  </si>
  <si>
    <t>https://community.secop.gov.co/Public/Tendering/OpportunityDetail/Index?noticeUID=CO1.NTC.6522304&amp;isFromPublicArea=True&amp;isModal=False</t>
  </si>
  <si>
    <t>7 MESES</t>
  </si>
  <si>
    <t>CPS-730-2024 (114569)</t>
  </si>
  <si>
    <t>MARIA LUCIA BERNAL GOMEZ</t>
  </si>
  <si>
    <t>FDLU-CD-730-2024 (114569)</t>
  </si>
  <si>
    <t>CO1.PCCNTR.6622138</t>
  </si>
  <si>
    <t>https://community.secop.gov.co/Public/Tendering/OpportunityDetail/Index?noticeUID=CO1.NTC.6522129&amp;isFromPublicArea=True&amp;isModal=False</t>
  </si>
  <si>
    <t>IVAN DARIO GOMEZ HENAO</t>
  </si>
  <si>
    <t>2 MESES Y 15 DIAS</t>
  </si>
  <si>
    <t>HUGO FERNEY PINEDA NIÑO</t>
  </si>
  <si>
    <t>2 MESES Y 23 DIAS</t>
  </si>
  <si>
    <t>FERNEY PINEDA</t>
  </si>
  <si>
    <t>6 MESES Y 9 DIAS</t>
  </si>
  <si>
    <t>CPS-731-2024 (114514)</t>
  </si>
  <si>
    <t xml:space="preserve">IVAN DARIO GOMEZ HENAO </t>
  </si>
  <si>
    <t>FDLU-CD-731-2024 (114514)</t>
  </si>
  <si>
    <t>PPRESTAR SUS SERVICIOS PROFESIONALES COMO ABOGADO ESPECIALIZADO PARA APOYAR LOS TEMAS DE CONTRATACIÓN DEL DESPACHO</t>
  </si>
  <si>
    <t xml:space="preserve"> $      50.000.000</t>
  </si>
  <si>
    <t>CO1.PCCNTR.6621965</t>
  </si>
  <si>
    <t>https://community.secop.gov.co/Public/Tendering/OpportunityDetail/Index?noticeUID=CO1.NTC.6522229&amp;isFromPublicArea=True&amp;isModal=False</t>
  </si>
  <si>
    <t>7 MESES Y 15 DIAS</t>
  </si>
  <si>
    <t>CPS-732-2024 (114515)</t>
  </si>
  <si>
    <t>FRANCISCO JAVIER SALAZAR GURRUTE</t>
  </si>
  <si>
    <t>FDLU-CD-732-2024 (114515)</t>
  </si>
  <si>
    <t>CO1.PCCNTR.6622505</t>
  </si>
  <si>
    <t>https://community.secop.gov.co/Public/Tendering/OpportunityDetail/Index?noticeUID=CO1.NTC.6522231&amp;isFromPublicArea=True&amp;isModal=False</t>
  </si>
  <si>
    <t>CPS-733-2024 (114657)</t>
  </si>
  <si>
    <t>FDLU-CD-733-2024 (114657)</t>
  </si>
  <si>
    <t>CO1.PCCNTR.6626964</t>
  </si>
  <si>
    <t>https://community.secop.gov.co/Public/Tendering/OpportunityDetail/Index?noticeUID=CO1.NTC.6529019&amp;isFromPublicArea=True&amp;isModal=False</t>
  </si>
  <si>
    <t>6 MESES Y 15 DIAS</t>
  </si>
  <si>
    <t>CPS-734-2024 (114658)</t>
  </si>
  <si>
    <t>FDLU-CD-734-2024 (114658)</t>
  </si>
  <si>
    <t xml:space="preserve"> $      19.000.000</t>
  </si>
  <si>
    <t>CO1.PCCNTR.6625363</t>
  </si>
  <si>
    <t>https://community.secop.gov.co/Public/Tendering/OpportunityDetail/Index?noticeUID=CO1.NTC.6526474&amp;isFromPublicArea=True&amp;isModal=False</t>
  </si>
  <si>
    <t>CPS-735-2024 (114657)</t>
  </si>
  <si>
    <t>FDLU-CD-735-2024 (114657)</t>
  </si>
  <si>
    <t xml:space="preserve">	PRESTAR APOYO ASISTENCIAL EN LOS PROCESOS ADMINISTRATIVOS DE DISTRIBUCIÓN Y NOTIFICACIÓN DE CORRESPONDENCIA DE LAS DIFERENTES DEPENDENCIAS DE LA ALCALDIA LOCAL DE USME</t>
  </si>
  <si>
    <t>CO1.PCCNTR.6627024</t>
  </si>
  <si>
    <t>https://community.secop.gov.co/Public/Tendering/OpportunityDetail/Index?noticeUID=CO1.NTC.6528942&amp;isFromPublicArea=True&amp;isModal=False</t>
  </si>
  <si>
    <t>CPS-736-2024 (114658)</t>
  </si>
  <si>
    <t>FDLU-CD-736-2024 (114658)</t>
  </si>
  <si>
    <t>CO1.PCCNTR.6625250</t>
  </si>
  <si>
    <t>https://community.secop.gov.co/Public/Tendering/OpportunityDetail/Index?noticeUID=CO1.NTC.6526485&amp;isFromPublicArea=True&amp;isModal=False</t>
  </si>
  <si>
    <t>CPS-737-2024 (114630)</t>
  </si>
  <si>
    <t>FDLU-CD-737-2024 (114630)</t>
  </si>
  <si>
    <t>CO1.PCCNTR.6625034</t>
  </si>
  <si>
    <t>https://community.secop.gov.co/Public/Tendering/OpportunityDetail/Index?noticeUID=CO1.NTC.6526007&amp;isFromPublicArea=True&amp;isModal=False</t>
  </si>
  <si>
    <t>CPS-738-2024 (114632)</t>
  </si>
  <si>
    <t>JOSE AUGUSTO PASTRANA TRUJILLO</t>
  </si>
  <si>
    <t>FDLU-CD-738-2024 (114632)</t>
  </si>
  <si>
    <t>PRESTAR SERVICIOS PROFESIONALES ESPECIALIZADOS EN EL DESPACHO DEL(LA) ALCALDE(SA) LOCAL PARA EL ACOMPAÑAMIENTO Y EMISIÓN DE LINEAMIENTOS JURÍDICOS Y ORIENTAR TEMAS PRIORITARIOS EN EL ÁREA DE GESTIÓN DE DESARROLLO LOCAL, DE ALCALDÍA LOCAL DE USME</t>
  </si>
  <si>
    <t xml:space="preserve"> $      45.000.000</t>
  </si>
  <si>
    <t>CO1.PCCNTR.6626054</t>
  </si>
  <si>
    <t>https://community.secop.gov.co/Public/Tendering/OpportunityDetail/Index?noticeUID=CO1.NTC.6527522&amp;isFromPublicArea=True&amp;isModal=False</t>
  </si>
  <si>
    <t>CPS 739-2024 (114652)</t>
  </si>
  <si>
    <t xml:space="preserve">YINA MARIANA DIAZ HERRERA </t>
  </si>
  <si>
    <t>FDLU-CD-739-2024 (114652)</t>
  </si>
  <si>
    <t>APOYAR EN LAS TAREAS OPERATIVAS DE CARACTER ARCHIVÍSTICO DESARROLLADAS EN LA ALCALDÍA LOCAL PARA GARANTIZAR LA APLICACIÓN CORRECTA DE LOS PROCEDIMIENTOS TÉCNICOS.</t>
  </si>
  <si>
    <t>CO1.PCCNTR.6626717</t>
  </si>
  <si>
    <t>https://community.secop.gov.co/Public/Tendering/OpportunityDetail/Index?noticeUID=CO1.NTC.6528623&amp;isFromPublicArea=True&amp;isModal=False</t>
  </si>
  <si>
    <t>O212020200701030571354/O212020200701030571355/O212020200701030571351</t>
  </si>
  <si>
    <t>Servicios de seguros contra incendio, terremoto o sustracción/Servicios de seguros generales de responsabilidad civil/Servicios de seguros de vehículos automotores</t>
  </si>
  <si>
    <t>CS-740-2024 (114005)</t>
  </si>
  <si>
    <t>ASEGURADORA SOLIDARIA DE COLOMBIA ENTIDAD COOPERATIVA</t>
  </si>
  <si>
    <t>FDLU-SAMC-008-2024 (114005)</t>
  </si>
  <si>
    <t>CONTRATAR EL PROGRAMA DE SEGUROS QUE AMPARE LOS INTERESES PATRIMONIALES ACTUALES Y FUTUROS, ASÍ COMO LOS BIENES DE PROPIEDAD, LOS QUE ESTAN BAJO SU RESPONSABILIDAD Y/O CUSTODIA Y AQUELLOS QUE SEAN ADQUIRIDOS COMO PARTE DE LAS FUNCIONES INHERENTES A SU ACTIVIDAD, ASÍ MISMO, LA EXPEDICIÓN DE CUALQUIER OTRA PÓLIZA DE SEGUROS QUE REQUIERA EL FONDO DE DESARROLLO LOCAL DE USME</t>
  </si>
  <si>
    <t>SELECCION ABREVIADA MENOR CUANTIA</t>
  </si>
  <si>
    <t xml:space="preserve"> $95.302.539
$76.153.762
$63.506.677 </t>
  </si>
  <si>
    <t>CO1.PCCNTR.6643970</t>
  </si>
  <si>
    <t>https://community.secop.gov.co/Public/Tendering/OpportunityDetail/Index?noticeUID=CO1.NTC.6483660&amp;isFromPublicArea=True&amp;isModal=False</t>
  </si>
  <si>
    <t>LRNGGY LORENA LIZ MONTEALEGRE</t>
  </si>
  <si>
    <t>1374
1374
1374</t>
  </si>
  <si>
    <t>02/04/2025
02/04/2025
02/04/2025</t>
  </si>
  <si>
    <t>$31.697.140 $33.012.090
$49.745.919</t>
  </si>
  <si>
    <t>1442
1442
1442</t>
  </si>
  <si>
    <t> 07/04/2024
07/04/2024
07/04/2024</t>
  </si>
  <si>
    <t>3 MESES Y 11 DIAS</t>
  </si>
  <si>
    <t>11 MESES Y 11 DIAS</t>
  </si>
  <si>
    <t>CPS-741-2024 (114628)</t>
  </si>
  <si>
    <t>FDLU-CD-741-2024 (114628)</t>
  </si>
  <si>
    <t xml:space="preserve"> $      13.000.000</t>
  </si>
  <si>
    <t>CO1.PCCNTR.6647253</t>
  </si>
  <si>
    <t>https://community.secop.gov.co/Public/Tendering/OpportunityDetail/Index?noticeUID=CO1.NTC.6556798</t>
  </si>
  <si>
    <t>CPS-742-2024 (114612)</t>
  </si>
  <si>
    <t>FDLU-CD-742-2024 (114612)</t>
  </si>
  <si>
    <t>PRESTAR APOYO AL FONDO DE DESARROLLO LOCAL DE USME Y AL PROFESIONAL DESIGNADO EN LOS PROCESOS ADMINISTRATIVOS Y TÉCNICOS RELACIONADOS CON LOS TEMAS DE ALMACÉN, DE ACUERDO A LOS LINEAMIENTOS Y DIRECTRICES ESTABLECIDOS POR LA SECRETARÍA DE GOBIERNO DISTRITAL</t>
  </si>
  <si>
    <t>CO1.PCCNTR.6647845</t>
  </si>
  <si>
    <t>https://community.secop.gov.co/Public/Tendering/OpportunityDetail/Index?noticeUID=CO1.NTC.6558304</t>
  </si>
  <si>
    <t>CPS-743-2024 (114628)</t>
  </si>
  <si>
    <t>FDLU-CD-743-2024 (114628)</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</si>
  <si>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</si>
  <si>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CO1.PCCNTR.6647270</t>
  </si>
  <si>
    <t>https://community.secop.gov.co/Public/Tendering/OpportunityDetail/Index?noticeUID=CO1.NTC.6557075</t>
  </si>
  <si>
    <t>CPS-744-2024 (114628)</t>
  </si>
  <si>
    <t>LAURA CAMILA PAREJA ALVAREZ</t>
  </si>
  <si>
    <t>FDLU-CD-744-2024 (114628)</t>
  </si>
  <si>
    <t>CO1.PCCNTR.6649653</t>
  </si>
  <si>
    <t>https://community.secop.gov.co/Public/Tendering/OpportunityDetail/Index?noticeUID=CO1.NTC.6560605</t>
  </si>
  <si>
    <t>CI-745-2024 (112412)</t>
  </si>
  <si>
    <t>SECRETARÍA DISTRITAL DE INTEGRACIÓN SOCIAL - ALCALDIA LOCAL DE USME</t>
  </si>
  <si>
    <t>.SDIS-CD-310805-017-2024.</t>
  </si>
  <si>
    <t>Aunar esfuerzos técnicos, administrativos, jurídicos y financieros entre la Secretaría Distrital de Integración Social y el Fondo de Desarrollo Local de Usme que permitan la disposición de los recursos necesarios para la dispersión de transferencias monetarias no condicionadas de la Estrategia de Ingreso Mínimo Garantizado dirigidas a los hogares pobres priorizados e identificados a través de la Base Maestra de la estrategia de IMG que corresponden a la Localidad de Usme.</t>
  </si>
  <si>
    <t>CONVENIO INTERADMINISTRATIVO</t>
  </si>
  <si>
    <t>4 MESES Y 12 DIAS</t>
  </si>
  <si>
    <t xml:space="preserve"> $      10.500.000.000</t>
  </si>
  <si>
    <t>https://community.secop.gov.co/Public/Tendering/OpportunityDetail/Index?noticeUID=CO1.NTC.6465528&amp;isFromPublicArea=True&amp;isModal=False</t>
  </si>
  <si>
    <t>ALCALDIA LOCAL DE USME / DESPACHO</t>
  </si>
  <si>
    <t>CD-746-2024 (COMODATO)</t>
  </si>
  <si>
    <t>JUNTA DE ACCION COMUNAL (VILLA ROSITA)</t>
  </si>
  <si>
    <t>FDLU-746-2024 (COMODATO)</t>
  </si>
  <si>
    <t>CELEBRAR CONTRATO DE COMODATO ENTRE EL FONDO DE DESARROLLO LOCAL DE USME Y LA JUNTA DE ACCIÓN COMUNAL VILLA ROSITA, PARA QUE EN CALIDAD DE COMODATARIO RECIBA EN PRÉSTAMO DE USO, BIENES MUEBLES DE PROPIEDAD ÚNICA DEL FDLU, PARA USO EXCLUSIVO DEL COMODATARIO</t>
  </si>
  <si>
    <t>CO1.PCCNTR.6674588</t>
  </si>
  <si>
    <t>https://community.secop.gov.co/Public/Tendering/OpportunityDetail/Index?noticeUID=CO1.NTC.6593268&amp;isFromPublicArea=True&amp;isModal=False</t>
  </si>
  <si>
    <t>CPS-748-2024 (114612)</t>
  </si>
  <si>
    <t>FDLU-CD-748-2024 (114612)</t>
  </si>
  <si>
    <t>CO1.PCCNTR.6706204</t>
  </si>
  <si>
    <t>https://community.secop.gov.co/Public/Tendering/OpportunityDetail/Index?noticeUID=CO1.NTC.6633962&amp;isFromPublicArea=True&amp;isModal=False</t>
  </si>
  <si>
    <t>EDWARD ALBERTO MORENO ARBELAEZ</t>
  </si>
  <si>
    <t>CPS-749-2024 (114628)</t>
  </si>
  <si>
    <t>FDLU-CD-749-2024 (114628)</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</si>
  <si>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</si>
  <si>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CO1.PCCNTR.6706704</t>
  </si>
  <si>
    <t>https://community.secop.gov.co/Public/Tendering/OpportunityDetail/Index?noticeUID=CO1.NTC.6634804&amp;isFromPublicArea=True&amp;isModal=False</t>
  </si>
  <si>
    <t>CPS-750-2024 (114652)</t>
  </si>
  <si>
    <t xml:space="preserve">MARIA LUZ ANGELA AMADO RIVERA </t>
  </si>
  <si>
    <t>FDLU-CD-750-2024 (114652)</t>
  </si>
  <si>
    <t>CO1.PCCNTR.6706955</t>
  </si>
  <si>
    <t>https://community.secop.gov.co/Public/Tendering/OpportunityDetail/Index?noticeUID=CO1.NTC.6634931&amp;isFromPublicArea=True&amp;isModal=False</t>
  </si>
  <si>
    <t>CPS-751-2024 (114658)</t>
  </si>
  <si>
    <t>FDLU-CD-751-2024 (114658)</t>
  </si>
  <si>
    <t>CO1.PCCNTR.6706683</t>
  </si>
  <si>
    <t>https://community.secop.gov.co/Public/Tendering/OpportunityDetail/Index?noticeUID=CO1.NTC.6634910&amp;isFromPublicArea=True&amp;isModal=False</t>
  </si>
  <si>
    <t>CPS-752-2024 (114657)</t>
  </si>
  <si>
    <t>FDLU-CD-752-2024 (114657)</t>
  </si>
  <si>
    <t>CO1.PCCNTR.6706570</t>
  </si>
  <si>
    <t>https://community.secop.gov.co/Public/Tendering/OpportunityDetail/Index?noticeUID=CO1.NTC.6634679&amp;isFromPublicArea=True&amp;isModal=False</t>
  </si>
  <si>
    <t>CPS-753-2024 (115396)</t>
  </si>
  <si>
    <t>FDLU-CD-753-2024 (115396)</t>
  </si>
  <si>
    <t>CO1.PCCNTR.6706758</t>
  </si>
  <si>
    <t>https://community.secop.gov.co/Public/Tendering/OpportunityDetail/Index?noticeUID=CO1.NTC.6634881&amp;isFromPublicArea=True&amp;isModal=False</t>
  </si>
  <si>
    <t xml:space="preserve">2 MESES </t>
  </si>
  <si>
    <t>CPS-755-2024 (114657)</t>
  </si>
  <si>
    <t>FDLU-CD-755-2024 (114657)</t>
  </si>
  <si>
    <t>CO1.PCCNTR.6706191</t>
  </si>
  <si>
    <t>https://community.secop.gov.co/Public/Tendering/OpportunityDetail/Index?noticeUID=CO1.NTC.6634718&amp;isFromPublicArea=True&amp;isModal=False</t>
  </si>
  <si>
    <t>CPS-756-2024 (115648)</t>
  </si>
  <si>
    <t>FDLU-CD-756-2024 (115648)</t>
  </si>
  <si>
    <t>CO1.PCCNTR.6707843</t>
  </si>
  <si>
    <t>https://community.secop.gov.co/Public/Tendering/OpportunityDetail/Index?noticeUID=CO1.NTC.6635775&amp;isFromPublicArea=True&amp;isModal=False</t>
  </si>
  <si>
    <t>CPS-757-2024 (115394)</t>
  </si>
  <si>
    <t>FDLU-CD-757-2024 (115394)</t>
  </si>
  <si>
    <t>PRESTAR SERVICIOS DE APOYO AL ALCALDE(SA) LOCAL EN EL FORTALECIMIENTO E INCLUSIÓN DE LAS COMUNIDADES NEGRAS, AFROCOLOMBIANAS Y PALENQUERAS EN EL MARCO DE LA POLÍTICA PÚBLICA DISTRITAL AFRODESCENDIENTES EN EL RECONOCIMIENTO DE LOS SABERES ANCESTRALES EN MEDICINA.</t>
  </si>
  <si>
    <t>CO1.PCCNTR.6752530</t>
  </si>
  <si>
    <t>https://community.secop.gov.co/Public/Tendering/OpportunityDetail/Index?noticeUID=CO1.NTC.6698130&amp;isFromPublicArea=True&amp;isModal=False</t>
  </si>
  <si>
    <t>CPS-758-2024 (115394)</t>
  </si>
  <si>
    <t>FDLU-CD-758-2024 (115394)</t>
  </si>
  <si>
    <t>CO1.PCCNTR.6753208</t>
  </si>
  <si>
    <t>https://community.secop.gov.co/Public/Tendering/OpportunityDetail/Index?noticeUID=CO1.NTC.6697857&amp;isFromPublicArea=True&amp;isModal=False</t>
  </si>
  <si>
    <t>CPS-759-2024 (115394)</t>
  </si>
  <si>
    <t>FDLU-CD-759-2024 (115394</t>
  </si>
  <si>
    <t>CO1.PCCNTR.6753215</t>
  </si>
  <si>
    <t>https://community.secop.gov.co/Public/Tendering/OpportunityDetail/Index?noticeUID=CO1.NTC.6697784&amp;isFromPublicArea=True&amp;isModal=False</t>
  </si>
  <si>
    <t>CPS-760-2024 (115395)</t>
  </si>
  <si>
    <t>FDLU-CD-760-2024 (115395)</t>
  </si>
  <si>
    <t>PRESTAR SERVICIOS DE APOYO AL ALCALDE (SA) LOCAL EN EL FORTALECIMIENTO E INCLUSIÓN DE LAS COMUNIDADES NEGRAS, AFROCOLOMBIANAS Y PALENQUERAS EN EL MARCO DE LA POLÍTICA PÚBLICA DISTRITAL AFRODESCENDIENTE EN EL RECONOCIMIENTO DE LOS SABERES ANCESTRALES EN MEDICINA</t>
  </si>
  <si>
    <t>CO1.PCCNTR.6753127</t>
  </si>
  <si>
    <t>https://community.secop.gov.co/Public/Tendering/OpportunityDetail/Index?noticeUID=CO1.NTC.6697860&amp;isFromPublicArea=True&amp;isModal=False</t>
  </si>
  <si>
    <t>CPS-761-2024 (115395)</t>
  </si>
  <si>
    <t>FDLU-CD-761-2024 (115395)</t>
  </si>
  <si>
    <t>CO1.PCCNTR.6753136</t>
  </si>
  <si>
    <t>https://community.secop.gov.co/Public/Tendering/OpportunityDetail/Index?noticeUID=CO1.NTC.6697786&amp;isFromPublicArea=True&amp;isModal=False</t>
  </si>
  <si>
    <t>CPS-762-2024 (115395</t>
  </si>
  <si>
    <t>FDLU-CD-762-2024 (115395)</t>
  </si>
  <si>
    <t>CO1.PCCNTR.6753238</t>
  </si>
  <si>
    <t>https://community.secop.gov.co/Public/Tendering/OpportunityDetail/Index?noticeUID=CO1.NTC.6698128&amp;isFromPublicArea=True&amp;isModal=False</t>
  </si>
  <si>
    <t>CPS-754-2024 (116230)</t>
  </si>
  <si>
    <t>FDLU-CD-754-2024 (116230)</t>
  </si>
  <si>
    <t>CO1.PCCNTR.6707327</t>
  </si>
  <si>
    <t>https://community.secop.gov.co/Public/Tendering/OpportunityDetail/Index?noticeUID=CO1.NTC.6634995&amp;isFromPublicArea=True&amp;isModal=False</t>
  </si>
  <si>
    <t>CPS-763-2024 (116229)</t>
  </si>
  <si>
    <t>FDLU-CD-763-2024 (116229)</t>
  </si>
  <si>
    <t>CO1.PCCNTR.6751538</t>
  </si>
  <si>
    <t>https://community.secop.gov.co/Public/Tendering/OpportunityDetail/Index?noticeUID=CO1.NTC.6695299&amp;isFromPublicArea=True&amp;isModal=False</t>
  </si>
  <si>
    <t>5 MESES Y 15 DIAS</t>
  </si>
  <si>
    <t>CPS-764-2024 (116239)</t>
  </si>
  <si>
    <t>FDLU-CD-764-2024 (116239)</t>
  </si>
  <si>
    <t>CO1.PCCNTR.6765907</t>
  </si>
  <si>
    <t>https://community.secop.gov.co/Public/Tendering/OpportunityDetail/Index?noticeUID=CO1.NTC.6715789&amp;isFromPublicArea=True&amp;isModal=False</t>
  </si>
  <si>
    <t>CPS-765-2024 (114954)</t>
  </si>
  <si>
    <t>EDERSON OLAYA MENDEZ</t>
  </si>
  <si>
    <t>FDLU-CD-765-2024 (114954)</t>
  </si>
  <si>
    <t>CO1.PCCNTR.6750787</t>
  </si>
  <si>
    <t>https://community.secop.gov.co/Public/Tendering/OpportunityDetail/Index?noticeUID=CO1.NTC.6695261&amp;isFromPublicArea=True&amp;isModal=False</t>
  </si>
  <si>
    <t>CPS-766-2024 (115397)</t>
  </si>
  <si>
    <t>FDLU-CD-766-2024 (115397)</t>
  </si>
  <si>
    <t>CO1.PCCNTR.6750563</t>
  </si>
  <si>
    <t>https://community.secop.gov.co/Public/Tendering/OpportunityDetail/Index?noticeUID=CO1.NTC.6695213&amp;isFromPublicArea=True&amp;isModal=False</t>
  </si>
  <si>
    <t>CPS-767-2024 (114620)</t>
  </si>
  <si>
    <t>FDLU-CD-767-2024 (114620)</t>
  </si>
  <si>
    <t>CO1.PCCNTR.6751145</t>
  </si>
  <si>
    <t>https://community.secop.gov.co/Public/Tendering/OpportunityDetail/Index?noticeUID=CO1.NTC.6695712&amp;isFromPublicArea=True&amp;isModal=False</t>
  </si>
  <si>
    <t>CPS-768-2024 (114620)</t>
  </si>
  <si>
    <t>FDLU-CD-768-2024 (114620)</t>
  </si>
  <si>
    <t>CO1.PCCNTR.6751283</t>
  </si>
  <si>
    <t>https://community.secop.gov.co/Public/Tendering/OpportunityDetail/Index?noticeUID=CO1.NTC.6696111&amp;isFromPublicArea=True&amp;isModal=False</t>
  </si>
  <si>
    <t>CPS-769-2024 (114620)</t>
  </si>
  <si>
    <t>FDLU-CD-769-2024 (114620)</t>
  </si>
  <si>
    <t>CO1.PCCNTR.6751623</t>
  </si>
  <si>
    <t>https://community.secop.gov.co/Public/Tendering/OpportunityDetail/Index?noticeUID=CO1.NTC.6696075&amp;isFromPublicArea=True&amp;isModal=False</t>
  </si>
  <si>
    <t>CPS-770-2024 (115648)</t>
  </si>
  <si>
    <t>FDLU-CD-770-2024 (115648)</t>
  </si>
  <si>
    <t>CO1.PCCNTR.6753764</t>
  </si>
  <si>
    <t>https://community.secop.gov.co/Public/Tendering/OpportunityDetail/Index?noticeUID=CO1.NTC.6699091&amp;isFromPublicArea=True&amp;isModal=False</t>
  </si>
  <si>
    <t>CPS-771-2024 (115648)</t>
  </si>
  <si>
    <t>KAREN JULLIETH PATIÑO ARIAS</t>
  </si>
  <si>
    <t>FDLU-CD-771-2024 (115648)</t>
  </si>
  <si>
    <t>CO1.PCCNTR.6751912</t>
  </si>
  <si>
    <t>https://community.secop.gov.co/Public/Tendering/OpportunityDetail/Index?noticeUID=CO1.NTC.6696519&amp;isFromPublicArea=True&amp;isModal=False</t>
  </si>
  <si>
    <t>CPS-772-2024 (115649)</t>
  </si>
  <si>
    <t>MARIANA BOGOTA RODRIGUEZ</t>
  </si>
  <si>
    <t>FDLU-CD-772-2024 (115649)</t>
  </si>
  <si>
    <t>CO1.PCCNTR.6751902</t>
  </si>
  <si>
    <t>https://community.secop.gov.co/Public/Tendering/OpportunityDetail/Index?noticeUID=CO1.NTC.6696159&amp;isFromPublicArea=True&amp;isModal=False</t>
  </si>
  <si>
    <t>CPS-773-2024 (114953)</t>
  </si>
  <si>
    <t>ZULLY ALEJANDRA CARDOZO TRIANA</t>
  </si>
  <si>
    <t>FDLU-CD-773-2024 (114953)</t>
  </si>
  <si>
    <t>APOYAR EL (LA) ALCALDE (SA) LOCAL EN LA GESTIÓN DE LOS ASUNTOS RELACIONADOS CON SEGURIDAD CIUDADANA, CONVIVENCIA Y PREVENCIÓN DE CONFLICTIVIDADES, VIOLENCIAS Y DELITOS EN LA LOCALIDAD, DE CONFORMIDAD CON EL MARCO NORMATIVO APLICABLE EN LA MATERIA.</t>
  </si>
  <si>
    <t>CO1.PCCNTR.6753704</t>
  </si>
  <si>
    <t>https://community.secop.gov.co/Public/Tendering/OpportunityDetail/Index?noticeUID=CO1.NTC.6698923&amp;isFromPublicArea=True&amp;isModal=False</t>
  </si>
  <si>
    <t>CPS-774-2024 (115167)</t>
  </si>
  <si>
    <t>FDLU-CD-774-2024 (115167)</t>
  </si>
  <si>
    <t>CO1.PCCNTR.6754145</t>
  </si>
  <si>
    <t>https://community.secop.gov.co/Public/Tendering/OpportunityDetail/Index?noticeUID=CO1.NTC.6700234&amp;isFromPublicArea=True&amp;isModal=False</t>
  </si>
  <si>
    <t>CPS-775-2024 (114917)</t>
  </si>
  <si>
    <t>ARIANA PAOLA CRUZ DIAZ</t>
  </si>
  <si>
    <t>FDLU-CD-775-2024 (114917</t>
  </si>
  <si>
    <t>CO1.PCCNTR.6752096</t>
  </si>
  <si>
    <t>https://community.secop.gov.co/Public/Tendering/OpportunityDetail/Index?noticeUID=CO1.NTC.6697287&amp;isFromPublicArea=True&amp;isModal=False</t>
  </si>
  <si>
    <t>CPS-776-2024 (114909)</t>
  </si>
  <si>
    <t>FDLU-CD-776-2024 (114909)</t>
  </si>
  <si>
    <t>CO1.PCCNTR.6752137</t>
  </si>
  <si>
    <t>https://community.secop.gov.co/Public/Tendering/OpportunityDetail/Index?noticeUID=CO1.NTC.6696866&amp;isFromPublicArea=True&amp;isModal=False</t>
  </si>
  <si>
    <t>CPS-777-2024 (114920)</t>
  </si>
  <si>
    <t>FDLU-CD-777-2024 (114920)</t>
  </si>
  <si>
    <t>PRESTAR LOS SERVICIOS PROFESIONALES ESPECIALIZADOS COMO ARQUITECTO PARA APOYAR EL DESARROLLO DE LOS PROCESOS Y PROCEDIMIENTOS A CARGO DEL ÁREA DE GESTIÓN POLICIVA DE LA ALCALDÍA LOCAL DE USME, CON OCASIÓN DE LA INFRACCIÓN AL RÉGIMEN DE OBRAS Y URBANISMO EN ÁREAS SUSCEPTIBLES DE OCUPACIONES ILEGALES</t>
  </si>
  <si>
    <t>CO1.PCCNTR.6752123</t>
  </si>
  <si>
    <t>https://community.secop.gov.co/Public/Tendering/OpportunityDetail/Index?noticeUID=CO1.NTC.6696776&amp;isFromPublicArea=True&amp;isModal=False</t>
  </si>
  <si>
    <t>CPS-778-2024 (115651)</t>
  </si>
  <si>
    <t xml:space="preserve">JORGE ENRIQUE BUITRAGO MARTINEZ </t>
  </si>
  <si>
    <t>FDLU-CD-778-2024 (115651)</t>
  </si>
  <si>
    <t>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</si>
  <si>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CO1.PCCNTR.6750919</t>
  </si>
  <si>
    <t>https://community.secop.gov.co/Public/Tendering/OpportunityDetail/Index?noticeUID=CO1.NTC.6695445&amp;isFromPublicArea=True&amp;isModal=False</t>
  </si>
  <si>
    <t>CPS-779-2024 (115650)</t>
  </si>
  <si>
    <t>FDLU-CD-779-2024 (115650)</t>
  </si>
  <si>
    <t>PRESTAR SERVICIOS PROFESIONALES PARA APOYAR LA IMPLEMENTACIÓN DE HERRAMIENTAS DE GESTIÓN, EN LA ALCALDIA LOCAL DE USME, SIGUIENDO LOS LINEAMIENTOS METODOLÓGICOS ESTABLECIDOS POR LA SECRETARIA DISTRITAL DE GOBIERNO</t>
  </si>
  <si>
    <t>CO1.PCCNTR.6751125</t>
  </si>
  <si>
    <t>https://community.secop.gov.co/Public/Tendering/OpportunityDetail/Index?noticeUID=CO1.NTC.6695382&amp;isFromPublicArea=True&amp;isModal=False</t>
  </si>
  <si>
    <t>CPS-780-2024 (114812)</t>
  </si>
  <si>
    <t>FDLU-CD-780-2024 (114812)</t>
  </si>
  <si>
    <t>CO1.PCCNTR.6754630</t>
  </si>
  <si>
    <t>https://community.secop.gov.co/Public/Tendering/OpportunityDetail/Index?noticeUID=CO1.NTC.6700479&amp;isFromPublicArea=True&amp;isModal=False</t>
  </si>
  <si>
    <t>GESTIÓN DEL RIESGO</t>
  </si>
  <si>
    <t xml:space="preserve">6 MESES </t>
  </si>
  <si>
    <t>CPS-781-2024 (116203)</t>
  </si>
  <si>
    <t>GIOVANNY FERNANDO ROJAS VELASQUEZ</t>
  </si>
  <si>
    <t>FDLU-CD-781-2024 (116203)</t>
  </si>
  <si>
    <t>PRESTAR LOS SERVICIOS PROFESIONALES AL ÁREA DE GESTIÓN DE DESARROLLO LOCAL Y AL DESPACHO, PARA APOYAR EN LA CONSTRUCCIÓN, REVISIÓN, CARGUE Y CONSOLIDACIÓN DE INFORMES DE GESTIÓN CONTRACTUAL SIVICOF, SIDEAP, PAC Y BOGDATA Y ACTIVIDADES ADMINISTRATIVAS EN CUMPLIMIENTO DEL PLAN DE DESARROLLO LOCAL DE USME</t>
  </si>
  <si>
    <t>CO1.PCCNTR.6750491</t>
  </si>
  <si>
    <t>https://community.secop.gov.co/Public/Tendering/OpportunityDetail/Index?noticeUID=CO1.NTC.6694892&amp;isFromPublicArea=True&amp;isModal=False</t>
  </si>
  <si>
    <t>COORDINACIÓN</t>
  </si>
  <si>
    <t>CPS-782-2024 (115769)</t>
  </si>
  <si>
    <t>JHON LEON RODRIGUEZ</t>
  </si>
  <si>
    <t>FDLU-CD-782-2024 (115769)</t>
  </si>
  <si>
    <t>PRESTAR LOS SERVICIOS PROFESIONALES ESPECIALIZADO COMO ADMINISTRADOR DE RED BRINDANDO ASISTENCIA Y SOPORTE TÉCNICO DEL SOFTWARE Y HARDWARE DE LOS EQUIPOS Y PROGRAMAS QUE MANEJA LA ENTIDAD, ASÍ COMO A LOS USUARIOS QUE DESARROLLEN SUS ACTIVIDADES EN LA ALCALDÍA LOCAL DE USME</t>
  </si>
  <si>
    <t>CO1.PCCNTR.6750589</t>
  </si>
  <si>
    <t>https://community.secop.gov.co/Public/Tendering/OpportunityDetail/Index?noticeUID=CO1.NTC.6695268&amp;isFromPublicArea=True&amp;isModal=False</t>
  </si>
  <si>
    <t>CPS-783-2024 (115384)</t>
  </si>
  <si>
    <t xml:space="preserve">ANA OTILIA CUERVO AREVALO </t>
  </si>
  <si>
    <t>FDLU-CD-783-2024 (115384)</t>
  </si>
  <si>
    <t>CO1.PCCNTR.6754625</t>
  </si>
  <si>
    <t xml:space="preserve">https://community.secop.gov.co/Public/Tendering/OpportunityDetail/Index?noticeUID=CO1.NTC.6700555&amp;isFromPublicArea=True&amp;isModal=False
</t>
  </si>
  <si>
    <t>CPS-784-2024 (116204)</t>
  </si>
  <si>
    <t>FDLU-CD-784-2024 (116204)</t>
  </si>
  <si>
    <t>PRESTAR SERVICIOS TÉCNICO PARA EL FORTALECIMIENTO LOCAL E INCLUSIÓN DE LAS COMUNIDADES INDÍGENAS EN EL MARCO DE LAS POLÍTICAS PÚBLICAS DISTRITALES INDÍGENAS Y LOS ESPACIOS DE PARTICIPACIÓN.</t>
  </si>
  <si>
    <t>CO1.PCCNTR.6755901</t>
  </si>
  <si>
    <t xml:space="preserve">https://community.secop.gov.co/Public/Tendering/OpportunityDetail/Index?noticeUID=CO1.NTC.6702408&amp;isFromPublicArea=True&amp;isModal=False
</t>
  </si>
  <si>
    <t>CPS-785-2024 (115390)</t>
  </si>
  <si>
    <t>FDLU-CD-785-2024 (115390)</t>
  </si>
  <si>
    <t>CO1.PCCNTR.6754467</t>
  </si>
  <si>
    <t xml:space="preserve">https://community.secop.gov.co/Public/Tendering/OpportunityDetail/Index?noticeUID=CO1.NTC.6700570&amp;isFromPublicArea=True&amp;isModal=False
</t>
  </si>
  <si>
    <t>CPS-786-2024 (115386)</t>
  </si>
  <si>
    <t>FDLU-CD-786-2024 (115386)</t>
  </si>
  <si>
    <t>APOYAR AL (A) ALCALDE (SA) LOCAL EN EL FORTALECIMIENTO E INCLUSIÓN DE LAS COMUNIDADES NEGRAS, AFROCOLOMBIANAS Y PALENQUERAS EN EL MARCO DE LA POLÍTICA PÚBLICA DISTRITAL AFRODESCENDIENTES Y LOS ESPACIOS DE PARTICIPACIÓN</t>
  </si>
  <si>
    <t>CO1.PCCNTR.6754429</t>
  </si>
  <si>
    <t>https://community.secop.gov.co/Public/Tendering/OpportunityDetail/Index?noticeUID=CO1.NTC.6700525&amp;isFromPublicArea=True&amp;isModal=False</t>
  </si>
  <si>
    <t xml:space="preserve">O23011604490000001847 / O23011605570000001856 </t>
  </si>
  <si>
    <t>Movilidad local sostenible / Gobierno abierto y transparente</t>
  </si>
  <si>
    <t>CA-787-2024 (117702)</t>
  </si>
  <si>
    <t>NELSON ORTIZ PORRAS (arriendo parque automotor)</t>
  </si>
  <si>
    <t>JURIDICA / NATURAL</t>
  </si>
  <si>
    <t>FDLU-CA-787-2024 (117702)</t>
  </si>
  <si>
    <t>CELEBRAR UN CONTRATO DE ARRENDAMIENTO DE UN PREDIO PARA USO DE ESTACIONAMIENTO DEL PARQUE AUTOMOTOR QUE HACE PARTE DEL INVENTARIO DE VEHICULOS Y MAQUINARIA PERTENECIENTES A LA ALCALDIA LOCAL - FONDO DE DESARROLLO LOCAL DE USME</t>
  </si>
  <si>
    <t xml:space="preserve">ARRENDAMIENTO </t>
  </si>
  <si>
    <t>1781
1781</t>
  </si>
  <si>
    <t>$109.000.000
$5.000.000</t>
  </si>
  <si>
    <t>2129
2129</t>
  </si>
  <si>
    <t>CO1.PCCNTR.6754540</t>
  </si>
  <si>
    <t>https://community.secop.gov.co/Public/Tendering/OpportunityDetail/Index?noticeUID=CO1.NTC.6700178&amp;isFromPublicArea=True&amp;isModal=False</t>
  </si>
  <si>
    <t>CPS-788-2024 (115167)</t>
  </si>
  <si>
    <t>FDLU-CD-788-2024 (115167)</t>
  </si>
  <si>
    <t>CO1.PCCNTR.6754358</t>
  </si>
  <si>
    <t>https://community.secop.gov.co/Public/Tendering/OpportunityDetail/Index?noticeUID=CO1.NTC.6700245&amp;isFromPublicArea=True&amp;isModal=False</t>
  </si>
  <si>
    <t>CPS-789-2024 (115167)</t>
  </si>
  <si>
    <t xml:space="preserve">GERARDO RUBIO </t>
  </si>
  <si>
    <t>FDLU-CD-789-2024 (115167)</t>
  </si>
  <si>
    <t>CO1.PCCNTR.6754811</t>
  </si>
  <si>
    <t>https://community.secop.gov.co/Public/Tendering/OpportunityDetail/Index?noticeUID=CO1.NTC.6700838&amp;isFromPublicArea=True&amp;isModal=False</t>
  </si>
  <si>
    <t>CPS-790-2024. (115166)</t>
  </si>
  <si>
    <t>FDLU-CD-790-2024 (115166).</t>
  </si>
  <si>
    <t>CO1.PCCNTR.6754823</t>
  </si>
  <si>
    <t>https://community.secop.gov.co/Public/Tendering/OpportunityDetail/Index?noticeUID=CO1.NTC.6700861&amp;isFromPublicArea=True&amp;isModal=False</t>
  </si>
  <si>
    <t>CPS-791-2024 (115166).</t>
  </si>
  <si>
    <t>ALEXANDER GUITIERREZ MARTINEZ</t>
  </si>
  <si>
    <t>FDLU-CD-791-2024 (115166).</t>
  </si>
  <si>
    <t>CO1.PCCNTR.6754827</t>
  </si>
  <si>
    <t>https://community.secop.gov.co/Public/Tendering/OpportunityDetail/Index?noticeUID=CO1.NTC.6700864&amp;isFromPublicArea=True&amp;isModal=False</t>
  </si>
  <si>
    <t>CPS-792-2024 (115391)</t>
  </si>
  <si>
    <t>SAMUEL DOMINGO ATARA TAUTIVA</t>
  </si>
  <si>
    <t>FDLU-CD-792-2024 (115391)</t>
  </si>
  <si>
    <t>CO1.PCCNTR.6770865</t>
  </si>
  <si>
    <t>https://community.secop.gov.co/Public/Tendering/OpportunityDetail/Index?noticeUID=CO1.NTC.6722350&amp;isFromPublicArea=True&amp;isModal=False</t>
  </si>
  <si>
    <t>CPS-793-2024 (105397)</t>
  </si>
  <si>
    <t>FDLU-CD-793-2024 (105397)</t>
  </si>
  <si>
    <t>CO1.PCCNTR.6771154</t>
  </si>
  <si>
    <t>https://community.secop.gov.co/Public/Tendering/OpportunityDetail/Index?noticeUID=CO1.NTC.6722489&amp;isFromPublicArea=True&amp;isModal=False</t>
  </si>
  <si>
    <t>GESTOR INSTITUCIONAL / INSPECCION 5C</t>
  </si>
  <si>
    <t>CPS-794-2024 (115397)</t>
  </si>
  <si>
    <t>FDLU-CD-794-2024 (115397)</t>
  </si>
  <si>
    <t>CO1.PCCNTR.6772037</t>
  </si>
  <si>
    <t>https://community.secop.gov.co/Public/Tendering/OpportunityDetail/Index?noticeUID=CO1.NTC.6723922&amp;isFromPublicArea=True&amp;isModal=False</t>
  </si>
  <si>
    <t xml:space="preserve">GESTOR INSTITUCIONAL / PARTICIPACION </t>
  </si>
  <si>
    <t>CPS-795-2024 (116202)</t>
  </si>
  <si>
    <t>FDLU-CD-795-2024 (116202)</t>
  </si>
  <si>
    <t>CO1.PCCNTR.6771169</t>
  </si>
  <si>
    <t>https://community.secop.gov.co/Public/Tendering/OpportunityDetail/Index?noticeUID=CO1.NTC.6722607&amp;isFromPublicArea=True&amp;isModal=False</t>
  </si>
  <si>
    <t>CPS 796-2024 (114801)</t>
  </si>
  <si>
    <t>FDLU-CD-796-2024 (114801)</t>
  </si>
  <si>
    <t>PRESTAR LOS SERVICIOS PROFESIONALES ADMINISTRATIVOS, PRESUPUESTALES Y CONTABLES PARA EL CONTROL, CONSOLIDACIÓN,VERIFICACIÓN Y APLICACIÓN DE LAS NORMAS DE DERECHO CONTABLE, PRESUPUESTO Y SEGURIDAD SOCIAL, EN EL ÁREA DE GESTIÓN DEL DESARROLLO DE LA ALCALDÍA LOCAL DE USME.</t>
  </si>
  <si>
    <t>CO1.PCCNTR.6785522</t>
  </si>
  <si>
    <t>https://community.secop.gov.co/Public/Tendering/OpportunityDetail/Index?noticeUID=CO1.NTC.6740968&amp;isFromPublicArea=True&amp;isModal=False</t>
  </si>
  <si>
    <t>CD-797-2024 (COMODATO)</t>
  </si>
  <si>
    <t>JUNTA DE ACCION COMUNAL  (VILLA DIANA)</t>
  </si>
  <si>
    <t>FDLU-CD-797-2024 (COMODATO)</t>
  </si>
  <si>
    <t>CELEBRAR CONTRATO DE COMODATO ENTRE EL FONDO DE DESARROLLO LOCAL DE USME Y LA JUNTA DE ACCIÓN COMUNAL VILLA DIANA, PARA QUE EN CALIDAD DE COMODATARIO RECIBA EN PRÉSTAMO DE USO, BIENES MUEBLES DE PROPIEDAD ÚNICA DEL FDLU, PARA USO EXCLUSIVO DEL COMODATARIO</t>
  </si>
  <si>
    <t>CO1.PCCNTR.6783996</t>
  </si>
  <si>
    <t>https://community.secop.gov.co/Public/Tendering/OpportunityDetail/Index?noticeUID=CO1.NTC.6739858&amp;isFromPublicArea=True&amp;isModal=False</t>
  </si>
  <si>
    <t>O23011601170000001714</t>
  </si>
  <si>
    <t>Educación superior para la Usme del Siglo XXI</t>
  </si>
  <si>
    <t>CI- 798-2024 (118147)</t>
  </si>
  <si>
    <t>AGENCIA DISTRITAL PARA LA EDUCACION SUPERIOR, LA CIENCIA Y LA TECNOLOGIA "ATENEA"</t>
  </si>
  <si>
    <t>FDLU-CD-798-2024 (118147)</t>
  </si>
  <si>
    <t>AUNAR RECURSOS TÉCNICOS, ADMINISTRATIVOS, LEGALES Y FINANCIEROS, CON EL FIN DE EJECUTAR EL PROGRAMA "JÓVENES A LA E"; CON EL FONDO DE DESARROLLO LOCAL DE USME, FACILITANDO EL ACCESO Y LA PERMANENCIA DE LAS Y LOS JÓVENES EN LA CIUDAD DE BOGOTÁ</t>
  </si>
  <si>
    <t>7 AÑOS 3 MESES Y 9 DIAS</t>
  </si>
  <si>
    <t>CO1.PCCNTR.6799992</t>
  </si>
  <si>
    <t>https://community.secop.gov.co/Public/Tendering/OpportunityDetail/Index?noticeUID=CO1.NTC.6755501&amp;isFromPublicArea=True&amp;isModal=False</t>
  </si>
  <si>
    <t>FREDY CAÑIZALES</t>
  </si>
  <si>
    <t>CPS-799-2024 (114907)</t>
  </si>
  <si>
    <t xml:space="preserve">DARLY MELISSA POLANIA SANCHEZ </t>
  </si>
  <si>
    <t>FDLU-CD-799-2024 (114907)</t>
  </si>
  <si>
    <t>CO1.PCCNTR.6799125</t>
  </si>
  <si>
    <t>https://community.secop.gov.co/Public/Tendering/OpportunityDetail/Index?noticeUID=CO1.NTC.6758754&amp;isFromPublicArea=True&amp;isModal=true&amp;asPopupView=true</t>
  </si>
  <si>
    <t>CPS-800-2024 (114907)</t>
  </si>
  <si>
    <t>FDLU-CD-800-2024 (114907)</t>
  </si>
  <si>
    <t>CO1.PCCNTR.6798881</t>
  </si>
  <si>
    <t>https://community.secop.gov.co/Public/Tendering/OpportunityDetail/Index?noticeUID=CO1.NTC.6758775&amp;isFromPublicArea=True&amp;isModal=true&amp;asPopupView=true</t>
  </si>
  <si>
    <t>CPS-801-2024 (114907)</t>
  </si>
  <si>
    <t>FDLU-CD-801-2024 (114907)</t>
  </si>
  <si>
    <t>CO1.PCCNTR.6799514</t>
  </si>
  <si>
    <t>https://community.secop.gov.co/Public/Tendering/OpportunityDetail/Index?noticeUID=CO1.NTC.6759034&amp;isFromPublicArea=True&amp;isModal=true&amp;asPopupView=true</t>
  </si>
  <si>
    <t>CPS-802-2024 (114913)</t>
  </si>
  <si>
    <t>FDLU-CD-802-2024 (114913)</t>
  </si>
  <si>
    <t>PRESTAR SERVICIOS DE APOYO A LA GESTIÓN; DE LOS ASUNTOS RELACIONADOS CON SEGURIDAD CIUDADANA; CONVIVENCIA Y PREVENCIÓN DE CONFLICTIVIDADES; VIOLENCIAS Y DELITOS EN LA LOCALIDAD; DE CONFORMIDAD CON EL MARCO NORMATIVO APLICABLE</t>
  </si>
  <si>
    <t>CO1.PCCNTR.6796602</t>
  </si>
  <si>
    <t>https://community.secop.gov.co/Public/Tendering/OpportunityDetail/Index?noticeUID=CO1.NTC.6754934&amp;isFromPublicArea=True&amp;isModal=true&amp;asPopupView=true</t>
  </si>
  <si>
    <t>CPS-803-2024 (115390)</t>
  </si>
  <si>
    <t>JULIAN RAUL BARRAGAN GARCIA</t>
  </si>
  <si>
    <t>FDLU-CD-803-2024 (115390)</t>
  </si>
  <si>
    <t>PRESTAR LOS SERVICIOS PROFESIONALES EN LA PROMOCIÓN; ACOMPAÑAMIENTO Y DESARROLLO DE LOS PLANES DE ACCIÓN DE LAS INSTANCIAS DE CARÁCTER INTERINSTITUCIONAL Y LAS INSTANCIAS DE PARTICIPACIÓN LOCALES; ASÍ COMO LOS PROCESOS Y EVENTOS COMUNITARIOS EN LA LOCALIDAD</t>
  </si>
  <si>
    <t>CO1.PCCNTR.6795547</t>
  </si>
  <si>
    <t>https://community.secop.gov.co/Public/Tendering/OpportunityDetail/Index?noticeUID=CO1.NTC.6753700&amp;isFromPublicArea=True&amp;isModal=true&amp;asPopupView=true</t>
  </si>
  <si>
    <t>CPS-804-2024 (114814)</t>
  </si>
  <si>
    <t>JENNY ALEXANDRA MARIN RODRIGUEZ</t>
  </si>
  <si>
    <t>FDLU-CD-804-2024 (114814)</t>
  </si>
  <si>
    <t>PRESTAR LOS SERVICIOS ASISTENCIALES ADMINISTRATIVOS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</si>
  <si>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CO1.PCCNTR.6796235</t>
  </si>
  <si>
    <t>https://community.secop.gov.co/Public/Tendering/OpportunityDetail/Index?noticeUID=CO1.NTC.6754552&amp;isFromPublicArea=True&amp;isModal=true&amp;asPopupView=true</t>
  </si>
  <si>
    <t>CPS-805-2024 (114913)</t>
  </si>
  <si>
    <t>FDLU-CD-805-2024 (114913)</t>
  </si>
  <si>
    <t>PRESTAR SERVICIOS DE APOYO A LA GESTIÓN; DE LOS ASUNTOS RELACIONADOS CON SEGURIDAD CIUDADANA; CONVIVENCIA Y PREVENCIÓN DE CONFLICTIVIDADES; VIOLENCIAS Y DELITOS EN LA LOCALIDAD; DE CONFORMIDAD CON EL MARCO NORMATIVO APLICABLE.</t>
  </si>
  <si>
    <t>CO1.PCCNTR.6796291</t>
  </si>
  <si>
    <t>https://community.secop.gov.co/Public/Tendering/OpportunityDetail/Index?noticeUID=CO1.NTC.6755060&amp;isFromPublicArea=True&amp;isModal=true&amp;asPopupView=true</t>
  </si>
  <si>
    <t>CPS-806-2024 (114957)</t>
  </si>
  <si>
    <t>FDLU-CD-806-2024 (114957)</t>
  </si>
  <si>
    <t>PRESTAR LOS SERVICIOS DE APOYO ASISTENCIAL PARA LA PROMOCIÓN ORIENTACIÓN Y EL FORTALECIMIENTO DE LOS PROCESOS CULTURALES Y ARTÍSTICOS IMPULSADOS POR LA ALCALDÍA LOCAL DE USME</t>
  </si>
  <si>
    <t>CO1.PCCNTR.6796064</t>
  </si>
  <si>
    <t>https://community.secop.gov.co/Public/Tendering/OpportunityDetail/Index?noticeUID=CO1.NTC.6754909&amp;isFromPublicArea=True&amp;isModal=true&amp;asPopupView=true</t>
  </si>
  <si>
    <t>CPS-807-2024 (114957)</t>
  </si>
  <si>
    <t>FDLU-CD-807-2024 (114957)</t>
  </si>
  <si>
    <t>CO1.PCCNTR.6796518</t>
  </si>
  <si>
    <t>https://community.secop.gov.co/Public/Tendering/OpportunityDetail/Index?noticeUID=CO1.NTC.6754884&amp;isFromPublicArea=True&amp;isModal=true&amp;asPopupView=true</t>
  </si>
  <si>
    <t>CPS-808-2024 (114957)</t>
  </si>
  <si>
    <t>FDLU-CD-808-2024 (114957)</t>
  </si>
  <si>
    <t>CO1.PCCNTR.6796526</t>
  </si>
  <si>
    <t>https://community.secop.gov.co/Public/Tendering/OpportunityDetail/Index?noticeUID=CO1.NTC.6755041&amp;isFromPublicArea=True&amp;isModal=true&amp;asPopupView=true</t>
  </si>
  <si>
    <t>CPS-809-2024 (114913)</t>
  </si>
  <si>
    <t>FDLU-CD-809-2024 (114913)</t>
  </si>
  <si>
    <t>PRESTAR SERVICIOS DE APOYO A LA GESTION; DE LOS ASUNTOS RELACIONADOS CON SEGURIDAD CIUDADANA; CONVIVENCIA Y PREVENCIÓN DE CONFLICTIVIDADES; VIOLENCIAS Y DELITOS EN LA LOCALIDAD; DE CONFORMIDAD CON EL MARCO NORMATIVO APLICABLE</t>
  </si>
  <si>
    <t>CO1.PCCNTR.6796294</t>
  </si>
  <si>
    <t>https://community.secop.gov.co/Public/Tendering/OpportunityDetail/Index?noticeUID=CO1.NTC.6754958&amp;isFromPublicArea=True&amp;isModal=true&amp;asPopupView=true</t>
  </si>
  <si>
    <t>CPS-810-2024 (114913)</t>
  </si>
  <si>
    <t>FDLU-CD-810-2024 (114913)</t>
  </si>
  <si>
    <t>CO1.PCCNTR.6796639</t>
  </si>
  <si>
    <t>https://community.secop.gov.co/Public/Tendering/OpportunityDetail/Index?noticeUID=CO1.NTC.6755345&amp;isFromPublicArea=True&amp;isModal=true&amp;asPopupView=true</t>
  </si>
  <si>
    <t>CPS-811-2024 (114913)</t>
  </si>
  <si>
    <t>FDLU-CD-811-2024 (114913)</t>
  </si>
  <si>
    <t>CO1.PCCNTR.6796647</t>
  </si>
  <si>
    <t>https://community.secop.gov.co/Public/Tendering/OpportunityDetail/Index?noticeUID=CO1.NTC.6755360&amp;isFromPublicArea=True&amp;isModal=true&amp;asPopupView=true</t>
  </si>
  <si>
    <t>CPS-812-2024 (114913)</t>
  </si>
  <si>
    <t>FDLU-CD-812-2024 (114913)</t>
  </si>
  <si>
    <t>CO1.PCCNTR.6796667</t>
  </si>
  <si>
    <t>https://community.secop.gov.co/Public/Tendering/OpportunityDetail/Index?noticeUID=CO1.NTC.6755502&amp;isFromPublicArea=True&amp;isModal=true&amp;asPopupView=true</t>
  </si>
  <si>
    <t>CPS-813-2024 (116220)</t>
  </si>
  <si>
    <t>FDLU-CD-813-2024 (116220)</t>
  </si>
  <si>
    <t>APOYAR AL EQUIPO DE PRENSA Y COMUNICACIONES DE LA ALCALDÍA LOCAL EN LA REALIZACIÓN DE PRODUCTOS Y PIEZAS DIGITALES; IMPRESAS Y PUBLICITARIAS DE GRAN FORMATO Y DE ANIMACIÓN GRÁFICA; ASÍ COMO APOYAR LA PRODUCCIÓN Y MONTAJE DE EVENTOS</t>
  </si>
  <si>
    <t>CO1.PCCNTR.6801320</t>
  </si>
  <si>
    <t>https://community.secop.gov.co/Public/Tendering/OpportunityDetail/Index?noticeUID=CO1.NTC.6760980&amp;isFromPublicArea=True&amp;isModal=true&amp;asPopupView=true</t>
  </si>
  <si>
    <t>CPS 814-2024 (114798)</t>
  </si>
  <si>
    <t>FDLU-CD-814-2024 (114798)</t>
  </si>
  <si>
    <t>PRESTAR LOS SERVICIOS TÉCNICOS EN LOS PROCESOS ADMINISTRATIVOS; CONTABLES Y PRESUPUESTALES QUE ADELANTE EL FONDO DE DESARROLLO LOCAL DE USME; EN EL ÁREA DE GESTIÒN DEL DESARROLLO; ADMINISTRATIVA Y FINANCIERA DE LA ALCALDÍA LOCAL DE USME</t>
  </si>
  <si>
    <t>CO1.PCCNTR.6801717</t>
  </si>
  <si>
    <t>https://community.secop.gov.co/Public/Tendering/OpportunityDetail/Index?noticeUID=CO1.NTC.6761949&amp;isFromPublicArea=True&amp;isModal=true&amp;asPopupView=true</t>
  </si>
  <si>
    <t>CPS-815-2024 (114913)</t>
  </si>
  <si>
    <t>FDLU-CD-815-2024 (114913)</t>
  </si>
  <si>
    <t>CO1.PCCNTR.6800498</t>
  </si>
  <si>
    <t>https://community.secop.gov.co/Public/Tendering/OpportunityDetail/Index?noticeUID=CO1.NTC.6760767&amp;isFromPublicArea=True&amp;isModal=true&amp;asPopupView=true</t>
  </si>
  <si>
    <t>CPS-816-2024 (114913)</t>
  </si>
  <si>
    <t>FDLU-CD-816-2024 (114913)</t>
  </si>
  <si>
    <t>CO1.PCCNTR.6802012</t>
  </si>
  <si>
    <t>https://community.secop.gov.co/Public/Tendering/OpportunityDetail/Index?noticeUID=CO1.NTC.6761737&amp;isFromPublicArea=True&amp;isModal=true&amp;asPopupView=true</t>
  </si>
  <si>
    <t>CPS-817-2024 (114913)</t>
  </si>
  <si>
    <t>FDLU-CD-817-2024 (114913)</t>
  </si>
  <si>
    <t>CO1.PCCNTR.6802373</t>
  </si>
  <si>
    <t>https://community.secop.gov.co/Public/Tendering/OpportunityDetail/Index?noticeUID=CO1.NTC.6762294&amp;isFromPublicArea=True&amp;isModal=true&amp;asPopupView=true</t>
  </si>
  <si>
    <t>CPS-818-2024 (114913)</t>
  </si>
  <si>
    <t>JOHAN CAMILO ARGUELLO MOLINA</t>
  </si>
  <si>
    <t>FDLU-CD-818-2024 (114913)</t>
  </si>
  <si>
    <t>CO1.PCCNTR.6802390</t>
  </si>
  <si>
    <t>https://community.secop.gov.co/Public/Tendering/OpportunityDetail/Index?noticeUID=CO1.NTC.6762709&amp;isFromPublicArea=True&amp;isModal=true&amp;asPopupView=true</t>
  </si>
  <si>
    <t>CPS-819-2024 (114913)</t>
  </si>
  <si>
    <t>FDLU-CD-819-2024 (114913)</t>
  </si>
  <si>
    <t>CO1.PCCNTR.6802398</t>
  </si>
  <si>
    <t>https://community.secop.gov.co/Public/Tendering/OpportunityDetail/Index?noticeUID=CO1.NTC.6762721&amp;isFromPublicArea=True&amp;isModal=true&amp;asPopupView=true</t>
  </si>
  <si>
    <t>5 MESES Y 16 DIAS</t>
  </si>
  <si>
    <t>CPS-820-2024 (114913)</t>
  </si>
  <si>
    <t>FDLU-CD-820-2024 (113213)</t>
  </si>
  <si>
    <t>CO1.PCCNTR.6802252</t>
  </si>
  <si>
    <t>https://community.secop.gov.co/Public/Tendering/OpportunityDetail/Index?noticeUID=CO1.NTC.6762583&amp;isFromPublicArea=True&amp;isModal=true&amp;asPopupView=true</t>
  </si>
  <si>
    <t>CPS-821-2024 (114913)</t>
  </si>
  <si>
    <t>ANDERSON STEVEN MENESES PARADA</t>
  </si>
  <si>
    <t>FDLU-CD-821-2024 (114913)</t>
  </si>
  <si>
    <t>CO1.PCCNTR.6802249</t>
  </si>
  <si>
    <t>https://community.secop.gov.co/Public/Tendering/OpportunityDetail/Index?noticeUID=CO1.NTC.6762575&amp;isFromPublicArea=True&amp;isModal=true&amp;asPopupView=true</t>
  </si>
  <si>
    <t>CPS-822-2024 (114913)</t>
  </si>
  <si>
    <t>FDLU-CD-822-2024 (113213)</t>
  </si>
  <si>
    <t>CO1.PCCNTR.6802255</t>
  </si>
  <si>
    <t>https://community.secop.gov.co/Public/Tendering/OpportunityDetail/Index?noticeUID=CO1.NTC.6762589&amp;isFromPublicArea=True&amp;isModal=true&amp;asPopupView=true</t>
  </si>
  <si>
    <t>CPS-823-2024 (114789)</t>
  </si>
  <si>
    <t>FDLU-CD-823-2024 (114789)</t>
  </si>
  <si>
    <t>PRESTAR LOS SERVICIOS TECNICOS PARA APOYAR  ADMINISTRATIVAMENTE LA PUESTA EN MARCHA; FUNCIONAMIENTO; DESARROLLO Y MANTENIMIENTO DE OPERATIVIDAD DE UN (1) PUNTO DE ATENCIÓN AL CONSUMIDOR; AL SERVICIO DE LA COMUNIDAD EN GENERAL Y DE LOS CONSUMIDORES DE BIENES Y SERVICIOS DE LA LOCALIDAD DE USME</t>
  </si>
  <si>
    <t>CO1.PCCNTR.6800163</t>
  </si>
  <si>
    <t>https://community.secop.gov.co/Public/Tendering/OpportunityDetail/Index?noticeUID=CO1.NTC.6760060&amp;isFromPublicArea=True&amp;isModal=true&amp;asPopupView=true</t>
  </si>
  <si>
    <t>CPS-824-2024 (114959)</t>
  </si>
  <si>
    <t>FDLU-CD-824-2024 (114959)</t>
  </si>
  <si>
    <t>PRESTAR LOS SERVICIOS PROFESIONALES  PARA LA PROMOCIÓN; ORIENTACIÓN Y EL FORTALECIMIENTO DE LOS PROCESOS CULTURALES Y ARTÍSTICOS IMPULSADOS POR LA ALCALDÍA LOCAL DE USME</t>
  </si>
  <si>
    <t>CO1.PCCNTR.6799696</t>
  </si>
  <si>
    <t>https://community.secop.gov.co/Public/Tendering/OpportunityDetail/Index?noticeUID=CO1.NTC.6760172&amp;isFromPublicArea=True&amp;isModal=true&amp;asPopupView=true</t>
  </si>
  <si>
    <t>CPS-825-2024 (114959)</t>
  </si>
  <si>
    <t>FDLU-CD-825-2024 (114959)</t>
  </si>
  <si>
    <t>CO1.PCCNTR.6799697</t>
  </si>
  <si>
    <t>https://community.secop.gov.co/Public/Tendering/OpportunityDetail/Index?noticeUID=CO1.NTC.6760327&amp;isFromPublicArea=True&amp;isModal=true&amp;asPopupView=true</t>
  </si>
  <si>
    <t>CPS-826-2024 (114959)</t>
  </si>
  <si>
    <t xml:space="preserve">DALIA ESMIRNA ARAGON VALENCIA </t>
  </si>
  <si>
    <t>FDLU-CD-826-2024 (114959)</t>
  </si>
  <si>
    <t>CO1.PCCNTR.6799698</t>
  </si>
  <si>
    <t>https://community.secop.gov.co/Public/Tendering/OpportunityDetail/Index?noticeUID=CO1.NTC.6760330&amp;isFromPublicArea=True&amp;isModal=true&amp;asPopupView=true</t>
  </si>
  <si>
    <t>CPS-827-2024 (115389)</t>
  </si>
  <si>
    <t>ELKIN ARLEY RAMIREZ CADENA</t>
  </si>
  <si>
    <t>FDLU-CD-827-2024 (115389)</t>
  </si>
  <si>
    <t>PRESTAR SUS SERVICIOS TECNICOS APOYANDO AL ÁREA DE GESTIÓN DEL DESARROLLO LOCAL PARA FORTALECER LAS INSTANCIAS DE PARTICIPACIÓN  LOCALES; ASÍ COMO LOS PROCESOS COMUNITARIOS EN LA LOCALIDAD</t>
  </si>
  <si>
    <t>CO1.PCCNTR.6800199</t>
  </si>
  <si>
    <t>https://community.secop.gov.co/Public/Tendering/OpportunityDetail/Index?noticeUID=CO1.NTC.6760088&amp;isFromPublicArea=True&amp;isModal=true&amp;asPopupView=true</t>
  </si>
  <si>
    <t>CPS-828-2024 (115161)</t>
  </si>
  <si>
    <t>JONATHAN ALEXNADER DIAZ VERGARA</t>
  </si>
  <si>
    <t>FDLU-CD-828-2024 (115161)</t>
  </si>
  <si>
    <t>CO1.PCCNTR.6800306</t>
  </si>
  <si>
    <t>https://community.secop.gov.co/Public/Tendering/OpportunityDetail/Index?noticeUID=CO1.NTC.6760317&amp;isFromPublicArea=True&amp;isModal=true&amp;asPopupView=true</t>
  </si>
  <si>
    <t>CPS-829-2024 (115161)</t>
  </si>
  <si>
    <t>JOSE DILLER GARCIA CARDENAS</t>
  </si>
  <si>
    <t>FDLU-CD-829-2024 (115161)</t>
  </si>
  <si>
    <t>CO1.PCCNTR.6800437</t>
  </si>
  <si>
    <t>https://community.secop.gov.co/Public/Tendering/OpportunityDetail/Index?noticeUID=CO1.NTC.6760524&amp;isFromPublicArea=True&amp;isModal=true&amp;asPopupView=true</t>
  </si>
  <si>
    <t>CPS-830-2024 (115161)</t>
  </si>
  <si>
    <t>FDLU-CD-830-2024 (115161)</t>
  </si>
  <si>
    <t>CO1.PCCNTR.6800747</t>
  </si>
  <si>
    <t>https://community.secop.gov.co/Public/Tendering/OpportunityDetail/Index?noticeUID=CO1.NTC.6760598&amp;isFromPublicArea=True&amp;isModal=true&amp;asPopupView=true</t>
  </si>
  <si>
    <t>CPS-831-2024 (115585)</t>
  </si>
  <si>
    <t>FDLU-CD-831-2024 (115585)</t>
  </si>
  <si>
    <t>PRESTAR LOS SERVICIOS PROFESIONALES AL DESPACHO DE LA ALCALDÍA LOCAL DE USME PARA APOYAR LA EJECUCIÓN INTEGRAL DE LOS ASUNTOS ADMINISTRATIVOS DE SU COMPETENCIA</t>
  </si>
  <si>
    <t>CO1.PCCNTR.6800766</t>
  </si>
  <si>
    <t>https://community.secop.gov.co/Public/Tendering/OpportunityDetail/Index?noticeUID=CO1.NTC.6761022&amp;isFromPublicArea=True&amp;isModal=true&amp;asPopupView=true</t>
  </si>
  <si>
    <t>CPS-832-2024 (114911)</t>
  </si>
  <si>
    <t>GERMAN DAVID PANQUEVA RODRIGUEZ</t>
  </si>
  <si>
    <t>FDLU-CD-832-2024 (114911)</t>
  </si>
  <si>
    <t>APOYAR EL (LA) ALCALDE (SA) LOCAL EN LA GESTIÓN DE LOS ASUNTOS RELACIONADOS CON SEGURIDAD CIUDADANA; CONVIVENCIA Y PREVENCIÓN DE CONFLICTIVIDADES; VIOLENCIAS Y DELITOS EN LA LOCALIDAD; DE CONFORMIDAD CON EL MARCO NORMATIVO APLICABLE EN LA MATERIA</t>
  </si>
  <si>
    <t>CO1.PCCNTR.6800490</t>
  </si>
  <si>
    <t>https://community.secop.gov.co/Public/Tendering/OpportunityDetail/Index?noticeUID=CO1.NTC.6760760&amp;isFromPublicArea=True&amp;isModal=true&amp;asPopupView=true</t>
  </si>
  <si>
    <t>CPS-833-2024 (114959)</t>
  </si>
  <si>
    <t>FDLU-CD-833-2024 (114959)</t>
  </si>
  <si>
    <t>CO1.PCCNTR.6800408</t>
  </si>
  <si>
    <t>https://community.secop.gov.co/Public/Tendering/OpportunityDetail/Index?noticeUID=CO1.NTC.6760065&amp;isFromPublicArea=True&amp;isModal=true&amp;asPopupView=true</t>
  </si>
  <si>
    <t>CPS-834-2024 (114788)</t>
  </si>
  <si>
    <t>FDLU-CD-834-2024 (114788)</t>
  </si>
  <si>
    <t>PRESTAR LOS SERVICIOS PROFESIONALES COMO ABOGADO PARA LA PUESTA EN MARCHA, FUNCIONAMIENTO DESARROLLO Y MANTENIMIENTO DE LA PLENA OPERATIVIDAD DE UN (1) PUNTO DE ATENCIÓN AL CONSUMIDOR, AL SERVICIO DE LA COMUNIDAD EN GENERAL Y DE LOS CONSUMIDORES DE LA LOCALIDAD DE USME</t>
  </si>
  <si>
    <t>CO1.PCCNTR.6810623</t>
  </si>
  <si>
    <t>https://community.secop.gov.co/Public/Tendering/OpportunityDetail/Index?noticeUID=CO1.NTC.6772499&amp;isFromPublicArea=True&amp;isModal=False</t>
  </si>
  <si>
    <t>O21202020080383143</t>
  </si>
  <si>
    <t>Software originales</t>
  </si>
  <si>
    <t>COM-835-2024 (115820)</t>
  </si>
  <si>
    <t>CONTROLES EMPRESARIALES S.A.S</t>
  </si>
  <si>
    <t>FDLU-SASI-009-2024 (115820)</t>
  </si>
  <si>
    <t>ADQUIRIR A TÍTULO DE COMPRAVENTA EL LICENCIAMIENTO DE MICROSOFT 365 PARA LOS EQUIPOS DE CÓMPUTO DEL FONDO DE DESARROLLO LOCAL DE USME</t>
  </si>
  <si>
    <t>SELECCION ABREVIDADA SUBASTA INVERSA</t>
  </si>
  <si>
    <t>CO1.PCCNTR.6800681</t>
  </si>
  <si>
    <t>https://community.secop.gov.co/Public/Tendering/OpportunityDetail/Index?noticeUID=CO1.NTC.6674032&amp;isFromPublicArea=True&amp;isModal=False</t>
  </si>
  <si>
    <t>ALCALDIA LOCAL DE USME / SISTEMAS</t>
  </si>
  <si>
    <t>CPS-836-2024 (115652)</t>
  </si>
  <si>
    <t>VANESSA BOLIVAR GONZALEZ</t>
  </si>
  <si>
    <t>FDLU-CD-836-2024 (115652)</t>
  </si>
  <si>
    <t>CO1.PCCNTR.6809734</t>
  </si>
  <si>
    <t>https://community.secop.gov.co/Public/Tendering/OpportunityDetail/Index?noticeUID=CO1.NTC.6770837&amp;isFromPublicArea=True&amp;isModal=False</t>
  </si>
  <si>
    <t>CPS-837-2024 (114912)</t>
  </si>
  <si>
    <t>DANY FARIK SANDOVAL VANEGAS</t>
  </si>
  <si>
    <t>FDLU-CD-837-2024 (114912)</t>
  </si>
  <si>
    <t>CO1.PCCNTR.6809934</t>
  </si>
  <si>
    <t>https://community.secop.gov.co/Public/Tendering/OpportunityDetail/Index?noticeUID=CO1.NTC.6771174&amp;isFromPublicArea=True&amp;isModal=False</t>
  </si>
  <si>
    <t>CPS-838-2024 (116219)</t>
  </si>
  <si>
    <t>FDLU-CD-838-2024 (116219)</t>
  </si>
  <si>
    <t>CO1.PCCNTR.6810020</t>
  </si>
  <si>
    <t>https://community.secop.gov.co/Public/Tendering/OpportunityDetail/Index?noticeUID=CO1.NTC.6771231&amp;isFromPublicArea=True&amp;isModal=False</t>
  </si>
  <si>
    <t>CPS-839-2024 (114957)</t>
  </si>
  <si>
    <t>LEIBNIST EDUARDO BUITRAGO</t>
  </si>
  <si>
    <t>FDLU-CD-839-2024 (114957)</t>
  </si>
  <si>
    <t xml:space="preserve">	PRESTAR LOS SERVICIOS DE APOYO ASISTENCIAL PARA LA PROMOCIÓN, ORIENTACIÓN Y EL FORTALECIMIENTO DE LOS PROCESOS CULTURALES Y ARTÍSTICOS IMPULSADOS POR LA ALCALDÍA LOCAL DE USME</t>
  </si>
  <si>
    <t>CO1.PCCNTR.6815665</t>
  </si>
  <si>
    <t>https://community.secop.gov.co/Public/Tendering/OpportunityDetail/Index?noticeUID=CO1.NTC.6779011&amp;isFromPublicArea=True&amp;isModal=true&amp;asPopupView=true</t>
  </si>
  <si>
    <t>CPS-840-2024 (116229)</t>
  </si>
  <si>
    <t>CINCY TATINA BOCANEGRA PINZON</t>
  </si>
  <si>
    <t>FDLU-CD-840-2024 (116229)</t>
  </si>
  <si>
    <t xml:space="preserve">	PRESTAR LOS SERVICIOS PROFESIONALES EN LA LÍNEA DE MEDICINA VETERINARIA EN EL ÁREA DE GESTIÓN DEL DESARROLLO LOCAL DE LA ALCALDÍA LOCAL DE USME, PARA LA IMPLEMENTACIÓN DEL PROYECTO DE EXTENSIÓN AGROPECUARIA, AMBIENTAL Y PRODUCTIVIDAD RURAL EN USME.</t>
  </si>
  <si>
    <t>CO1.PCCNTR.6819612</t>
  </si>
  <si>
    <t>https://community.secop.gov.co/Public/Tendering/OpportunityDetail/Index?noticeUID=CO1.NTC.6783815&amp;isFromPublicArea=True&amp;isModal=False</t>
  </si>
  <si>
    <t>CPS-841-2024 (116241)</t>
  </si>
  <si>
    <t>FDLU-CD-841-2024 (116241)</t>
  </si>
  <si>
    <t>PRESTAR LOS SERVICIOS PROFESIONALES AL FDLU EN LA LINEA AMBIENTAL PARA LA EXTENSIÓN AGROPECUARIA EN EL AREA DE GESTIÓN DEL DESARROLLO LOCAL DE LA ALCALDIA LOCAL DE USME</t>
  </si>
  <si>
    <t>CO1.PCCNTR.6819762</t>
  </si>
  <si>
    <t>https://community.secop.gov.co/Public/Tendering/OpportunityDetail/Index?noticeUID=CO1.NTC.6783820&amp;isFromPublicArea=True&amp;isModal=False</t>
  </si>
  <si>
    <t>CPS-842-2024 (114959)</t>
  </si>
  <si>
    <t>FDLU-CD-842-2024 (114959)</t>
  </si>
  <si>
    <t>CO1.PCCNTR.6818209</t>
  </si>
  <si>
    <t>https://community.secop.gov.co/Public/Tendering/OpportunityDetail/Index?noticeUID=CO1.NTC.6782347&amp;isFromPublicArea=True&amp;isModal=False</t>
  </si>
  <si>
    <t>CPS-843-2024 (114913)</t>
  </si>
  <si>
    <t>FDLU-CD-843-2024 (114913)</t>
  </si>
  <si>
    <t>CO1.PCCNTR.6819310</t>
  </si>
  <si>
    <t>https://community.secop.gov.co/Public/Tendering/OpportunityDetail/Index?noticeUID=CO1.NTC.6783288&amp;isFromPublicArea=True&amp;isModal=False</t>
  </si>
  <si>
    <t>CPS-844-2024 (114959)</t>
  </si>
  <si>
    <t>FDLU-CD-844-2024 (114959)</t>
  </si>
  <si>
    <t>CO1.PCCNTR.6817868</t>
  </si>
  <si>
    <t>https://community.secop.gov.co/Public/Tendering/OpportunityDetail/Index?noticeUID=CO1.NTC.6782422&amp;isFromPublicArea=True&amp;isModal=False</t>
  </si>
  <si>
    <t>CPS-845-2024 (114924)</t>
  </si>
  <si>
    <t>JESUS ANDRES ARIAS TIGREROS</t>
  </si>
  <si>
    <t>FDLU-CD-845-2024 (114924)</t>
  </si>
  <si>
    <t>CO1.PCCNTR.6817700</t>
  </si>
  <si>
    <t>https://community.secop.gov.co/Public/Tendering/OpportunityDetail/Index?noticeUID=CO1.NTC.6782346&amp;isFromPublicArea=True&amp;isModal=False</t>
  </si>
  <si>
    <t>CPS-846-2024 (116216)</t>
  </si>
  <si>
    <t>FDLU-CD-846-2024 (116216)</t>
  </si>
  <si>
    <t>CO1.PCCNTR.6819793</t>
  </si>
  <si>
    <t>https://community.secop.gov.co/Public/Tendering/OpportunityDetail/Index?noticeUID=CO1.NTC.6785103&amp;isFromPublicArea=True&amp;isModal=False</t>
  </si>
  <si>
    <t>CPS-847-2024 (116217)</t>
  </si>
  <si>
    <t>ANDERSON ASTUL LOPEZ ARTUNDUAGA</t>
  </si>
  <si>
    <t>FDLU-CD-847-2024 (116217)</t>
  </si>
  <si>
    <t>CO1.PCCNTR.6820950</t>
  </si>
  <si>
    <t>https://community.secop.gov.co/Public/Tendering/OpportunityDetail/Index?noticeUID=CO1.NTC.6785898&amp;isFromPublicArea=True&amp;isModal=False</t>
  </si>
  <si>
    <t>CPS-848-2024 (116249)</t>
  </si>
  <si>
    <t>FDLU-CD-848-2024 (116249)</t>
  </si>
  <si>
    <t>CO1.PCCNTR.6818461</t>
  </si>
  <si>
    <t>https://community.secop.gov.co/Public/Tendering/OpportunityDetail/Index?noticeUID=CO1.NTC.6782433&amp;isFromPublicArea=True&amp;isModal=False</t>
  </si>
  <si>
    <t>CPS-849-2024 (115163)</t>
  </si>
  <si>
    <t>FDLU-CD-849-2024 (115163)</t>
  </si>
  <si>
    <t>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</si>
  <si>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CO1.PCCNTR.6820703</t>
  </si>
  <si>
    <t>https://community.secop.gov.co/Public/Tendering/OpportunityDetail/Index?noticeUID=CO1.NTC.6785067&amp;isFromPublicArea=True&amp;isModal=False</t>
  </si>
  <si>
    <t>CPS-850-2024 (115163)</t>
  </si>
  <si>
    <t>FDLU-CD-850-2024 (115163)</t>
  </si>
  <si>
    <t>CO1.PCCNTR.6821103</t>
  </si>
  <si>
    <t>https://community.secop.gov.co/Public/Tendering/OpportunityDetail/Index?noticeUID=CO1.NTC.6786005&amp;isFromPublicArea=True&amp;isModal=False</t>
  </si>
  <si>
    <t>CPS-851-2024 (115163)</t>
  </si>
  <si>
    <t>FDLU-CD-851-2024 (115163)</t>
  </si>
  <si>
    <t>CO1.PCCNTR.6821711</t>
  </si>
  <si>
    <t>https://community.secop.gov.co/Public/Tendering/OpportunityDetail/Index?noticeUID=CO1.NTC.6786831&amp;isFromPublicArea=True&amp;isModal=False</t>
  </si>
  <si>
    <t>CPS-852-2024 (115163)</t>
  </si>
  <si>
    <t>FDLU-CD-852-2024 (115163)</t>
  </si>
  <si>
    <t>CO1.PCCNTR.6820714</t>
  </si>
  <si>
    <t>https://community.secop.gov.co/Public/Tendering/OpportunityDetail/Index?noticeUID=CO1.NTC.6785245&amp;isFromPublicArea=True&amp;isModal=False</t>
  </si>
  <si>
    <t>CPS-853-2024 (117027)</t>
  </si>
  <si>
    <t>YUDI BEJARANO DUARTE</t>
  </si>
  <si>
    <t>FDLU-CD-853-2024 (117027)</t>
  </si>
  <si>
    <t>PRESTAR SUS SERVICIOS DE APOYO ASISTENCIAL PARA ADELANTAR EL PROCESO DE ATENCIÓN DE CIUDADANOS DE LA ALCALDÍA LOCAL DE USME</t>
  </si>
  <si>
    <t>CO1.PCCNTR.6825700</t>
  </si>
  <si>
    <t>https://community.secop.gov.co/Public/Tendering/OpportunityDetail/Index?noticeUID=CO1.NTC.6792974&amp;isFromPublicArea=True&amp;isModal=False</t>
  </si>
  <si>
    <t>CPS-854-2024 (114961)</t>
  </si>
  <si>
    <t>FDLU-CD-854-2024 (114961)</t>
  </si>
  <si>
    <t>CO1.PCCNTR.6819415</t>
  </si>
  <si>
    <t>https://community.secop.gov.co/Public/Tendering/OpportunityDetail/Index?noticeUID=CO1.NTC.6783521&amp;isFromPublicArea=True&amp;isModal=False</t>
  </si>
  <si>
    <t>CPS-855-2024 (115163)</t>
  </si>
  <si>
    <t>FDLU-CD-855-2024 (115163)</t>
  </si>
  <si>
    <t>CO1.PCCNTR.6820720</t>
  </si>
  <si>
    <t>https://community.secop.gov.co/Public/Tendering/OpportunityDetail/Index?noticeUID=CO1.NTC.6785328&amp;isFromPublicArea=True&amp;isModal=False</t>
  </si>
  <si>
    <t xml:space="preserve">1 MES Y 15 DIAS </t>
  </si>
  <si>
    <t>CPS-856-2024 (114961)</t>
  </si>
  <si>
    <t>FDLU-CD-856-2024 (114961)</t>
  </si>
  <si>
    <t>CO1.PCCNTR.6818397</t>
  </si>
  <si>
    <t>https://community.secop.gov.co/Public/Tendering/OpportunityDetail/Index?noticeUID=CO1.NTC.6783205&amp;isFromPublicArea=True&amp;isModal=False</t>
  </si>
  <si>
    <t>CPS-857-2024 (115163)</t>
  </si>
  <si>
    <t xml:space="preserve"> LUIS EDUARDO PEREZ PATARROYO</t>
  </si>
  <si>
    <t>FDLU-CD-857-2024 (115163)</t>
  </si>
  <si>
    <t>CO1.PCCNTR.6820493</t>
  </si>
  <si>
    <t>https://community.secop.gov.co/Public/Tendering/OpportunityDetail/Index?noticeUID=CO1.NTC.6785184&amp;isFromPublicArea=True&amp;isModal=False</t>
  </si>
  <si>
    <t>CPS-858-2024 (115163)</t>
  </si>
  <si>
    <t>FREDY LICEO CUESTAS</t>
  </si>
  <si>
    <t>FDLU-CD-858-2024 (115163)</t>
  </si>
  <si>
    <t>CO1.PCCNTR.6820891</t>
  </si>
  <si>
    <t>https://community.secop.gov.co/Public/Tendering/OpportunityDetail/Index?noticeUID=CO1.NTC.6786073&amp;isFromPublicArea=True&amp;isModal=False</t>
  </si>
  <si>
    <t>CPS-859-2024 (116571)</t>
  </si>
  <si>
    <t>FDLU-CD-859-2024 (116571)</t>
  </si>
  <si>
    <t>CO1.PCCNTR.6820818</t>
  </si>
  <si>
    <t>https://community.secop.gov.co/Public/Tendering/OpportunityDetail/Index?noticeUID=CO1.NTC.6784798&amp;isFromPublicArea=True&amp;isModal=False</t>
  </si>
  <si>
    <t>INSPECCION 5D</t>
  </si>
  <si>
    <t>CPS-860-2024 (114961)</t>
  </si>
  <si>
    <t>FDLU-CD-860-2024 (114961)</t>
  </si>
  <si>
    <t>CO1.PCCNTR.6819361</t>
  </si>
  <si>
    <t>https://community.secop.gov.co/Public/Tendering/OpportunityDetail/Index?noticeUID=CO1.NTC.6783903&amp;isFromPublicArea=True&amp;isModal=False</t>
  </si>
  <si>
    <t>CPS-861-2024 (115163)</t>
  </si>
  <si>
    <t xml:space="preserve">GILBERTO ACEVEDO </t>
  </si>
  <si>
    <t>FDLU-CD-861-2024 (115163)</t>
  </si>
  <si>
    <t>CO1.PCCNTR.6820995</t>
  </si>
  <si>
    <t>https://community.secop.gov.co/Public/Tendering/OpportunityDetail/Index?noticeUID=CO1.NTC.6786356&amp;isFromPublicArea=True&amp;isModal=False</t>
  </si>
  <si>
    <t>CPS-862-2024 (116571)</t>
  </si>
  <si>
    <t>FDLU-CD-862-2024 (116571)</t>
  </si>
  <si>
    <t>CO1.PCCNTR.6820736</t>
  </si>
  <si>
    <t>https://community.secop.gov.co/Public/Tendering/OpportunityDetail/Index?noticeUID=CO1.NTC.6784797&amp;isFromPublicArea=True&amp;isModal=False</t>
  </si>
  <si>
    <t xml:space="preserve">JORGE ENRIQUE HURTADO CALDERON </t>
  </si>
  <si>
    <t>CPS-863-2024 (116228)</t>
  </si>
  <si>
    <t>FDLU-CD-863-2024 (116228)</t>
  </si>
  <si>
    <t>CO1.PCCNTR.6821006</t>
  </si>
  <si>
    <t>https://community.secop.gov.co/Public/Tendering/OpportunityDetail/Index?noticeUID=CO1.NTC.6785187&amp;isFromPublicArea=True&amp;isModal=False</t>
  </si>
  <si>
    <t>CPS-864-2024 (114961)</t>
  </si>
  <si>
    <t xml:space="preserve">ROBERTO EMILIO AGUILAR VARGAS </t>
  </si>
  <si>
    <t>FDLU-CD-864-2024 (114961)</t>
  </si>
  <si>
    <t>CO1.PCCNTR.6819730</t>
  </si>
  <si>
    <t>https://community.secop.gov.co/Public/Tendering/OpportunityDetail/Index?noticeUID=CO1.NTC.6783993&amp;isFromPublicArea=True&amp;isModal=False</t>
  </si>
  <si>
    <t>CPS-865-2024 (116570)</t>
  </si>
  <si>
    <t>FDLU-CD-865-2024 (116570)</t>
  </si>
  <si>
    <t>CO1.PCCNTR.6819588</t>
  </si>
  <si>
    <t>https://community.secop.gov.co/Public/Tendering/OpportunityDetail/Index?noticeUID=CO1.NTC.6784334&amp;isFromPublicArea=True&amp;isModal=False</t>
  </si>
  <si>
    <t>INSPECCION 5C</t>
  </si>
  <si>
    <t>CPS-866-2024 (115161)</t>
  </si>
  <si>
    <t>FDLU-CD-866-2024 (115161)</t>
  </si>
  <si>
    <t>CO1.PCCNTR.6820030</t>
  </si>
  <si>
    <t>https://community.secop.gov.co/Public/Tendering/OpportunityDetail/Index?noticeUID=CO1.NTC.6784834&amp;isFromPublicArea=True&amp;isModal=False</t>
  </si>
  <si>
    <t>CPS-867-2024 (114962)</t>
  </si>
  <si>
    <t>SHERLY CAROLINA SANCHEZ SUAREZ</t>
  </si>
  <si>
    <t>FDLU-CD-867-2024 (114962)</t>
  </si>
  <si>
    <t>CO1.PCCNTR.6820726</t>
  </si>
  <si>
    <t>https://community.secop.gov.co/Public/Tendering/OpportunityDetail/Index?noticeUID=CO1.NTC.6785729&amp;isFromPublicArea=True&amp;isModal=False</t>
  </si>
  <si>
    <t>CPS-868-2024 (114962)</t>
  </si>
  <si>
    <t>FDLU-CD-868-2024 (114962)</t>
  </si>
  <si>
    <t>CO1.PCCNTR.6820637</t>
  </si>
  <si>
    <t>https://community.secop.gov.co/Public/Tendering/OpportunityDetail/Index?noticeUID=CO1.NTC.6785753&amp;isFromPublicArea=True&amp;isModal=False</t>
  </si>
  <si>
    <t>CPS-869-2024 (114962)</t>
  </si>
  <si>
    <t>LILIANA CARATON GOMEZ</t>
  </si>
  <si>
    <t>FDLU-CD-869-2024 (114962)</t>
  </si>
  <si>
    <t>CO1.PCCNTR.6828361</t>
  </si>
  <si>
    <t>https://community.secop.gov.co/Public/Tendering/OpportunityDetail/Index?noticeUID=CO1.NTC.6796402&amp;isFromPublicArea=True&amp;isModal=False</t>
  </si>
  <si>
    <t>CPS-870-2024 (114962)</t>
  </si>
  <si>
    <t>FDLU-CD-870-2024 (114962)</t>
  </si>
  <si>
    <t>CO1.PCCNTR.6820936</t>
  </si>
  <si>
    <t>https://community.secop.gov.co/Public/Tendering/OpportunityDetail/Index?noticeUID=CO1.NTC.6785874&amp;isFromPublicArea=True&amp;isModal=False</t>
  </si>
  <si>
    <t>CPS-871-2024 (114962</t>
  </si>
  <si>
    <t>FDLU-CD-871-2024 (114962)</t>
  </si>
  <si>
    <t>CO1.PCCNTR.6820952</t>
  </si>
  <si>
    <t>https://community.secop.gov.co/Public/Tendering/OpportunityDetail/Index?noticeUID=CO1.NTC.6785582&amp;isFromPublicArea=True&amp;isModal=False</t>
  </si>
  <si>
    <t>CPS-872-2024 (114962)</t>
  </si>
  <si>
    <t>FDLU-CD-872-2024 (114962)</t>
  </si>
  <si>
    <t>CO1.PCCNTR.6820956</t>
  </si>
  <si>
    <t>https://community.secop.gov.co/Public/Tendering/OpportunityDetail/Index?noticeUID=CO1.NTC.6785481&amp;isFromPublicArea=True&amp;isModal=False</t>
  </si>
  <si>
    <t>CPS-873-2024 (116249)</t>
  </si>
  <si>
    <t>FDLU-CD-873-2024 (116249)</t>
  </si>
  <si>
    <t>CO1.PCCNTR.6820055</t>
  </si>
  <si>
    <t>https://community.secop.gov.co/Public/Tendering/OpportunityDetail/Index?noticeUID=CO1.NTC.6785069&amp;isFromPublicArea=True&amp;isModal=False</t>
  </si>
  <si>
    <t>CPS-874-2024 (116242)</t>
  </si>
  <si>
    <t>FDLU-CD-874-2024 (116242)</t>
  </si>
  <si>
    <t>CO1.PCCNTR.6825946</t>
  </si>
  <si>
    <t>https://community.secop.gov.co/Public/Tendering/OpportunityDetail/Index?noticeUID=CO1.NTC.6793025&amp;isFromPublicArea=True&amp;isModal=False</t>
  </si>
  <si>
    <t>CPS-875-2024 (116223)</t>
  </si>
  <si>
    <t>FDLU-CD-875-2024 (116223)</t>
  </si>
  <si>
    <t>PRESTAR SUS SERVICIOS PROFESIONALES EN EL ÁREA DE GESTIÓN DEL DESARROLLO LOCAL, REALIZANDO EL ACOMPAÑAMIENTO Y EL APOYO A LA SUPERVISIÓN Y EL SEGUIMIENTO EN LOS ASPECTOS TÉCNICOS, ADMINISTRATIVOS Y FINANCIEROS, DE LOS PROYECTOS Y CONTRATOS DE INFRAESTRUCTURA ASIGNADOS, DEL PLAN DE DESARROLLO LOCAL DE USME</t>
  </si>
  <si>
    <t>CO1.PCCNTR.6829067</t>
  </si>
  <si>
    <t>https://community.secop.gov.co/Public/Tendering/OpportunityDetail/Index?noticeUID=CO1.NTC.6797166&amp;isFromPublicArea=True&amp;isModal=False</t>
  </si>
  <si>
    <t>CPS-876-2024 (116256)</t>
  </si>
  <si>
    <t>KATHERINE JULIET DUARTE PINEDA</t>
  </si>
  <si>
    <t>FDLU-CD-876-2024 (116256)</t>
  </si>
  <si>
    <t>CO1.PCCNTR.6829235</t>
  </si>
  <si>
    <t>https://community.secop.gov.co/Public/Tendering/OpportunityDetail/Index?noticeUID=CO1.NTC.6797321&amp;isFromPublicArea=True&amp;isModal=False</t>
  </si>
  <si>
    <t>CPS-877-2024 (116256)</t>
  </si>
  <si>
    <t>NELSON CARDOZO FLOREZ</t>
  </si>
  <si>
    <t>FDLU-CD-877-2024 (116256)</t>
  </si>
  <si>
    <t>CO1.PCCNTR.6828888</t>
  </si>
  <si>
    <t xml:space="preserve">https://community.secop.gov.co/Public/Tendering/OpportunityDetail/Index?noticeUID=CO1.NTC.6797086&amp;isFromPublicArea=True&amp;isModal=False
</t>
  </si>
  <si>
    <t>CPS-878-2024 (114915)</t>
  </si>
  <si>
    <t>FDLU-CD-878-2024 (114915)</t>
  </si>
  <si>
    <t>CO1.PCCNTR.6828781</t>
  </si>
  <si>
    <t>https://community.secop.gov.co/Public/Tendering/OpportunityDetail/Index?noticeUID=CO1.NTC.6796743&amp;isFromPublicArea=True&amp;isModal=False</t>
  </si>
  <si>
    <t>CPS-879-2024 (114915)</t>
  </si>
  <si>
    <t>FDLU-CD-879-2024 (114915)</t>
  </si>
  <si>
    <t>PRESTAR SUS SERVICIOS PARA APOYAR TÉCNICAMENTE LA GESTIÓN DOCUMENTAL DE LA ALCALDÍA LOCAL PARA LA IMPLEMENTACIÓN DEL PROCESO DE VERIFICACIÓN,SOPORTE Y ACOMPAÑAMIENTO, EN EL DESARROLLO DE LAS ACTIVIDADES PROPIAS DE LOS PROCESOS Y ACTUACIONES ADMINISTRATIVAS EXISTENTES, DEL ÁREA DE GESTIÓN POLICIVA</t>
  </si>
  <si>
    <t>CO1.PCCNTR.6828892</t>
  </si>
  <si>
    <t>https://community.secop.gov.co/Public/Tendering/OpportunityDetail/Index?noticeUID=CO1.NTC.6797501&amp;isFromPublicArea=True&amp;isModal=False</t>
  </si>
  <si>
    <t>CPS-880-2024 (114813)</t>
  </si>
  <si>
    <t>JHOAN SEBASTIAN AGUIRRE VILAMIL</t>
  </si>
  <si>
    <t>FDLU-CD 880-2024 (114813)</t>
  </si>
  <si>
    <t>PRESTAR LOS SERVICIOS TÉCNICOS EN LOS PROCESOS DE ATENCIÓN DE EMERGENCIAS Y LAS ACTUACIONES ADMINISTRATIVAS QUE SE ADELANTEN CONFORME A LA NORMATIVIDAD TÉCNICA APLICABLE EN EL MARCO DEL CONSEJO LOCAL DE GESTIÓN DEL RIESGO Y CAMBIO CLIMÁTICO (CLGR-CC) DE LA ALCALDÍA LOCAL DE USME</t>
  </si>
  <si>
    <t>CO1.PCCNTR.6829653</t>
  </si>
  <si>
    <t>https://community.secop.gov.co/Public/Tendering/OpportunityDetail/Index?noticeUID=CO1.NTC.6797822&amp;isFromPublicArea=True&amp;isModal=False</t>
  </si>
  <si>
    <t>CPS-881-2024 (115642)</t>
  </si>
  <si>
    <t xml:space="preserve">DAYAN NATALIA CHACON MURILLO </t>
  </si>
  <si>
    <t>FDLU-CD-881-2024 (115642)</t>
  </si>
  <si>
    <t>CO1.PCCNTR.6829596</t>
  </si>
  <si>
    <t>https://community.secop.gov.co/Public/Tendering/OpportunityDetail/Index?noticeUID=CO1.NTC.6798313&amp;isFromPublicArea=True&amp;isModal=False</t>
  </si>
  <si>
    <t>CPS-882-2024 (115163)</t>
  </si>
  <si>
    <t>FDLU-CD-882-2024 (115163)</t>
  </si>
  <si>
    <t>CO1.PCCNTR.6829613</t>
  </si>
  <si>
    <t>https://community.secop.gov.co/Public/Tendering/OpportunityDetail/Index?noticeUID=CO1.NTC.6797387&amp;isFromPublicArea=True&amp;isModal=False</t>
  </si>
  <si>
    <t>CPS-883-2024(114901)</t>
  </si>
  <si>
    <t>FDLU-CD-883-2024 (114901)</t>
  </si>
  <si>
    <t>PRESTAR LOS SERVICIOS OPERATIVOS, BRINDANDO APOYO EN LOS PROCESOS DE PRODUCCIÓN DE MATERIAL VEGETAL Y FUNCIONAMIENTO DEL VIVERO DENOMINADO ¿LA REQUILINÁ DE LA ALCALDÍA LOCAL DE USME. de acuerdo con lo contemplado en el(los) proyecto(s) 1726 ---EXTENSIÓN AGROPECUARIA, AMBIENTAL Y PRODUCTIVIDAD RURAL EN USME</t>
  </si>
  <si>
    <t>CO1.PCCNTR.6830124</t>
  </si>
  <si>
    <t>https://community.secop.gov.co/Public/Tendering/OpportunityDetail/Index?noticeUID=CO1.NTC.6798502&amp;isFromPublicArea=True&amp;isModal=False</t>
  </si>
  <si>
    <t>CPS-884-2024(114898)</t>
  </si>
  <si>
    <t>FDLU-CD-884-2024 (114898)</t>
  </si>
  <si>
    <t>CO1.PCCNTR.6835343</t>
  </si>
  <si>
    <t>https://community.secop.gov.co/Public/Tendering/OpportunityDetail/Index?noticeUID=CO1.NTC.6805685&amp;isFromPublicArea=True&amp;isModal=False</t>
  </si>
  <si>
    <t>CPS-885-2024 (116226)</t>
  </si>
  <si>
    <t>FABIAN MAURICIO BENAVIDES GARCIA</t>
  </si>
  <si>
    <t>FDLU-CD-885-2024 (116226)</t>
  </si>
  <si>
    <t>CO1.PCCNTR.6828820</t>
  </si>
  <si>
    <t>https://community.secop.gov.co/Public/Tendering/OpportunityDetail/Index?noticeUID=CO1.NTC.6795997&amp;isFromPublicArea=True&amp;isModal=False</t>
  </si>
  <si>
    <t>CPS-886-2024 (114959)</t>
  </si>
  <si>
    <t>FDLU-CD-886-2024 (114959)</t>
  </si>
  <si>
    <t>CO1.PCCNTR.6828455</t>
  </si>
  <si>
    <t>https://community.secop.gov.co/Public/Tendering/OpportunityDetail/Index?noticeUID=CO1.NTC.6796617&amp;isFromPublicArea=True&amp;isModal=False</t>
  </si>
  <si>
    <t>CPS-887-2024 (115584)</t>
  </si>
  <si>
    <t>FDLU-CD-887-2024 (115584)</t>
  </si>
  <si>
    <t>CO1.PCCNTR.6830696</t>
  </si>
  <si>
    <t>https://community.secop.gov.co/Public/Tendering/OpportunityDetail/Index?noticeUID=CO1.NTC.6799267&amp;isFromPublicArea=True&amp;isModal=False</t>
  </si>
  <si>
    <t>REACTIVACIÓN ECONÓMICA</t>
  </si>
  <si>
    <t>CPS-888-2024 (116240)</t>
  </si>
  <si>
    <t>FDLU-CD-888-2024 (116240)</t>
  </si>
  <si>
    <t>CO1.PCCNTR.6830747</t>
  </si>
  <si>
    <t>https://community.secop.gov.co/Public/Tendering/OpportunityDetail/Index?noticeUID=CO1.NTC.6799343&amp;isFromPublicArea=True&amp;isModal=False</t>
  </si>
  <si>
    <t>CPS-889-2024 (116243)</t>
  </si>
  <si>
    <t>FDLU-CD-889-2024 (116243)</t>
  </si>
  <si>
    <t>CO1.PCCNTR.6828457</t>
  </si>
  <si>
    <t>https://community.secop.gov.co/Public/Tendering/OpportunityDetail/Index?noticeUID=CO1.NTC.6796706&amp;isFromPublicArea=True&amp;isModal=False</t>
  </si>
  <si>
    <t>CPS-890-2024 (115463)</t>
  </si>
  <si>
    <t>KATHERINE ANDREA PUELLO GALAN</t>
  </si>
  <si>
    <t>FDLU-CD-890-2024 (115463)</t>
  </si>
  <si>
    <t>CO1.PCCNTR.6828868</t>
  </si>
  <si>
    <t>https://community.secop.gov.co/Public/Tendering/OpportunityDetail/Index?noticeUID=CO1.NTC.6797040&amp;isFromPublicArea=True&amp;isModal=False</t>
  </si>
  <si>
    <t>CPS-891-2024 (114914)</t>
  </si>
  <si>
    <t>FDLU-CD-891-2024 (114914)</t>
  </si>
  <si>
    <t>CO1.PCCNTR.6829300</t>
  </si>
  <si>
    <t>https://community.secop.gov.co/Public/Tendering/OpportunityDetail/Index?noticeUID=CO1.NTC.6797371&amp;isFromPublicArea=True&amp;isModal=False</t>
  </si>
  <si>
    <t>CPS-892-2024 (117178)</t>
  </si>
  <si>
    <t>DIANA CAROLINA BELTRAN BENITEZ</t>
  </si>
  <si>
    <t>FDLU-CD-892-2024 (117178)</t>
  </si>
  <si>
    <t>PRESTAR LOS SERVICIOS TÉCNICOS EN LA UNIDAD LOCAL DE ASISTENCIA TÉCNICA AGROPECUARIA Y AMBIENTAL ULATA DEL ÁREA DE GESTIÓN DE DESARROLLO LOCAL DE LA ALCALDÍA LOCAL DE USME</t>
  </si>
  <si>
    <t>CO1.PCCNTR.6828902</t>
  </si>
  <si>
    <t>https://community.secop.gov.co/Public/Tendering/OpportunityDetail/Index?noticeUID=CO1.NTC.6796807&amp;isFromPublicArea=True&amp;isModal=False</t>
  </si>
  <si>
    <t>CPS-893-2024 (116570)</t>
  </si>
  <si>
    <t>FDLU-CD-893-2024 (116570)</t>
  </si>
  <si>
    <t>CO1.PCCNTR.6830323</t>
  </si>
  <si>
    <t>https://community.secop.gov.co/Public/Tendering/OpportunityDetail/Index?noticeUID=CO1.NTC.6798658&amp;isFromPublicArea=True&amp;isModal=False</t>
  </si>
  <si>
    <t>ALBANO ENRIQUE LEAL GONZALEZ</t>
  </si>
  <si>
    <t>CPS-894-2024 (114922)</t>
  </si>
  <si>
    <t>DIEGO ANDRES GONZALEZ RODRIGUEZ</t>
  </si>
  <si>
    <t>FDLU-CD-894-2024 (114922)</t>
  </si>
  <si>
    <t>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</si>
  <si>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CO1.PCCNTR.6830976</t>
  </si>
  <si>
    <t>https://community.secop.gov.co/Public/Tendering/OpportunityDetail/Index?noticeUID=CO1.NTC.6800011&amp;isFromPublicArea=True&amp;isModal=False</t>
  </si>
  <si>
    <t>CPS-895-2024 (114994)</t>
  </si>
  <si>
    <t>ADRIANA MARCELA SANCHEZ PARDO</t>
  </si>
  <si>
    <t>FDLU-CD-895-2024 (114994)</t>
  </si>
  <si>
    <t>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</si>
  <si>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CO1.PCCNTR.6830518</t>
  </si>
  <si>
    <t>https://community.secop.gov.co/Public/Tendering/OpportunityDetail/Index?noticeUID=CO1.NTC.6799103&amp;isFromPublicArea=True&amp;isModal=False</t>
  </si>
  <si>
    <t>CPS-896-2024 (114787)</t>
  </si>
  <si>
    <t xml:space="preserve">JAIR ALEXANDER BAUTISTA SAAVEDRA </t>
  </si>
  <si>
    <t>FDLU-CD-896-2024 (114787)</t>
  </si>
  <si>
    <t>CO1.PCCNTR.6832018</t>
  </si>
  <si>
    <t>https://community.secop.gov.co/Public/Tendering/OpportunityDetail/Index?noticeUID=CO1.NTC.6801025&amp;isFromPublicArea=True&amp;isModal=False</t>
  </si>
  <si>
    <t>CPS-897-2024 (115643)</t>
  </si>
  <si>
    <t>FDLU-CD-897-2024 (115643)</t>
  </si>
  <si>
    <t>PRESTAR SUS SERVICIOS TÉCNICOS A LA GESTIÓN PARA EL SEGUIMIENTO DEL CUMPLIMIENTO DE LOS PROCEDIMIENTOS ADMINISTRATIVOS, OPERATIVOS Y TÉCNICOS DE GOBIERNO ABIERTO E INNOVACIÓN DE LA LOCALIDAD DE USME Y SU LABORATORIO DE PARTICIPACIÓN: USME-INNOVA EN LA LABORES INSTITUCIONALES Y SOCIALES QUE SE REQUIERAN</t>
  </si>
  <si>
    <t>CO1.PCCNTR.6832025</t>
  </si>
  <si>
    <t>https://community.secop.gov.co/Public/Tendering/OpportunityDetail/Index?noticeUID=CO1.NTC.6801119&amp;isFromPublicArea=True&amp;isModal=False</t>
  </si>
  <si>
    <t>CPS-898-2024 (114958)</t>
  </si>
  <si>
    <t>FDLU-CD-898-2024 (114958</t>
  </si>
  <si>
    <t>PRESTAR SERVICIOS PROFESIONALES DE APOYO A LA GESTIÓN DEL DESARROLLO LOCAL EN LABORES DE COORDINACION DE LAS ESCUELAS DE FORMACIONCULTURAL ARTISTICA</t>
  </si>
  <si>
    <t>CO1.PCCNTR.6831871</t>
  </si>
  <si>
    <t>https://community.secop.gov.co/Public/Tendering/OpportunityDetail/Index?noticeUID=CO1.NTC.6801124&amp;isFromPublicArea=True&amp;isModal=False</t>
  </si>
  <si>
    <t>M\RIA ANGELICA GAMBOA GL’ATAQUIRA</t>
  </si>
  <si>
    <t>CPS-899-2024 (117150)</t>
  </si>
  <si>
    <t>FDLU-CD-899-2024 (117150)</t>
  </si>
  <si>
    <t>CO1.PCCNTR.6831873</t>
  </si>
  <si>
    <t>https://community.secop.gov.co/Public/Tendering/OpportunityDetail/Index?noticeUID=CO1.NTC.6801036&amp;isFromPublicArea=True&amp;isModal=False</t>
  </si>
  <si>
    <t>CPS-900-2024 (116226)</t>
  </si>
  <si>
    <t>FDLU-CD-900-2024 (116226)</t>
  </si>
  <si>
    <t>CO1.PCCNTR.6831903</t>
  </si>
  <si>
    <t>https://community.secop.gov.co/Public/Tendering/OpportunityDetail/Index?noticeUID=CO1.NTC.6800474&amp;isFromPublicArea=True&amp;isModal=False</t>
  </si>
  <si>
    <t>CPS-901-2024 (114922)</t>
  </si>
  <si>
    <t>FDLU-CD-901-2024 (114922)</t>
  </si>
  <si>
    <t>CO1.PCCNTR.6831856</t>
  </si>
  <si>
    <t>https://community.secop.gov.co/Public/Tendering/OpportunityDetail/Index?noticeUID=CO1.NTC.6800842&amp;isFromPublicArea=True&amp;isModal=False</t>
  </si>
  <si>
    <t>CPS-902-2024 (114962)</t>
  </si>
  <si>
    <t>FDLU-CD-902-2024 (114962)</t>
  </si>
  <si>
    <t>CO1.PCCNTR.6835242</t>
  </si>
  <si>
    <t>https://community.secop.gov.co/Public/Tendering/OpportunityDetail/Index?noticeUID=CO1.NTC.6805676&amp;isFromPublicArea=True&amp;isModal=False</t>
  </si>
  <si>
    <t>CPS-903-2024 (114962)</t>
  </si>
  <si>
    <t>FDLU-CD-903-2024 (114962)</t>
  </si>
  <si>
    <t>CO1.PCCNTR.6835248</t>
  </si>
  <si>
    <t>https://community.secop.gov.co/Public/Tendering/OpportunityDetail/Index?noticeUID=CO1.NTC.6805775&amp;isFromPublicArea=True&amp;isModal=False</t>
  </si>
  <si>
    <t>CPS-904-2024 (114962)</t>
  </si>
  <si>
    <t>FDLU-CD-904-2024 (114962)</t>
  </si>
  <si>
    <t>CO1.PCCNTR.6835246</t>
  </si>
  <si>
    <t>https://community.secop.gov.co/Public/Tendering/OpportunityDetail/Index?noticeUID=CO1.NTC.6806009&amp;isFromPublicArea=True&amp;isModal=False</t>
  </si>
  <si>
    <t>CPS-905-2024 (115163)</t>
  </si>
  <si>
    <t>FDLU-CD-905-2024 (115163)</t>
  </si>
  <si>
    <t>CO1.PCCNTR.6837426</t>
  </si>
  <si>
    <t>https://community.secop.gov.co/Public/Tendering/OpportunityDetail/Index?noticeUID=CO1.NTC.6807745&amp;isFromPublicArea=True&amp;isModal=False</t>
  </si>
  <si>
    <t>CPS-906-2024 (114919)</t>
  </si>
  <si>
    <t>FDLU-CD-906-2024 (114919)</t>
  </si>
  <si>
    <t>CO1.PCCNTR.6836859</t>
  </si>
  <si>
    <t>https://community.secop.gov.co/Public/Tendering/OpportunityDetail/Index?noticeUID=CO1.NTC.6807943&amp;isFromPublicArea=True&amp;isModal=False</t>
  </si>
  <si>
    <t>CPS-907-2024(114919)</t>
  </si>
  <si>
    <t>FDLU-CD-907-2024 (114919)</t>
  </si>
  <si>
    <t>CO1.PCCNTR.6838824</t>
  </si>
  <si>
    <t>https://community.secop.gov.co/Public/Tendering/OpportunityDetail/Index?noticeUID=CO1.NTC.6809506&amp;isFromPublicArea=True&amp;isModal=False</t>
  </si>
  <si>
    <t>CPS-908-2024 (114919)</t>
  </si>
  <si>
    <t>FDLU-CD-908-2024 (114919)</t>
  </si>
  <si>
    <t>CO1.PCCNTR.6838930</t>
  </si>
  <si>
    <t>https://community.secop.gov.co/Public/Tendering/OpportunityDetail/Index?noticeUID=CO1.NTC.6809567&amp;isFromPublicArea=True&amp;isModal=False</t>
  </si>
  <si>
    <t>CPS-909-2024 (114919)</t>
  </si>
  <si>
    <t>FDLU-CD-909-2024 (114919)</t>
  </si>
  <si>
    <t>CO1.PCCNTR.6838946</t>
  </si>
  <si>
    <t>https://community.secop.gov.co/Public/Tendering/OpportunityDetail/Index?noticeUID=CO1.NTC.6810010&amp;isFromPublicArea=True&amp;isModal=False</t>
  </si>
  <si>
    <t>CPS-910-2024(114919)</t>
  </si>
  <si>
    <t>CRISTIAN CAMILO ZABALA TRUJILLO</t>
  </si>
  <si>
    <t>FDLU-CD-910-2024 (114919)</t>
  </si>
  <si>
    <t>CO1.PCCNTR.6839167</t>
  </si>
  <si>
    <t>https://community.secop.gov.co/Public/Tendering/OpportunityDetail/Index?noticeUID=CO1.NTC.6810122&amp;isFromPublicArea=True&amp;isModal=False</t>
  </si>
  <si>
    <t>CPS-911-2024 (114898</t>
  </si>
  <si>
    <t>FDLU-CD-911-2024 (114898)</t>
  </si>
  <si>
    <t>CO1.PCCNTR.6838104</t>
  </si>
  <si>
    <t>https://community.secop.gov.co/Public/Tendering/OpportunityDetail/Index?noticeUID=CO1.NTC.6808645&amp;isFromPublicArea=True&amp;isModal=False</t>
  </si>
  <si>
    <t>CPS-912-2024 (116571)</t>
  </si>
  <si>
    <t>FDLU-CD-912-2024 (116571)</t>
  </si>
  <si>
    <t>CO1.PCCNTR.6836372</t>
  </si>
  <si>
    <t>https://community.secop.gov.co/Public/Tendering/OpportunityDetail/Index?noticeUID=CO1.NTC.6807089&amp;isFromPublicArea=True&amp;isModal=False</t>
  </si>
  <si>
    <t>CPS-913-2024 (114901)</t>
  </si>
  <si>
    <t>FDLU-CD-913-2024 (114901)</t>
  </si>
  <si>
    <t>CO1.PCCNTR.6836811</t>
  </si>
  <si>
    <t>https://community.secop.gov.co/Public/Tendering/OpportunityDetail/Index?noticeUID=CO1.NTC.6807163&amp;isFromPublicArea=True&amp;isModal=False</t>
  </si>
  <si>
    <t>CPS-914-2024 (115584)</t>
  </si>
  <si>
    <t>FDLU-CD-914-2024 (115584)</t>
  </si>
  <si>
    <t>CO1.PCCNTR.6836813</t>
  </si>
  <si>
    <t>https://community.secop.gov.co/Public/Tendering/OpportunityDetail/Index?noticeUID=CO1.NTC.6807160&amp;isFromPublicArea=True&amp;isModal=False</t>
  </si>
  <si>
    <t>CPS-915-2024 (114915)</t>
  </si>
  <si>
    <t>FDLU-CD-915-2024 (114915)</t>
  </si>
  <si>
    <t>CO1.PCCNTR.6836812</t>
  </si>
  <si>
    <t>https://community.secop.gov.co/Public/Tendering/OpportunityDetail/Index?noticeUID=CO1.NTC.6807159&amp;isFromPublicArea=True&amp;isModal=False</t>
  </si>
  <si>
    <t>CD-916-2024 (COMODATO)</t>
  </si>
  <si>
    <t>JUNTA DE ACCION COMUNAL (VEREDA LOS SOCHES)</t>
  </si>
  <si>
    <t>FDLU-CD-916-2024 (COMODATO)</t>
  </si>
  <si>
    <t>CELEBRAR CONTRATO DE COMODATO ENTRE EL FONDO DE DESARROLLO LOCAL DE USME Y LA JUNTA DE ACCIÓN COMUNAL VEREDA LOS SOCHES, PARA QUE EN CALIDAD DE COMODATARIO RECIBA EN PRÉSTAMO DE USO, BIENES MUEBLES DE PROPIEDAD ÚNICA DEL FDLU, PARA USO EXCLUSIVO DEL COMODATARIO</t>
  </si>
  <si>
    <t>CO1.PCCNTR.6836722</t>
  </si>
  <si>
    <t>https://community.secop.gov.co/Public/Tendering/OpportunityDetail/Index?noticeUID=CO1.NTC.6807371&amp;isFromPublicArea=True&amp;isModal=False</t>
  </si>
  <si>
    <t>CPS-917-2024 (115608)</t>
  </si>
  <si>
    <t>FDLU-CD-917-2024 (115608)</t>
  </si>
  <si>
    <t>PRESTAR SERVICIOS DE APOYO EN ACTIVIDADES QUE AYUDEN A MITIGAR Y PREVENIR LAS AFECTACIONES EN LA SEGURIDAD Y LA CONVIVENCIA LA VIOLENCIA EN LOS NIÑOS, NIÑAS Y ADOLESCENTES Y DE GÉNERO DE ACUERDO A LA STRATEGIA DE SEGURIDAD EMANADA POR LA ALCALDÍA LOCAL DE USME.</t>
  </si>
  <si>
    <t>CO1.PCCNTR.6835886</t>
  </si>
  <si>
    <t>https://community.secop.gov.co/Public/Tendering/OpportunityDetail/Index?noticeUID=CO1.NTC.6807124&amp;isFromPublicArea=True&amp;isModal=False</t>
  </si>
  <si>
    <t>CPS-918-2024 (115608)</t>
  </si>
  <si>
    <t>FDLU-CD-918-2024 (115608)</t>
  </si>
  <si>
    <t>CO1.PCCNTR.6836413</t>
  </si>
  <si>
    <t>https://community.secop.gov.co/Public/Tendering/OpportunityDetail/Index?noticeUID=CO1.NTC.6807286&amp;isFromPublicArea=True&amp;isModal=False</t>
  </si>
  <si>
    <t>CPS-919-2024 (115608)</t>
  </si>
  <si>
    <t xml:space="preserve">ILIANA PAOLA FORERO VALDERRAMA </t>
  </si>
  <si>
    <t>FDLU-CD-919-2024 (115608)</t>
  </si>
  <si>
    <t>CO1.PCCNTR.6837122</t>
  </si>
  <si>
    <t>https://community.secop.gov.co/Public/Tendering/OpportunityDetail/Index?noticeUID=CO1.NTC.6807586&amp;isFromPublicArea=True&amp;isModal=False</t>
  </si>
  <si>
    <t>CPS-920-2024 (115638)</t>
  </si>
  <si>
    <t>SINDY ALEXANDRA AREVALO ATARA</t>
  </si>
  <si>
    <t>FDLU-CD-920-2024 (115638)</t>
  </si>
  <si>
    <t>CO1.PCCNTR.6837121</t>
  </si>
  <si>
    <t>https://community.secop.gov.co/Public/Tendering/OpportunityDetail/Index?noticeUID=CO1.NTC.6807949&amp;isFromPublicArea=True&amp;isModal=False</t>
  </si>
  <si>
    <t>CPS-921-2024 (115638)</t>
  </si>
  <si>
    <t>FDLU-CD-921-2024 (115638)</t>
  </si>
  <si>
    <t>CO1.PCCNTR.6837230</t>
  </si>
  <si>
    <t>https://community.secop.gov.co/Public/Tendering/OpportunityDetail/Index?noticeUID=CO1.NTC.6807950&amp;isFromPublicArea=True&amp;isModal=False</t>
  </si>
  <si>
    <t>CPS-922-2024 (116570)</t>
  </si>
  <si>
    <t>LEONARDO BENAVIDES CASTRO</t>
  </si>
  <si>
    <t>FDLU-CD-922-2024 (116570)</t>
  </si>
  <si>
    <t>CO1.PCCNTR.6838527</t>
  </si>
  <si>
    <t>https://community.secop.gov.co/Public/Tendering/OpportunityDetail/Index?noticeUID=CO1.NTC.6808624&amp;isFromPublicArea=True&amp;isModal=False</t>
  </si>
  <si>
    <t>CPS-923-2024 (114914)</t>
  </si>
  <si>
    <t>FDLU-CD-923-2024 (114914)</t>
  </si>
  <si>
    <t>CO1.PCCNTR.6839206</t>
  </si>
  <si>
    <t>https://community.secop.gov.co/Public/Tendering/OpportunityDetail/Index?noticeUID=CO1.NTC.6809803&amp;isFromPublicArea=True&amp;isModal=False</t>
  </si>
  <si>
    <t>CPS-924-2024 (114913)</t>
  </si>
  <si>
    <t>YURY NATALIA LEAL ARDILA</t>
  </si>
  <si>
    <t>FDLU-CD-924-2024 (114913)</t>
  </si>
  <si>
    <t>CO1.PCCNTR.6837558</t>
  </si>
  <si>
    <t>https://community.secop.gov.co/Public/Tendering/OpportunityDetail/Index?noticeUID=CO1.NTC.6808802&amp;isFromPublicArea=True&amp;isModal=False</t>
  </si>
  <si>
    <t>CPS-925-2024 (115608)</t>
  </si>
  <si>
    <t>FDLU-CD-925-2024 (115608)</t>
  </si>
  <si>
    <t>CO1.PCCNTR.6839088</t>
  </si>
  <si>
    <t>https://community.secop.gov.co/Public/Tendering/OpportunityDetail/Index?noticeUID=CO1.NTC.6810035&amp;isFromPublicArea=True&amp;isModal=False</t>
  </si>
  <si>
    <t>CPS-926-2024 (115645)</t>
  </si>
  <si>
    <t>LUZ MYRIAM TOVAR</t>
  </si>
  <si>
    <t>FDLU-CD-926-2024 (115645)</t>
  </si>
  <si>
    <t>CO1.PCCNTR.6843963</t>
  </si>
  <si>
    <t>https://community.secop.gov.co/Public/Tendering/OpportunityDetail/Index?noticeUID=CO1.NTC.6816104&amp;isFromPublicArea=True&amp;isModal=False</t>
  </si>
  <si>
    <t>CPS-927-2024 (115645)</t>
  </si>
  <si>
    <t>FDLU-CD-927-2024 (115645)</t>
  </si>
  <si>
    <t>CO1.PCCNTR.6844337</t>
  </si>
  <si>
    <t>https://community.secop.gov.co/Public/Tendering/OpportunityDetail/Index?noticeUID=CO1.NTC.6815938&amp;isFromPublicArea=True&amp;isModal=False</t>
  </si>
  <si>
    <t>CPS-928-2024 (116240)</t>
  </si>
  <si>
    <t>FDLU-CD-928-2024 (116240)</t>
  </si>
  <si>
    <t>CO1.PCCNTR.6844702</t>
  </si>
  <si>
    <t>https://community.secop.gov.co/Public/Tendering/OpportunityDetail/Index?noticeUID=CO1.NTC.6815846&amp;isFromPublicArea=True&amp;isModal=False</t>
  </si>
  <si>
    <t>CPS-929-2024 (114914)</t>
  </si>
  <si>
    <t>ROCIO MILENA BERNAL ROCERO</t>
  </si>
  <si>
    <t>FDLU-CD-929-2024 (114914)</t>
  </si>
  <si>
    <t>CO1.PCCNTR.6850314</t>
  </si>
  <si>
    <t>https://community.secop.gov.co/Public/Tendering/OpportunityDetail/Index?noticeUID=CO1.NTC.6823147&amp;isFromPublicArea=True&amp;isModal=False</t>
  </si>
  <si>
    <t>CPS-930-2024 (114962)</t>
  </si>
  <si>
    <t>FDLU-CD-930-2024 (114962)</t>
  </si>
  <si>
    <t>CO1.PCCNTR.6851268</t>
  </si>
  <si>
    <t>https://community.secop.gov.co/Public/Tendering/OpportunityDetail/Index?noticeUID=CO1.NTC.6824461&amp;isFromPublicArea=True&amp;isModal=False</t>
  </si>
  <si>
    <t>CPS-931-2024 (114962)</t>
  </si>
  <si>
    <t>FDLU-CD-931-2024 (114962)</t>
  </si>
  <si>
    <t>CO1.PCCNTR.6851289</t>
  </si>
  <si>
    <t>https://community.secop.gov.co/Public/Tendering/OpportunityDetail/Index?noticeUID=CO1.NTC.6824474&amp;isFromPublicArea=True&amp;isModal=False</t>
  </si>
  <si>
    <t>CPS-932-2024 (116571)</t>
  </si>
  <si>
    <t>FDLU-CD-932-2024 (116571)</t>
  </si>
  <si>
    <t>CO1.PCCNTR.6848318</t>
  </si>
  <si>
    <t>https://community.secop.gov.co/Public/Tendering/OpportunityDetail/Index?noticeUID=CO1.NTC.6821070&amp;isFromPublicArea=True&amp;isModal=False</t>
  </si>
  <si>
    <t>CPS-933-2024 (114913)</t>
  </si>
  <si>
    <t>FDLU-CD-933-2024 (114913)</t>
  </si>
  <si>
    <t>CO1.PCCNTR.6850828</t>
  </si>
  <si>
    <t>https://community.secop.gov.co/Public/Tendering/OpportunityDetail/Index?noticeUID=CO1.NTC.6823234&amp;isFromPublicArea=True&amp;isModal=False</t>
  </si>
  <si>
    <t>CPS-934-2024 (118211)</t>
  </si>
  <si>
    <t>ALEXANDRA PABA HERNANDEZ</t>
  </si>
  <si>
    <t>FDLU-CD-934-2024 (118211)</t>
  </si>
  <si>
    <t>PRESTAR LOS SERVICIOS PROFESIONALES ESPECIALIZADOS PARA APOYAR LA COORDINACIÓN Y TRAMITE DE DESPACHOS COMISORIOS DE LA ALCALDÍA LOCAL DE USME.</t>
  </si>
  <si>
    <t>CO1.PCCNTR.6848303</t>
  </si>
  <si>
    <t>https://community.secop.gov.co/Public/Tendering/OpportunityDetail/Index?noticeUID=CO1.NTC.6821048&amp;isFromPublicArea=True&amp;isModal=False</t>
  </si>
  <si>
    <t>CPS-935-2024 (116244)</t>
  </si>
  <si>
    <t>MONICA RAQUEL FIGUEROA PARRA</t>
  </si>
  <si>
    <t>FDLU-CD-935-2024 (116244)</t>
  </si>
  <si>
    <t>CO1.PCCNTR.6851619</t>
  </si>
  <si>
    <t>https://community.secop.gov.co/Public/Tendering/OpportunityDetail/Index?noticeUID=CO1.NTC.6824492&amp;isFromPublicArea=True&amp;isModal=False</t>
  </si>
  <si>
    <t>CPS-936-2024 (115165)</t>
  </si>
  <si>
    <t>FDLU-CD-936-2024 (115165)</t>
  </si>
  <si>
    <t>PRESTAR SUS SERVICIOS ASISTENCIALES COMO AYUDANTE DE OBRA COMPLEMENTARIA A LAS ACCIÓNES DE MOVILIDAD Y  MANTENIMIENTO VIAL REALIZADAS CON LA MAQUINARIA PESADA Y SUS OPERARIOS EN LA  LOCALIDAD DE USME</t>
  </si>
  <si>
    <t>CO1.PCCNTR.6851513</t>
  </si>
  <si>
    <t>https://community.secop.gov.co/Public/Tendering/OpportunityDetail/Index?noticeUID=CO1.NTC.6824738&amp;isFromPublicArea=True&amp;isModal=true&amp;asPopupView=true</t>
  </si>
  <si>
    <t>CPS-937-2024 (115165)</t>
  </si>
  <si>
    <t>PABLO ENRIQUE PEDRAZA RODRIGUEZ</t>
  </si>
  <si>
    <t>FDLU-CD-937-2024 (115165)</t>
  </si>
  <si>
    <t>PRESTAR SUS SERVICIOS ASISTENCIALES COMO AYUDANTE DE OBRA COMPLEMENTARIA A LAS ACCIÓNES DE MOVILIDAD Y  MANTENIMIENTO VIAL REALIZADAS CON LA MAQUINARIA PESADA Y SUS OPERARIOS EN LA LOCALIDAD DE USME</t>
  </si>
  <si>
    <t>CO1.PCCNTR.6850975</t>
  </si>
  <si>
    <t>https://community.secop.gov.co/Public/Tendering/OpportunityDetail/Index?noticeUID=CO1.NTC.6824729&amp;isFromPublicArea=True&amp;isModal=true&amp;asPopupView=true</t>
  </si>
  <si>
    <t>CPS-938-2024 (115165)</t>
  </si>
  <si>
    <t>SANTIAGO ALVAREZ QUINTERO</t>
  </si>
  <si>
    <t>FDLU-CD-938-2024 (115165)</t>
  </si>
  <si>
    <t>CO1.PCCNTR.6850995</t>
  </si>
  <si>
    <t>https://community.secop.gov.co/Public/Tendering/OpportunityDetail/Index?noticeUID=CO1.NTC.6825124&amp;isFromPublicArea=True&amp;isModal=true&amp;asPopupView=true</t>
  </si>
  <si>
    <t>CPS-939-2024 (115162)</t>
  </si>
  <si>
    <t>FDLU-CD-939-2024 (115162)</t>
  </si>
  <si>
    <t>CO1.PCCNTR.6850965</t>
  </si>
  <si>
    <t>https://community.secop.gov.co/Public/Tendering/OpportunityDetail/Index?noticeUID=CO1.NTC.6824712&amp;isFromPublicArea=True&amp;isModal=true&amp;asPopupView=true</t>
  </si>
  <si>
    <t>CPS-940-2024 (115040)</t>
  </si>
  <si>
    <t>JULIAN STEVEN MONTOYA ARIAS</t>
  </si>
  <si>
    <t>FDLU-CD-940-2024 (115040)</t>
  </si>
  <si>
    <t>PRESTAR LOS SERVICIOS TÉCNICOS PARA APOYAR EL ÁREA DE GESTIÓN POLICIVA JURÍDICA DE LA ALCALDÍA LOCAL DE USME</t>
  </si>
  <si>
    <t>CO1.PCCNTR.6849100</t>
  </si>
  <si>
    <t>https://community.secop.gov.co/Public/Tendering/OpportunityDetail/Index?noticeUID=CO1.NTC.6821797&amp;isFromPublicArea=True&amp;isModal=true&amp;asPopupView=true</t>
  </si>
  <si>
    <t>CPS-941-2024 (114904)</t>
  </si>
  <si>
    <t>MONICA YADIRA QUIROGA HERNANDEZ</t>
  </si>
  <si>
    <t>FDLU-CD-941-2024 (114904)</t>
  </si>
  <si>
    <t>PRESTAR LOS SERVICIOS PROFESIONALES EN LA LÍNEA AGRÍCOLA PARA EL PROYECTO DE AGRICULTURA URBANA, EN EL ÁREA DE GESTIÓN DEL DESARROLLO LOCAL DE LA ALCALDÍA LOCAL DE USME, BRINDANDO APOYO EN EL IMPULSO DE LOS PROCESOS DE ASISTENCIA TÉCNICA EN CULTIVOS HORTÍCOLAS, BUENAS PRÁCTICAS AGRÍCOLAS Y TRABAJO CON COMUNIDADES.</t>
  </si>
  <si>
    <t>CO1.PCCNTR.6848485</t>
  </si>
  <si>
    <t>https://community.secop.gov.co/Public/Tendering/OpportunityDetail/Index?noticeUID=CO1.NTC.6821397&amp;isFromPublicArea=True&amp;isModal=true&amp;asPopupView=true</t>
  </si>
  <si>
    <t>CPS-942-2024 (114899)</t>
  </si>
  <si>
    <t>CARLOS EDUWIN ORDOÑEZ SUAREZ</t>
  </si>
  <si>
    <t>FDLU-CD-942-2024 (114899)</t>
  </si>
  <si>
    <t>PRESTAR LOS SERVICIOS ASISTENCIALES Y  OPERACIONALES COMO PROMOTOR PARA EL APOYO EN LA IMPLEMENTACIÓN DEL PROYECTO DE AGRICULTURA URBANA EN USME, EN LA ALCALDÍA LOCAL DE USME</t>
  </si>
  <si>
    <t>CO1.PCCNTR.6849377</t>
  </si>
  <si>
    <t>https://community.secop.gov.co/Public/Tendering/OpportunityDetail/Index?noticeUID=CO1.NTC.6822539&amp;isFromPublicArea=True&amp;isModal=true&amp;asPopupView=true</t>
  </si>
  <si>
    <t>CPS-943-2024 (116572)</t>
  </si>
  <si>
    <t>FDLU-CD-943-2024(116572)</t>
  </si>
  <si>
    <t>CO1.PCCNTR.6849804</t>
  </si>
  <si>
    <t>https://community.secop.gov.co/Public/Tendering/OpportunityDetail/Index?noticeUID=CO1.NTC.6822367&amp;isFromPublicArea=True&amp;isModal=true&amp;asPopupView=true</t>
  </si>
  <si>
    <t>CPS-944-2024 (114913)</t>
  </si>
  <si>
    <t>FDLU-CD-944-2024 (114913)</t>
  </si>
  <si>
    <t>PRESTAR SERVICIOS DE APOYO A LA GESTIÓN; DE LOS ASUNTOS RELACIONADOS CON SEGURIDAD CIUDADANA; CONVIVENCIA Y PREVENCIÓN DE CONFLICTIVIDADES; VIOLENCIAS Y DELITOS EN LA LOCALIDAD;DE CONFORMIDAD CON EL MARCO NORMATIVO APLICABLE</t>
  </si>
  <si>
    <t>CO1.PCCNTR.6851282</t>
  </si>
  <si>
    <t>https://community.secop.gov.co/Public/Tendering/OpportunityDetail/Index?noticeUID=CO1.NTC.6824469&amp;isFromPublicArea=True&amp;isModal=true&amp;asPopupView=true</t>
  </si>
  <si>
    <t>CPS-945-2024 (116572)</t>
  </si>
  <si>
    <t>FDLU-CD-945-2023 (116572)</t>
  </si>
  <si>
    <t>CO1.PCCNTR.6851279</t>
  </si>
  <si>
    <t>https://community.secop.gov.co/Public/Tendering/OpportunityDetail/Index?noticeUID=CO1.NTC.6823718&amp;isFromPublicArea=True&amp;isModal=true&amp;asPopupView=true</t>
  </si>
  <si>
    <t>CPS-946-2024 (114913)</t>
  </si>
  <si>
    <t>GUILLERMO SASTOQUE ALVAREZ</t>
  </si>
  <si>
    <t>FDLU-CD-946-2024 (114913)</t>
  </si>
  <si>
    <t>CO1.PCCNTR.6851085</t>
  </si>
  <si>
    <t>https://community.secop.gov.co/Public/Tendering/OpportunityDetail/Index?noticeUID=CO1.NTC.6825118&amp;isFromPublicArea=True&amp;isModal=true&amp;asPopupView=true</t>
  </si>
  <si>
    <t>CPS-947-2024 (114913)</t>
  </si>
  <si>
    <t>FDLU-CD-947-2024 (114913)</t>
  </si>
  <si>
    <t>CO1.PCCNTR.6851540</t>
  </si>
  <si>
    <t>https://community.secop.gov.co/Public/Tendering/OpportunityDetail/Index?noticeUID=CO1.NTC.6825140&amp;isFromPublicArea=True&amp;isModal=true&amp;asPopupView=true</t>
  </si>
  <si>
    <t>CPS-948-2024 (114913)</t>
  </si>
  <si>
    <t>CHRISTIAN DARIO FUENTES FERNANDEZ</t>
  </si>
  <si>
    <t>FDLU-CD-948-2024 (114913)</t>
  </si>
  <si>
    <t>CO1.PCCNTR.6849307</t>
  </si>
  <si>
    <t>https://community.secop.gov.co/Public/Tendering/OpportunityDetail/Index?noticeUID=CO1.NTC.6822148&amp;isFromPublicArea=True&amp;isModal=true&amp;asPopupView=true</t>
  </si>
  <si>
    <t>CPS-949-2024 (114913)</t>
  </si>
  <si>
    <t>FDLU-CD-949-2024 (114913)</t>
  </si>
  <si>
    <t xml:space="preserve"> PRESTAR SERVICIOS DE APOYO A LA GESTIÓN, DE LOS ASUNTOS RELACIONADOS CON SEGURIDAD CIUDADANA, CONVIVENCIA Y PREVENCIÓNDE CONFLICTIVIDADES, VIOLENCIAS Y DELITOS EN LA LOCALIDAD,DE CONFORMIDAD CON EL MARCO NORMATIVO APLICABLE</t>
  </si>
  <si>
    <t>CO1.PCCNTR.6849375</t>
  </si>
  <si>
    <t>https://community.secop.gov.co/Public/Tendering/OpportunityDetail/Index?noticeUID=CO1.NTC.6822542&amp;isFromPublicArea=True&amp;isModal=true&amp;asPopupView=true</t>
  </si>
  <si>
    <t>CPS-950-2024 (114913)</t>
  </si>
  <si>
    <t>NORMA CONTANZA GALEANO MENDEZ</t>
  </si>
  <si>
    <t>FDLU-CD-950-2024 (114913)</t>
  </si>
  <si>
    <t>CO1.PCCNTR.6851250</t>
  </si>
  <si>
    <t>https://community.secop.gov.co/Public/Tendering/OpportunityDetail/Index?noticeUID=CO1.NTC.6824557&amp;isFromPublicArea=True&amp;isModal=true&amp;asPopupView=true</t>
  </si>
  <si>
    <t>CPS-951-2024 (114899)</t>
  </si>
  <si>
    <t>FDLU-CD-951-2024 (114913)</t>
  </si>
  <si>
    <t>PRESTAR LOS SERVICIOS ASISTENCIALES Y OPERACIONALES COMO PROMOTOR PARA EL APOYO EN LA IMPLEMENTACIÓN DEL PROYECTO DE AGRICULTURA URBANA EN USME; EN LA ALCALDÍA LOCAL DE USME.</t>
  </si>
  <si>
    <t>CO1.PCCNTR.6849323</t>
  </si>
  <si>
    <t>https://community.secop.gov.co/Public/Tendering/OpportunityDetail/Index?noticeUID=CO1.NTC.6822176&amp;isFromPublicArea=True&amp;isModal=true&amp;asPopupView=true</t>
  </si>
  <si>
    <t>CPS-952-2024 (116570)</t>
  </si>
  <si>
    <t>FDLU-CD-952-2024 (116570)</t>
  </si>
  <si>
    <t>CO1.PCCNTR.6849355</t>
  </si>
  <si>
    <t>https://community.secop.gov.co/Public/Tendering/OpportunityDetail/Index?noticeUID=CO1.NTC.6822273&amp;isFromPublicArea=True&amp;isModal=true&amp;asPopupView=true</t>
  </si>
  <si>
    <t>CPS-953-2024 (116570)</t>
  </si>
  <si>
    <t>FDLU-CD-953-2024 (116570)</t>
  </si>
  <si>
    <t>CO1.PCCNTR.6849346</t>
  </si>
  <si>
    <t>https://community.secop.gov.co/Public/Tendering/OpportunityDetail/Index?noticeUID=CO1.NTC.6822427&amp;isFromPublicArea=True&amp;isModal=true&amp;asPopupView=true</t>
  </si>
  <si>
    <t>CPS-954-2024 (115608)</t>
  </si>
  <si>
    <t>FDLU-CD-954-2024 (115608)</t>
  </si>
  <si>
    <t>PRESTAR SERVICIOS DE APOYO EN ACTIVIDADES QUE AYUDEN A MITIGAR Y PREVENIR LAS AFECTACIONES EN LA SEGURIDAD Y LA CONVIVENCIA LA VIOLENCIA EN LOS NIÑOS; NIÑAS Y ADOLESCENTES Y DE GÉNERO DE ACUERDO A LA ESTRATEGIA DE SEGURIDAD EMANADAPOR LA ALCALDÍA LOCAL DE USME</t>
  </si>
  <si>
    <t>CO1.PCCNTR.6850343</t>
  </si>
  <si>
    <t>https://community.secop.gov.co/Public/Tendering/OpportunityDetail/Index?noticeUID=CO1.NTC.6823193&amp;isFromPublicArea=True&amp;isModal=true&amp;asPopupView=true</t>
  </si>
  <si>
    <t>CPS-955-2024 (114914)</t>
  </si>
  <si>
    <t>FDLU-CD-955-2024 (114914)</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</si>
  <si>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t>
  </si>
  <si>
    <t>CO1.PCCNTR.6850892</t>
  </si>
  <si>
    <t>https://community.secop.gov.co/Public/Tendering/OpportunityDetail/Index?noticeUID=CO1.NTC.6823495&amp;isFromPublicArea=True&amp;isModal=true&amp;asPopupView=true</t>
  </si>
  <si>
    <t>CPS-956-2024 (116572)</t>
  </si>
  <si>
    <t>FDLU-CD-956-2024 (116572)</t>
  </si>
  <si>
    <t>CO1.PCCNTR.6851842</t>
  </si>
  <si>
    <t>https://community.secop.gov.co/Public/Tendering/OpportunityDetail/Index?noticeUID=CO1.NTC.6825380&amp;isFromPublicArea=True&amp;isModal=true&amp;asPopupView=true</t>
  </si>
  <si>
    <t>CPS-957-2024 (116572)</t>
  </si>
  <si>
    <t>FDLU-CD-957-2024 (116572)</t>
  </si>
  <si>
    <t>CO1.PCCNTR.6851593</t>
  </si>
  <si>
    <t>https://community.secop.gov.co/Public/Tendering/OpportunityDetail/Index?noticeUID=CO1.NTC.6825317&amp;isFromPublicArea=True&amp;isModal=true&amp;asPopupView=true</t>
  </si>
  <si>
    <t>CPS-958-2024 (116572)</t>
  </si>
  <si>
    <t>FDLU-CD-958-2024 (116572)</t>
  </si>
  <si>
    <t>CO1.PCCNTR.6851846</t>
  </si>
  <si>
    <t>https://community.secop.gov.co/Public/Tendering/OpportunityDetail/Index?noticeUID=CO1.NTC.6825386&amp;isFromPublicArea=True&amp;isModal=true&amp;asPopupView=true</t>
  </si>
  <si>
    <t>CPS-959-2024 (117150)</t>
  </si>
  <si>
    <t>FDLU-CD-959-2024 (117150)</t>
  </si>
  <si>
    <t>CO1.PCCNTR.6851484</t>
  </si>
  <si>
    <t>https://community.secop.gov.co/Public/Tendering/OpportunityDetail/Index?noticeUID=CO1.NTC.6825287&amp;isFromPublicArea=True&amp;isModal=true&amp;asPopupView=true</t>
  </si>
  <si>
    <t>CPS-960-2024 (115609)</t>
  </si>
  <si>
    <t>FDLU-CD-960-2024 (115609)</t>
  </si>
  <si>
    <t>CO1.PCCNTR.6851939</t>
  </si>
  <si>
    <t>https://community.secop.gov.co/Public/Tendering/OpportunityDetail/Index?noticeUID=CO1.NTC.6825631&amp;isFromPublicArea=True&amp;isModal=true&amp;asPopupView=true</t>
  </si>
  <si>
    <t xml:space="preserve">CDI </t>
  </si>
  <si>
    <t>CPS-961-2024 (115639)</t>
  </si>
  <si>
    <t>FDLU-CD-961-2024 (115639)</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</si>
  <si>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
  </si>
  <si>
    <t>CO1.PCCNTR.6851855</t>
  </si>
  <si>
    <t>https://community.secop.gov.co/Public/Tendering/OpportunityDetail/Index?noticeUID=CO1.NTC.6825704&amp;isFromPublicArea=True&amp;isModal=true&amp;asPopupView=true</t>
  </si>
  <si>
    <t>CPS-963-2024 (115632)</t>
  </si>
  <si>
    <t>FDLU-CD-963-2024 (115632)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</si>
  <si>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t>
  </si>
  <si>
    <t>CO1.PCCNTR.6858043</t>
  </si>
  <si>
    <t>https://community.secop.gov.co/Public/Tendering/OpportunityDetail/Index?noticeUID=CO1.NTC.6833831&amp;isFromPublicArea=True&amp;isModal=true&amp;asPopupView=true</t>
  </si>
  <si>
    <t>CPS-964-2024 (115632)</t>
  </si>
  <si>
    <t>FDLU-CD-964-2024 (115632)</t>
  </si>
  <si>
    <t>CO1.PCCNTR.6857781</t>
  </si>
  <si>
    <t>https://community.secop.gov.co/Public/Tendering/OpportunityDetail/Index?noticeUID=CO1.NTC.6833375&amp;isFromPublicArea=True&amp;isModal=true&amp;asPopupView=true</t>
  </si>
  <si>
    <t>CPS-965-2024 (115632)</t>
  </si>
  <si>
    <t>FDLU-CD-965-2024 (115632)</t>
  </si>
  <si>
    <t>CO1.PCCNTR.6858617</t>
  </si>
  <si>
    <t>https://community.secop.gov.co/Public/Tendering/OpportunityDetail/Index?noticeUID=CO1.NTC.6835139&amp;isFromPublicArea=True&amp;isModal=False</t>
  </si>
  <si>
    <t>de</t>
  </si>
  <si>
    <t>CPS-966-2024 (115632)</t>
  </si>
  <si>
    <t>MAIRA ALEJANDRA LEGUIZAMON ELAICA</t>
  </si>
  <si>
    <t>FDLU-CD-966-2024 (115632)</t>
  </si>
  <si>
    <t>CO1.PCCNTR.6858618</t>
  </si>
  <si>
    <t>https://community.secop.gov.co/Public/Tendering/OpportunityDetail/Index?noticeUID=CO1.NTC.6834743&amp;isFromPublicArea=True&amp;isModal=False</t>
  </si>
  <si>
    <t>CPS-967-2024(115632)</t>
  </si>
  <si>
    <t xml:space="preserve">LAURA CRISTINA CASTELLANOS MARTINEZ </t>
  </si>
  <si>
    <t>FDLU-CD-967-2024 (115632)</t>
  </si>
  <si>
    <t>CO1.PCCNTR.6863325</t>
  </si>
  <si>
    <t>https://community.secop.gov.co/Public/Tendering/OpportunityDetail/Index?noticeUID=CO1.NTC.6834436&amp;isFromPublicArea=True&amp;isModal=true&amp;asPopupView=true</t>
  </si>
  <si>
    <t>CPS-968-2024 (115632)</t>
  </si>
  <si>
    <t>FDLU-CD-968-2024 (115632)</t>
  </si>
  <si>
    <t>CO1.PCCNTR.6857736</t>
  </si>
  <si>
    <t>https://community.secop.gov.co/Public/Tendering/OpportunityDetail/Index?noticeUID=CO1.NTC.6833454&amp;isFromPublicArea=True&amp;isModal=true&amp;asPopupView=true</t>
  </si>
  <si>
    <t>CPS-969-2024 (115165)</t>
  </si>
  <si>
    <t>BRANDON STIVEN ORTIZ GALVIS</t>
  </si>
  <si>
    <t>FDLU-CD-969-2024 (115165)</t>
  </si>
  <si>
    <t>CO1.PCCNTR.6855291</t>
  </si>
  <si>
    <t>https://community.secop.gov.co/Public/Tendering/OpportunityDetail/Index?noticeUID=CO1.NTC.6830476&amp;isFromPublicArea=True&amp;isModal=true&amp;asPopupView=true</t>
  </si>
  <si>
    <t>CPS-970-2024 (115165)</t>
  </si>
  <si>
    <t>FDLU-CD-970-2024 (115165)</t>
  </si>
  <si>
    <t>CO1.PCCNTR.6858016</t>
  </si>
  <si>
    <t>https://community.secop.gov.co/Public/Tendering/OpportunityDetail/Index?noticeUID=CO1.NTC.6833488&amp;isFromPublicArea=True&amp;isModal=true&amp;asPopupView=true</t>
  </si>
  <si>
    <t>CPS-971-2024 (115165)</t>
  </si>
  <si>
    <t>FDLU-CD-971-2024 (115165)</t>
  </si>
  <si>
    <t>CO1.PCCNTR.6857775</t>
  </si>
  <si>
    <t>https://community.secop.gov.co/Public/Tendering/OpportunityDetail/Index?noticeUID=CO1.NTC.6833586&amp;isFromPublicArea=True&amp;isModal=true&amp;asPopupView=true</t>
  </si>
  <si>
    <t>CPS-972-2024 (115162)</t>
  </si>
  <si>
    <t>CESAR AUGUSTO MURCIA GUZMAN</t>
  </si>
  <si>
    <t>FDLU-CD-972-2024 (115162)</t>
  </si>
  <si>
    <t>CO1.PCCNTR.6857788</t>
  </si>
  <si>
    <t>https://community.secop.gov.co/Public/Tendering/OpportunityDetail/Index?noticeUID=CO1.NTC.6833902&amp;isFromPublicArea=True&amp;isModal=true&amp;asPopupView=true</t>
  </si>
  <si>
    <t>ALFONSO DE JESÚS QUINTERO CATAÑO</t>
  </si>
  <si>
    <t>CPS-973-2024 (115162)</t>
  </si>
  <si>
    <t>FDLU-CD-973-2024 (115162)</t>
  </si>
  <si>
    <t>CO1.PCCNTR.6857678</t>
  </si>
  <si>
    <t>https://community.secop.gov.co/Public/Tendering/OpportunityDetail/Index?noticeUID=CO1.NTC.6833915&amp;isFromPublicArea=True&amp;isModal=true&amp;asPopupView=true</t>
  </si>
  <si>
    <t>CPS-974-2024 (115162)</t>
  </si>
  <si>
    <t>JORGE NESTOR ORJUELA ORJUELA</t>
  </si>
  <si>
    <t>FDLU-CD-974-2024 (115162)</t>
  </si>
  <si>
    <t>CO1.PCCNTR.6857686</t>
  </si>
  <si>
    <t>https://community.secop.gov.co/Public/Tendering/OpportunityDetail/Index?noticeUID=CO1.NTC.6833398&amp;isFromPublicArea=True&amp;isModal=true&amp;asPopupView=true</t>
  </si>
  <si>
    <t>CPS-975-2024 (115162)</t>
  </si>
  <si>
    <t>MIGUEL ANGEL VALENCIA MORA</t>
  </si>
  <si>
    <t>FDLU-CD-975-2024 (115162)</t>
  </si>
  <si>
    <t>CO1.PCCNTR.6858109</t>
  </si>
  <si>
    <t>https://community.secop.gov.co/Public/Tendering/OpportunityDetail/Index?noticeUID=CO1.NTC.6833931&amp;isFromPublicArea=True&amp;isModal=true&amp;asPopupView=true</t>
  </si>
  <si>
    <t>CPS-976-2024 (114959)</t>
  </si>
  <si>
    <t>DALIA MARITZA VALENCIA ARAGON</t>
  </si>
  <si>
    <t>FDLU-CD-976-2024 (114959)</t>
  </si>
  <si>
    <t>PRESTAR LOS SERVICIOS PROFESIONALES PARA LA PROMOCIÓN; ORIENTACIÓN Y EL FORTALECIMIENTO DE LOS PROCESOS CULTURALES Y ARTÍSTICOS IMPULSADOS POR LA ALCALDÍA LOCAL DE USME</t>
  </si>
  <si>
    <t>CO1.PCCNTR.6858229</t>
  </si>
  <si>
    <t>https://community.secop.gov.co/Public/Tendering/OpportunityDetail/Index?noticeUID=CO1.NTC.6834206&amp;isFromPublicArea=True&amp;isModal=true&amp;asPopupView=true</t>
  </si>
  <si>
    <t>CPS-977-2024 (114919)</t>
  </si>
  <si>
    <t>ANDRES FELIPE DEL RIO CERVANTES</t>
  </si>
  <si>
    <t>FDLU-CD-977-2024 (114919)</t>
  </si>
  <si>
    <t>CO1.PCCNTR.6858838</t>
  </si>
  <si>
    <t>https://community.secop.gov.co/Public/Tendering/OpportunityDetail/Index?noticeUID=CO1.NTC.6835070</t>
  </si>
  <si>
    <t>CPS-978-2024 (115609)</t>
  </si>
  <si>
    <t>FDLU-CD-978-2024 (115609)</t>
  </si>
  <si>
    <t>CO1.PCCNTR.6857282</t>
  </si>
  <si>
    <t>https://community.secop.gov.co/Public/Tendering/OpportunityDetail/Index?noticeUID=CO1.NTC.6833177&amp;isFromPublicArea=True&amp;isModal=true&amp;asPopupView=true</t>
  </si>
  <si>
    <t>CPS-979-2024 (115639)</t>
  </si>
  <si>
    <t>FDLU-CD-979-2024 (115639)</t>
  </si>
  <si>
    <t>CO1.PCCNTR.6857395</t>
  </si>
  <si>
    <t>https://community.secop.gov.co/Public/Tendering/OpportunityDetail/Index?noticeUID=CO1.NTC.6833281&amp;isFromPublicArea=True&amp;isModal=true&amp;asPopupView=true</t>
  </si>
  <si>
    <t>CPS-980-2024 (115639)</t>
  </si>
  <si>
    <t>YINETH HERNANDEZ PUENTES</t>
  </si>
  <si>
    <t>FDLU-CD-980-2024 (115639)</t>
  </si>
  <si>
    <t>CO1.PCCNTR.6857477</t>
  </si>
  <si>
    <t>https://community.secop.gov.co/Public/Tendering/OpportunityDetail/Index?noticeUID=CO1.NTC.6833292&amp;isFromPublicArea=True&amp;isModal=true&amp;asPopupView=true</t>
  </si>
  <si>
    <t>CPS-981-2024 (114913)</t>
  </si>
  <si>
    <t>FDLU-CD-981-2024 (114913)</t>
  </si>
  <si>
    <t>CO1.PCCNTR.6857779</t>
  </si>
  <si>
    <t>https://community.secop.gov.co/Public/Tendering/OpportunityDetail/Index?noticeUID=CO1.NTC.6833595&amp;isFromPublicArea=True&amp;isModal=true&amp;asPopupView=true</t>
  </si>
  <si>
    <t>CPS-982-2024 (114913)</t>
  </si>
  <si>
    <t>FDLU-CD-982-2024 (114913)</t>
  </si>
  <si>
    <t>CO1.PCCNTR.6857340</t>
  </si>
  <si>
    <t>https://community.secop.gov.co/Public/Tendering/OpportunityDetail/Index?noticeUID=CO1.NTC.6833027&amp;isFromPublicArea=True&amp;isModal=true&amp;asPopupView=true</t>
  </si>
  <si>
    <t>CPS-983-2024 (114913)</t>
  </si>
  <si>
    <t>FDLU-CD-983-2024 (114913)</t>
  </si>
  <si>
    <t>CO1.PCCNTR.6857073</t>
  </si>
  <si>
    <t>https://community.secop.gov.co/Public/Tendering/OpportunityDetail/Index?noticeUID=CO1.NTC.6832917&amp;isFromPublicArea=True&amp;isModal=true&amp;asPopupView=true</t>
  </si>
  <si>
    <t>CPS-984-2024 (114962)</t>
  </si>
  <si>
    <t>FDLU-CD-984-2024 (114962)</t>
  </si>
  <si>
    <t>PRESTAR SERVICIOS A LA GESTIÓN DEL DESARROLLO LOCAL ORIENTADOS AL DEPORTE EN PROCESOS FORMACION; CULTURA FISICA Y ENTRENAMIENTO DEPORTIVO</t>
  </si>
  <si>
    <t>CO1.PCCNTR.6857114</t>
  </si>
  <si>
    <t>https://community.secop.gov.co/Public/Tendering/OpportunityDetail/Index?noticeUID=CO1.NTC.6832280&amp;isFromPublicArea=True&amp;isModal=true&amp;asPopupView=true</t>
  </si>
  <si>
    <t>CPS-985-2024 (114899)</t>
  </si>
  <si>
    <t>FDLU-CD-985-2024 (114899)</t>
  </si>
  <si>
    <t>CO1.PCCNTR.6857647</t>
  </si>
  <si>
    <t>https://community.secop.gov.co/Public/Tendering/OpportunityDetail/Index?noticeUID=CO1.NTC.6833337&amp;isFromPublicArea=True&amp;isModal=true&amp;asPopupView=true</t>
  </si>
  <si>
    <t>CPS-986-2024 (114899)</t>
  </si>
  <si>
    <t>FDLU-CD-986-2024 (114899)</t>
  </si>
  <si>
    <t>CO1.PCCNTR.6857634</t>
  </si>
  <si>
    <t>https://community.secop.gov.co/Public/Tendering/OpportunityDetail/Index?noticeUID=CO1.NTC.6832884&amp;isFromPublicArea=True&amp;isModal=true&amp;asPopupView=true</t>
  </si>
  <si>
    <t>CPS-987-2024 (114899)</t>
  </si>
  <si>
    <t>FDLU-CD-987-2024 (114899)</t>
  </si>
  <si>
    <t>CO1.PCCNTR.6857645</t>
  </si>
  <si>
    <t>https://community.secop.gov.co/Public/Tendering/OpportunityDetail/Index?noticeUID=CO1.NTC.6833331&amp;isFromPublicArea=True&amp;isModal=true&amp;asPopupView=true</t>
  </si>
  <si>
    <t>CPS-988-2024 (114899)</t>
  </si>
  <si>
    <t>FDLU-CD-988-2024 (114899)</t>
  </si>
  <si>
    <t>CO1.PCCNTR.6857655</t>
  </si>
  <si>
    <t>https://community.secop.gov.co/Public/Tendering/OpportunityDetail/Index?noticeUID=CO1.NTC.6833432&amp;isFromPublicArea=True&amp;isModal=true&amp;asPopupView=true</t>
  </si>
  <si>
    <t>CPS-989-2024 (115632)</t>
  </si>
  <si>
    <t>NASLY ANDREA OLARTE VALENCIA</t>
  </si>
  <si>
    <t>FDLU-CD-989-2024 (115632)</t>
  </si>
  <si>
    <t>CO1.PCCNTR.6858519</t>
  </si>
  <si>
    <t>https://community.secop.gov.co/Public/Tendering/OpportunityDetail/Index?noticeUID=CO1.NTC.6834915</t>
  </si>
  <si>
    <t>CPS-990-2024 (115632)</t>
  </si>
  <si>
    <t>MARTHA KATHERINNE VERA MESA</t>
  </si>
  <si>
    <t>FDLU-CD-990-2024 (115632)</t>
  </si>
  <si>
    <t>CO1.PCCNTR.6863505</t>
  </si>
  <si>
    <t>https://community.secop.gov.co/Public/Tendering/OpportunityDetail/Index?noticeUID=CO1.NTC.6834273&amp;isFromPublicArea=True&amp;isModal=true&amp;asPopupView=true</t>
  </si>
  <si>
    <t>CPS-991-2024 (115632)</t>
  </si>
  <si>
    <t xml:space="preserve">ELIZABETH TRUJILLO SALAS </t>
  </si>
  <si>
    <t>FDLU-CD-991-2024 (115632)</t>
  </si>
  <si>
    <t>CO1.PCCNTR.6863194</t>
  </si>
  <si>
    <t>https://community.secop.gov.co/Public/Tendering/OpportunityDetail/Index?noticeUID=CO1.NTC.6834425&amp;isFromPublicArea=True&amp;isModal=true&amp;asPopupView=true</t>
  </si>
  <si>
    <t>CPS-992-2024 (114959)</t>
  </si>
  <si>
    <t>JHENNYFER HASLEIDY YEPES ONOFRE</t>
  </si>
  <si>
    <t>FDLU-CD-992-2024 (114959)</t>
  </si>
  <si>
    <t>CO1.PCCNTR.6858813</t>
  </si>
  <si>
    <t>https://community.secop.gov.co/Public/Tendering/OpportunityDetail/Index?noticeUID=CO1.NTC.6834350&amp;isFromPublicArea=True&amp;isModal=true&amp;asPopupView=true</t>
  </si>
  <si>
    <t>CPS-993-2024 (115608)</t>
  </si>
  <si>
    <t>DINA VIANEY GONZALEZ BARRETO</t>
  </si>
  <si>
    <t>FDLU-CD-993-2024 (115608)</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</si>
  <si>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</si>
  <si>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CO1.PCCNTR.6858726</t>
  </si>
  <si>
    <t>https://community.secop.gov.co/Public/Tendering/OpportunityDetail/Index?noticeUID=CO1.NTC.6834916</t>
  </si>
  <si>
    <t>CPS-994-2024 (116570)</t>
  </si>
  <si>
    <t>WILSON HERNANDEZ ARIZA</t>
  </si>
  <si>
    <t>FDLU-CD-994-2024 (116570)</t>
  </si>
  <si>
    <t>CO1.PCCNTR.6858822</t>
  </si>
  <si>
    <t>https://community.secop.gov.co/Public/Tendering/OpportunityDetail/Index?noticeUID=CO1.NTC.6834842</t>
  </si>
  <si>
    <t>RICARDO CASTAÑEDA CALDERON</t>
  </si>
  <si>
    <t>CPS-995-2024 (115162)</t>
  </si>
  <si>
    <t>FDLU-CD-995-2024 (115165)</t>
  </si>
  <si>
    <t>CO1.PCCNTR.6858854</t>
  </si>
  <si>
    <t>https://community.secop.gov.co/Public/Tendering/OpportunityDetail/Index?noticeUID=CO1.NTC.6834991</t>
  </si>
  <si>
    <t>CPS-996-2024 (114913)</t>
  </si>
  <si>
    <t>FDLU-CD-996-2024 (114913)</t>
  </si>
  <si>
    <t>CO1.PCCNTR.6858661</t>
  </si>
  <si>
    <t>https://community.secop.gov.co/Public/Tendering/OpportunityDetail/Index?noticeUID=CO1.NTC.6835332</t>
  </si>
  <si>
    <t>CPS-997-2024 (116572)</t>
  </si>
  <si>
    <t>JULIETH ALEXANDRA BRAVO MONROY</t>
  </si>
  <si>
    <t>FDLU-CD-997-2024 (116572</t>
  </si>
  <si>
    <t>CO1.PCCNTR.6858888</t>
  </si>
  <si>
    <t>https://community.secop.gov.co/Public/Tendering/OpportunityDetail/Index?noticeUID=CO1.NTC.6835392&amp;isFromPublicArea=True&amp;isModal=False</t>
  </si>
  <si>
    <t>CPS-998-2024 (116572)</t>
  </si>
  <si>
    <t>FDLU-CD-998-2024 (116572)</t>
  </si>
  <si>
    <t>CO1.PCCNTR.6860299</t>
  </si>
  <si>
    <t>https://community.secop.gov.co/Public/Tendering/OpportunityDetail/Index?noticeUID=CO1.NTC.6837016&amp;isFromPublicArea=True&amp;isModal=False</t>
  </si>
  <si>
    <t>CPS-999-2024 (116572)</t>
  </si>
  <si>
    <t>JUANA MARIA PIÑEROS RODRIGUEZ</t>
  </si>
  <si>
    <t>FDLU-CD-999-2024 (116572)</t>
  </si>
  <si>
    <t>CO1.PCCNTR.6860721</t>
  </si>
  <si>
    <t>https://community.secop.gov.co/Public/Tendering/OpportunityDetail/Index?noticeUID=CO1.NTC.6837952&amp;isFromPublicArea=True&amp;isModal=False</t>
  </si>
  <si>
    <t>CPS-1000-2024 (114913)</t>
  </si>
  <si>
    <t>FABIO NELSON AGUDELO GUTIERREZ</t>
  </si>
  <si>
    <t>FDLU-CD-1000-2024 (114913)</t>
  </si>
  <si>
    <t>CO1.PCCNTR.6860539</t>
  </si>
  <si>
    <t>https://community.secop.gov.co/Public/Tendering/OpportunityDetail/Index?noticeUID=CO1.NTC.6838038&amp;isFromPublicArea=True&amp;isModal=False</t>
  </si>
  <si>
    <t>CPS-1001-2024 (115632)</t>
  </si>
  <si>
    <t>ZHAYRA ALEJANDRA MONTOYA MATEUS</t>
  </si>
  <si>
    <t>FDLU-CD-1001-2024 (115632)</t>
  </si>
  <si>
    <t>CO1.PCCNTR.6858612</t>
  </si>
  <si>
    <t>https://community.secop.gov.co/Public/Tendering/OpportunityDetail/Index?noticeUID=CO1.NTC.6834722&amp;isFromPublicArea=True&amp;isModal=False</t>
  </si>
  <si>
    <t>CPS-1002-2024 (114901)</t>
  </si>
  <si>
    <t>KAREN SORANLY ANGULO QUIÑONES</t>
  </si>
  <si>
    <t>FDLU-CD-1002-2024 (114901)</t>
  </si>
  <si>
    <t>CO1.PCCNTR.6858632</t>
  </si>
  <si>
    <t>https://community.secop.gov.co/Public/Tendering/OpportunityDetail/Index?noticeUID=CO1.NTC.6834938&amp;isFromPublicArea=True&amp;isModal=False</t>
  </si>
  <si>
    <t>CPS-1003-2024 (114901)</t>
  </si>
  <si>
    <t>FDLU-CD-1003-2024 (114901)</t>
  </si>
  <si>
    <t>CO1.PCCNTR.6858639</t>
  </si>
  <si>
    <t>https://community.secop.gov.co/Public/Tendering/OpportunityDetail/Index?noticeUID=CO1.NTC.6835089&amp;isFromPublicArea=True&amp;isModal=False</t>
  </si>
  <si>
    <t>CPS-1004-2024 (114901)</t>
  </si>
  <si>
    <t>FDLU-CD-1004-2024 (114901)</t>
  </si>
  <si>
    <t>CO1.PCCNTR.6860163</t>
  </si>
  <si>
    <t>https://community.secop.gov.co/Public/Tendering/OpportunityDetail/Index?noticeUID=CO1.NTC.6837456&amp;isFromPublicArea=True&amp;isModal=False</t>
  </si>
  <si>
    <t>CPS-1005-2024 (114901)</t>
  </si>
  <si>
    <t xml:space="preserve">MARIA DE JESUS RUIZ MORA </t>
  </si>
  <si>
    <t>FDLU-CD-1005-2024 (114901)</t>
  </si>
  <si>
    <t>CO1.PCCNTR.6858773</t>
  </si>
  <si>
    <t>https://community.secop.gov.co/Public/Tendering/OpportunityDetail/Index?noticeUID=CO1.NTC.6835407&amp;isFromPublicArea=True&amp;isModal=False</t>
  </si>
  <si>
    <t>CPS-1006-2024 (115582)</t>
  </si>
  <si>
    <t>FDLU-CD-1006-2024 (115582)</t>
  </si>
  <si>
    <t>CO1.PCCNTR.6863434</t>
  </si>
  <si>
    <t>https://community.secop.gov.co/Public/Tendering/OpportunityDetail/Index?noticeUID=CO1.NTC.6842813&amp;isFromPublicArea=True&amp;isModal=False</t>
  </si>
  <si>
    <t>CPS-1007-2024 (115582)</t>
  </si>
  <si>
    <t xml:space="preserve">ANA CAROLINA FLOREZ PEREZ </t>
  </si>
  <si>
    <t>FDLU-CD-1007-2024 (115582)</t>
  </si>
  <si>
    <t>CO1.PCCNTR.6863709</t>
  </si>
  <si>
    <t>https://community.secop.gov.co/Public/Tendering/OpportunityDetail/Index?noticeUID=CO1.NTC.6842826&amp;isFromPublicArea=True&amp;isModal=False</t>
  </si>
  <si>
    <t>CPS-1008-2024 (115582)</t>
  </si>
  <si>
    <t>FDLU-CD-1008-2024 (115582)</t>
  </si>
  <si>
    <t>CO1.PCCNTR.6863719</t>
  </si>
  <si>
    <t>https://community.secop.gov.co/Public/Tendering/OpportunityDetail/Index?noticeUID=CO1.NTC.6842283&amp;isFromPublicArea=True&amp;isModal=False</t>
  </si>
  <si>
    <t>CPS-1009- 2024 (114922)</t>
  </si>
  <si>
    <t>FELIPE ANDELFO MENDOZA</t>
  </si>
  <si>
    <t>FDLU-CD-1009- 2024 (114922)</t>
  </si>
  <si>
    <t>CO1.PCCNTR.6862168</t>
  </si>
  <si>
    <t>https://community.secop.gov.co/Public/Tendering/OpportunityDetail/Index?noticeUID=CO1.NTC.6840486&amp;isFromPublicArea=True&amp;isModal=False</t>
  </si>
  <si>
    <t>CPS-1010-2024 (114913)</t>
  </si>
  <si>
    <t>VALENTINA VELASQUEZ OSPINA</t>
  </si>
  <si>
    <t>FDLU-CD-1010-2024 (114913)</t>
  </si>
  <si>
    <t>CO1.PCCNTR.6859529</t>
  </si>
  <si>
    <t>https://community.secop.gov.co/Public/Tendering/OpportunityDetail/Index?noticeUID=CO1.NTC.6836494&amp;isFromPublicArea=True&amp;isModal=False</t>
  </si>
  <si>
    <t>CPS-1011-2024 (115608)</t>
  </si>
  <si>
    <t>FDLU-CD-1011-2024 (115608)</t>
  </si>
  <si>
    <t>CO1.PCCNTR.6863579</t>
  </si>
  <si>
    <t>https://community.secop.gov.co/Public/Tendering/OpportunityDetail/Index?noticeUID=CO1.NTC.6842757&amp;isFromPublicArea=True&amp;isModal=False</t>
  </si>
  <si>
    <t>CPS-1012-2024 (115608)</t>
  </si>
  <si>
    <t>FDLU-CD-1012-2024 (115608)</t>
  </si>
  <si>
    <t>CO1.PCCNTR.6863631</t>
  </si>
  <si>
    <t>https://community.secop.gov.co/Public/Tendering/OpportunityDetail/Index?noticeUID=CO1.NTC.6842995&amp;isFromPublicArea=True&amp;isModal=False</t>
  </si>
  <si>
    <t>CPS-1013-2024 (115608)</t>
  </si>
  <si>
    <t>LERIDA BELTRAN MARTINEZ</t>
  </si>
  <si>
    <t>FDLU-CD-1013-2024 (115608)</t>
  </si>
  <si>
    <t>CO1.PCCNTR.6863640</t>
  </si>
  <si>
    <t>https://community.secop.gov.co/Public/Tendering/OpportunityDetail/Index?noticeUID=CO1.NTC.6843246&amp;isFromPublicArea=True&amp;isModal=False</t>
  </si>
  <si>
    <t>CPS-1014-2024 (114925)</t>
  </si>
  <si>
    <t>JENNY PAOLA MUÑOZ ARDILA</t>
  </si>
  <si>
    <t>FDLU-CD-1014-2024 (114925)</t>
  </si>
  <si>
    <t>CO1.PCCNTR.6863403</t>
  </si>
  <si>
    <t>https://community.secop.gov.co/Public/Tendering/OpportunityDetail/Index?noticeUID=CO1.NTC.6842204&amp;isFromPublicArea=True&amp;isModal=False</t>
  </si>
  <si>
    <t xml:space="preserve">JURIDICA </t>
  </si>
  <si>
    <t>CPS-1015-2024-2024 (114899)</t>
  </si>
  <si>
    <t>FDLU-CD-1015-2024-2024 (114899)</t>
  </si>
  <si>
    <t>PRESTAR LOS SERVICIOS ASISTENCIALES Y OPERACIONALES COMO PROMOTOR PARA EL APOYO EN LA IMPLEMENTACIÓN DEL PROYECTO DE AGRICULTURA URBANA EN USME, EN LA ALCALDÍA LOCAL DE USME.</t>
  </si>
  <si>
    <t>CO1.PCCNTR.6862855</t>
  </si>
  <si>
    <t>https://community.secop.gov.co/Public/Tendering/OpportunityDetail/Index?noticeUID=CO1.NTC.6841710&amp;isFromPublicArea=True&amp;isModal=False</t>
  </si>
  <si>
    <t>CPS-1016-2024 (114913)</t>
  </si>
  <si>
    <t xml:space="preserve">WILLIAN ALEXANDER BARON CONTRERAS </t>
  </si>
  <si>
    <t>FDLU-CD-1016-2024 (114913)</t>
  </si>
  <si>
    <t>CO1.PCCNTR.6863060</t>
  </si>
  <si>
    <t>https://community.secop.gov.co/Public/Tendering/OpportunityDetail/Index?noticeUID=CO1.NTC.6841567&amp;isFromPublicArea=True&amp;isModal=False</t>
  </si>
  <si>
    <t>CPS-1017-2024 (115607)</t>
  </si>
  <si>
    <t>FDLU-CD-1017-2024 (115607)</t>
  </si>
  <si>
    <t>CO1.PCCNTR.6863344</t>
  </si>
  <si>
    <t>https://community.secop.gov.co/Public/Tendering/OpportunityDetail/Index?noticeUID=CO1.NTC.6842407&amp;isFromPublicArea=True&amp;isModal=False</t>
  </si>
  <si>
    <t>CPS-1018-2024 (114913)</t>
  </si>
  <si>
    <t>DIANA MARIA OSORIO</t>
  </si>
  <si>
    <t>FDLU-CD-1018-2024 (114913)</t>
  </si>
  <si>
    <t>CO1.PCCNTR.6863706</t>
  </si>
  <si>
    <t>https://community.secop.gov.co/Public/Tendering/OpportunityDetail/Index?noticeUID=CO1.NTC.6842819&amp;isFromPublicArea=True&amp;isModal=False</t>
  </si>
  <si>
    <t>CPS-1019-2024 (114914)</t>
  </si>
  <si>
    <t>EDILBERTO CAICEDO BARRANTES</t>
  </si>
  <si>
    <t>FDLU-CD-1019-2024 (114914)</t>
  </si>
  <si>
    <t>CO1.PCCNTR.6863390</t>
  </si>
  <si>
    <t>https://community.secop.gov.co/Public/Tendering/OpportunityDetail/Index?noticeUID=CO1.NTC.6842707&amp;isFromPublicArea=True&amp;isModal=False</t>
  </si>
  <si>
    <t>CPS-1020-2024 (114922)</t>
  </si>
  <si>
    <t>LUIS FERNANDO JIMENEZ ACEVEDO</t>
  </si>
  <si>
    <t>FDLU-CD-1020-2024 (114922)</t>
  </si>
  <si>
    <t>CO1.PCCNTR.6863566</t>
  </si>
  <si>
    <t>https://community.secop.gov.co/Public/Tendering/OpportunityDetail/Index?noticeUID=CO1.NTC.6842955&amp;isFromPublicArea=True&amp;isModal=False</t>
  </si>
  <si>
    <t>CPS-1021-2024 (115632)</t>
  </si>
  <si>
    <t>FDLU-CD-1021-2024 (115632)</t>
  </si>
  <si>
    <t>CO1.PCCNTR.6863789</t>
  </si>
  <si>
    <t>https://community.secop.gov.co/Public/Tendering/OpportunityDetail/Index?noticeUID=CO1.NTC.6843511&amp;isFromPublicArea=True&amp;isModal=False</t>
  </si>
  <si>
    <t>CPS-1022-2024 (115632)</t>
  </si>
  <si>
    <t>FDLU-CD-1022-2024 (115632)</t>
  </si>
  <si>
    <t>CO1.PCCNTR.6863792</t>
  </si>
  <si>
    <t>https://community.secop.gov.co/Public/Tendering/OpportunityDetail/Index?noticeUID=CO1.NTC.6843515&amp;isFromPublicArea=True&amp;isModal=False</t>
  </si>
  <si>
    <t>CPS-1023-2024 (115632)</t>
  </si>
  <si>
    <t>GERMAN CORTES BALLEN</t>
  </si>
  <si>
    <t>FDLU-CD-1023-2024 (115632)</t>
  </si>
  <si>
    <t>CO1.PCCNTR.6864019</t>
  </si>
  <si>
    <t>https://community.secop.gov.co/Public/Tendering/OpportunityDetail/Index?noticeUID=CO1.NTC.6843518&amp;isFromPublicArea=True&amp;isModal=False</t>
  </si>
  <si>
    <t>CPS-1024-2024 (116570)</t>
  </si>
  <si>
    <t>FDLU-CD-1024-2024 (116570)</t>
  </si>
  <si>
    <t>CO1.PCCNTR.6875274</t>
  </si>
  <si>
    <t>https://community.secop.gov.co/Public/Tendering/OpportunityDetail/Index?noticeUID=CO1.NTC.6858022&amp;isFromPublicArea=True&amp;isModal=False</t>
  </si>
  <si>
    <t>GUSTAVO ALBEIRO ANGEL AROCA</t>
  </si>
  <si>
    <t>CPS-1025-2024 (117002)</t>
  </si>
  <si>
    <t>HELMINSON CAMACHO BUICHE</t>
  </si>
  <si>
    <t>FDLU-CD-1025-2024 (117002)</t>
  </si>
  <si>
    <t>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</si>
  <si>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CO1.PCCNTR.6875258</t>
  </si>
  <si>
    <t>https://community.secop.gov.co/Public/Tendering/OpportunityDetail/Index?noticeUID=CO1.NTC.6858011&amp;isFromPublicArea=True&amp;isModal=False</t>
  </si>
  <si>
    <t>CPS-1026-2024 (115582)</t>
  </si>
  <si>
    <t xml:space="preserve">ANGIE ESTEFANÍA SUÁREZ MEDINA </t>
  </si>
  <si>
    <t>FDLU-CD-1026-2024 (115582)</t>
  </si>
  <si>
    <t>CO1.PCCNTR.6876653</t>
  </si>
  <si>
    <t>https://community.secop.gov.co/Public/Tendering/OpportunityDetail/Index?noticeUID=CO1.NTC.6859366&amp;isFromPublicArea=True&amp;isModal=False</t>
  </si>
  <si>
    <t>CPS-1027-2024 (115582)</t>
  </si>
  <si>
    <t xml:space="preserve">DIEGO ALEXANDER RUIZ CUÉLLAR </t>
  </si>
  <si>
    <t>FDLU-CD-1027-2024 (115582)</t>
  </si>
  <si>
    <t>CO1.PCCNTR.6877120</t>
  </si>
  <si>
    <t>https://community.secop.gov.co/Public/Tendering/OpportunityDetail/Index?noticeUID=CO1.NTC.6859932&amp;isFromPublicArea=True&amp;isModal=False</t>
  </si>
  <si>
    <t>CPS-1028-2024 (118456)</t>
  </si>
  <si>
    <t>FDLU-CD-1028-2024 (118456)</t>
  </si>
  <si>
    <t>CO1.PCCNTR.6874871</t>
  </si>
  <si>
    <t>https://community.secop.gov.co/Public/Tendering/OpportunityDetail/Index?noticeUID=CO1.NTC.6857528&amp;isFromPublicArea=True&amp;isModal=False</t>
  </si>
  <si>
    <t>CPS-1029-2024 (116570)</t>
  </si>
  <si>
    <t>FDLU-CD-1029-2024 (116750)</t>
  </si>
  <si>
    <t>CO1.PCCNTR.6876599</t>
  </si>
  <si>
    <t>https://community.secop.gov.co/Public/Tendering/OpportunityDetail/Index?noticeUID=CO1.NTC.6859907&amp;isFromPublicArea=True&amp;isModal=False</t>
  </si>
  <si>
    <t>CPS-1030-2024 (118794)</t>
  </si>
  <si>
    <t>ALEXANDER ALBERTO RAMOS PINTO</t>
  </si>
  <si>
    <t>FDLU-CD-1030-2024 (118794)</t>
  </si>
  <si>
    <t>PRESTAR SUS SERVICIOS PROFESIONALES EN EL ÁREA DE GESTIÓN DELDESARROLLO LOCAL, REALIZANDO APOYO EN LA REVISIÓN Y TRÁMITE DE LOS PAGOS Y LAS OBLIGACIONES POR PAGAR</t>
  </si>
  <si>
    <t>CO1.PCCNTR.6883196</t>
  </si>
  <si>
    <t>https://community.secop.gov.co/Public/Tendering/OpportunityDetail/Index?noticeUID=CO1.NTC.6869034&amp;isFromPublicArea=True&amp;isModal=False</t>
  </si>
  <si>
    <t>ANDREA PUELLO</t>
  </si>
  <si>
    <t>CPS-1031-2024 (116244)</t>
  </si>
  <si>
    <t>ANDRES FELIPE ARANA TRUJILLO</t>
  </si>
  <si>
    <t>FDLU-CD-1031-2024 (116244)</t>
  </si>
  <si>
    <t>CO1.PCCNTR.6877378</t>
  </si>
  <si>
    <t>https://community.secop.gov.co/Public/Tendering/OpportunityDetail/Index?noticeUID=CO1.NTC.6860673&amp;isFromPublicArea=True&amp;isModal=False</t>
  </si>
  <si>
    <t>CPS-1033-2024 (117981)</t>
  </si>
  <si>
    <t>FDLU-CD-1033-2024 (117981)</t>
  </si>
  <si>
    <t>CO1.PCCNTR.6882973</t>
  </si>
  <si>
    <t xml:space="preserve">https://community.secop.gov.co/Public/Tendering/OpportunityDetail/Index?noticeUID=CO1.NTC.6868539&amp;isFromPublicArea=True&amp;isModal=False
</t>
  </si>
  <si>
    <t>CPS-1034-2024 (117981)</t>
  </si>
  <si>
    <t>FDLU-CD-1034-2024 (117981)</t>
  </si>
  <si>
    <t xml:space="preserve">
PRESTAR SUS SERVICIOS PROFESIONALES ESPECIALIZADOS COMO ABOGADO EN EL AREA DE GESTION DEL DESARROLLO LOCAL PARA EL ACOMPAÑAMIENTO PRECONTRACTUAL, CONTRACTUAL Y POSTCONTRACTUAL DE LOS PROCESOS A CARGO DE LA ENTIDAD</t>
  </si>
  <si>
    <t>CO1.PCCNTR.6882978</t>
  </si>
  <si>
    <t>https://community.secop.gov.co/Public/Tendering/OpportunityDetail/Index?noticeUID=CO1.NTC.6868548&amp;isFromPublicArea=True&amp;isModal=False</t>
  </si>
  <si>
    <t>CPS-1035-2024 (117981)</t>
  </si>
  <si>
    <t>FDLU-CD-1035-2024 (117981)</t>
  </si>
  <si>
    <t>CO1.PCCNTR.6883478</t>
  </si>
  <si>
    <t>https://community.secop.gov.co/Public/Tendering/OpportunityDetail/Index?noticeUID=CO1.NTC.6868747&amp;isFromPublicArea=True&amp;isModal=False</t>
  </si>
  <si>
    <t>CPS-1036-2024 (117988)</t>
  </si>
  <si>
    <t>FREDY ALEXANDER CANIZALES TOCANCIPA</t>
  </si>
  <si>
    <t>FDLU-CD-1036-2024 (117988)</t>
  </si>
  <si>
    <t>CO1.PCCNTR.6882898</t>
  </si>
  <si>
    <t>https://community.secop.gov.co/Public/Tendering/OpportunityDetail/Index?noticeUID=CO1.NTC.6868075&amp;isFromPublicArea=True&amp;isModal=False</t>
  </si>
  <si>
    <t>CPS-1037-2024 (117987)</t>
  </si>
  <si>
    <t>FDLU-CD-1037-2024 (117987)</t>
  </si>
  <si>
    <t>PRESTAR SUS SERVICIOS PROFESIONALES ESPECIALIZADOS EN EL ÁREA DE GESTIÓN DEL DESARROLLO LOCAL, PARA REALIZAR EL APOYO A LA SUPERVISIÓN ADMINISTRATIVA, TÉCNICA Y FINANCIERA A LOS CONTRATOS QUE MATERIALIZAN LAS METAS DEL PLAN DE DESARROLLO LOCAL 2021-2024 Y A LOS QUE COADYUVAN AL FUNCIONAMIENTO DE LA ENTIDAD</t>
  </si>
  <si>
    <t>CO1.PCCNTR.6882866</t>
  </si>
  <si>
    <t>https://community.secop.gov.co/Public/Tendering/OpportunityDetail/Index?noticeUID=CO1.NTC.6868109&amp;isFromPublicArea=True&amp;isModal=False</t>
  </si>
  <si>
    <t>CPS-1038-2024 (117981)</t>
  </si>
  <si>
    <t>JEISSON ARMANDO CUBILLOS MORA</t>
  </si>
  <si>
    <t>FDLU-CD-1038-2024 (117981)</t>
  </si>
  <si>
    <t>CO1.PCCNTR.6883155</t>
  </si>
  <si>
    <t>https://community.secop.gov.co/Public/Tendering/OpportunityDetail/Index?noticeUID=CO1.NTC.6868765&amp;isFromPublicArea=True&amp;isModal=False</t>
  </si>
  <si>
    <t>CPS-1039-2024 (117984)</t>
  </si>
  <si>
    <t>FDLU-CD-1039-2024 (117984)</t>
  </si>
  <si>
    <t>CO1.PCCNTR.6883163</t>
  </si>
  <si>
    <t>https://community.secop.gov.co/Public/Tendering/OpportunityDetail/Index?noticeUID=CO1.NTC.6868339&amp;isFromPublicArea=True&amp;isModal=False</t>
  </si>
  <si>
    <t>CPS-1040-2024 (117989)</t>
  </si>
  <si>
    <t>FDLU-CD-1040-2024 (117989)</t>
  </si>
  <si>
    <t>CO1.PCCNTR.6883041</t>
  </si>
  <si>
    <t>https://community.secop.gov.co/Public/Tendering/OpportunityDetail/Index?noticeUID=CO1.NTC.6868089&amp;isFromPublicArea=True&amp;isModal=False</t>
  </si>
  <si>
    <t>CPS-1041-2024 (117989)</t>
  </si>
  <si>
    <t>FDLU-CD-1041-2024 (117989)</t>
  </si>
  <si>
    <t>CO1.PCCNTR.6882944</t>
  </si>
  <si>
    <t>https://community.secop.gov.co/Public/Tendering/OpportunityDetail/Index?noticeUID=CO1.NTC.6867875&amp;isFromPublicArea=True&amp;isModal=False</t>
  </si>
  <si>
    <t>CPS-1042-2024 (117989)</t>
  </si>
  <si>
    <t>FDLU-CD-1042-2024 (117989)</t>
  </si>
  <si>
    <t>CO1.PCCNTR.6882953</t>
  </si>
  <si>
    <t>https://community.secop.gov.co/Public/Tendering/OpportunityDetail/Index?noticeUID=CO1.NTC.6867889&amp;isFromPublicArea=True&amp;isModal=False</t>
  </si>
  <si>
    <t>CPS-1043-2024 (118253)</t>
  </si>
  <si>
    <t>FDLU-CD-1043-2024 (118253)</t>
  </si>
  <si>
    <t>CO1.PCCNTR.6883147</t>
  </si>
  <si>
    <t>https://community.secop.gov.co/Public/Tendering/OpportunityDetail/Index?noticeUID=CO1.NTC.6868459&amp;isFromPublicArea=True&amp;isModal=False</t>
  </si>
  <si>
    <t>CPS-1044-2024 (117989)</t>
  </si>
  <si>
    <t>FDLU-CD-1044-2024 (117989)</t>
  </si>
  <si>
    <t>CO1.PCCNTR.6883048</t>
  </si>
  <si>
    <t>https://community.secop.gov.co/Public/Tendering/OpportunityDetail/Index?noticeUID=CO1.NTC.6868222&amp;isFromPublicArea=True&amp;isModal=False</t>
  </si>
  <si>
    <t>CPS-1045-2024 (118253)</t>
  </si>
  <si>
    <t>FDLU-CD-1045-2024 (118253)</t>
  </si>
  <si>
    <t>CO1.PCCNTR.6883481</t>
  </si>
  <si>
    <t>https://community.secop.gov.co/Public/Tendering/OpportunityDetail/Index?noticeUID=CO1.NTC.6868561&amp;isFromPublicArea=True&amp;isModal=False</t>
  </si>
  <si>
    <t>CPS-1046-2024 (117997)</t>
  </si>
  <si>
    <t>FDLU-CD-1046-2024 (117997)</t>
  </si>
  <si>
    <t>CO1.PCCNTR.6883450</t>
  </si>
  <si>
    <t>https://community.secop.gov.co/Public/Tendering/OpportunityDetail/Index?noticeUID=CO1.NTC.6868533&amp;isFromPublicArea=True&amp;isModal=False</t>
  </si>
  <si>
    <t>CPS-1047-2024 (118251)</t>
  </si>
  <si>
    <t>FDLU-CD-1047-2024 (118251)</t>
  </si>
  <si>
    <t>CO1.PCCNTR.6882999</t>
  </si>
  <si>
    <t>https://community.secop.gov.co/Public/Tendering/OpportunityDetail/Index?noticeUID=CO1.NTC.6868571&amp;isFromPublicArea=True&amp;isModal=False</t>
  </si>
  <si>
    <t>CPS-1048-2024 (117996)</t>
  </si>
  <si>
    <t>FDLU-CD-1048-2024 (117996)</t>
  </si>
  <si>
    <t>CO1.PCCNTR.6882958</t>
  </si>
  <si>
    <t>https://community.secop.gov.co/Public/Tendering/OpportunityDetail/Index?noticeUID=CO1.NTC.6867793&amp;isFromPublicArea=True&amp;isModal=False</t>
  </si>
  <si>
    <t>CPS-1049-2024 (117988)</t>
  </si>
  <si>
    <t>FDLU-CD-1049-2024 (117988)</t>
  </si>
  <si>
    <t>CO1.PCCNTR.6883214</t>
  </si>
  <si>
    <t>https://community.secop.gov.co/Public/Tendering/OpportunityDetail/Index?noticeUID=CO1.NTC.6868094&amp;isFromPublicArea=True&amp;isModal=False</t>
  </si>
  <si>
    <t>CPS-1050-2024 (117987)</t>
  </si>
  <si>
    <t xml:space="preserve">CHRISTIAN RAUL RINCON CAICEDO </t>
  </si>
  <si>
    <t>FDLU-CD-1050-2024 (117987)</t>
  </si>
  <si>
    <t>CO1.PCCNTR.6882880</t>
  </si>
  <si>
    <t>https://community.secop.gov.co/Public/Tendering/OpportunityDetail/Index?noticeUID=CO1.NTC.6867840&amp;isFromPublicArea=True&amp;isModal=False</t>
  </si>
  <si>
    <t>CPS-1051-2024 (117942)</t>
  </si>
  <si>
    <t>FDLU-CD-1051-2024 (117942)</t>
  </si>
  <si>
    <t>CO1.PCCNTR.6882489</t>
  </si>
  <si>
    <t>https://community.secop.gov.co/Public/Tendering/OpportunityDetail/Index?noticeUID=CO1.NTC.6868184&amp;isFromPublicArea=True&amp;isModal=False</t>
  </si>
  <si>
    <t>CPS-1052-2024 (117982)</t>
  </si>
  <si>
    <t>FDLU-CD-1052-2024 (117982)</t>
  </si>
  <si>
    <t>CO1.PCCNTR.6883238</t>
  </si>
  <si>
    <t>https://community.secop.gov.co/Public/Tendering/OpportunityDetail/Index?noticeUID=CO1.NTC.6868202&amp;isFromPublicArea=True&amp;isModal=False</t>
  </si>
  <si>
    <t>CPS-1053-2024 (117979)</t>
  </si>
  <si>
    <t>FDLU-CD-1053-2024 (117979)</t>
  </si>
  <si>
    <t>CO1.PCCNTR.6883240</t>
  </si>
  <si>
    <t>https://community.secop.gov.co/Public/Tendering/OpportunityDetail/Index?noticeUID=CO1.NTC.6868227&amp;isFromPublicArea=True&amp;isModal=False</t>
  </si>
  <si>
    <t>CPS-1054-2024 (118485)</t>
  </si>
  <si>
    <t>FDLU-CD-1054-2024 (118485)</t>
  </si>
  <si>
    <t>CO1.PCCNTR.6883091</t>
  </si>
  <si>
    <t>https://community.secop.gov.co/Public/Tendering/OpportunityDetail/Index?noticeUID=CO1.NTC.6868776&amp;isFromPublicArea=True&amp;isModal=False</t>
  </si>
  <si>
    <t>CPS-1055-2024 (118485)</t>
  </si>
  <si>
    <t>FDLU-CD-1055-2024 (118485)</t>
  </si>
  <si>
    <t>CO1.PCCNTR.6883641</t>
  </si>
  <si>
    <t>https://community.secop.gov.co/Public/Tendering/OpportunityDetail/Index?noticeUID=CO1.NTC.6868380&amp;isFromPublicArea=True&amp;isModal=False</t>
  </si>
  <si>
    <t>CPS-1056-2024 (118693)</t>
  </si>
  <si>
    <t>FDLU-CD-1056-2024 (118693)</t>
  </si>
  <si>
    <t>PRESTAR SUS SERVICIOS PROFESIONALES EN LA PROMOCIÓN, ACOMPAÑAMIENTO Y DESARROLLO DE LOS PLANES DE ACCIÓN DE LASINSTANCIAS DE CARÁCTER INTERINSTITUCIONAL Y LAS INSTANCIAS DE PARTICIPACIÓN LOCALES, ASÍ COMO LOS PROCESOS Y EVENTOS COMUNITARIOS EN LA LOCALIDAD</t>
  </si>
  <si>
    <t>CO1.PCCNTR.6883921</t>
  </si>
  <si>
    <t>https://community.secop.gov.co/Public/Tendering/OpportunityDetail/Index?noticeUID=CO1.NTC.6869022&amp;isFromPublicArea=True&amp;isModal=False</t>
  </si>
  <si>
    <t>CPS-1057-2024 (116999)</t>
  </si>
  <si>
    <t>FDLU-CD-1057-2024 (116999)</t>
  </si>
  <si>
    <t>CO1.PCCNTR.6883486</t>
  </si>
  <si>
    <t>https://community.secop.gov.co/Public/Tendering/OpportunityDetail/Index?noticeUID=CO1.NTC.6868756&amp;isFromPublicArea=True&amp;isModal=False</t>
  </si>
  <si>
    <t>CPS-1058-2024 (118760)</t>
  </si>
  <si>
    <t xml:space="preserve">SANDRA GHINELA VEGA TRUJILLO </t>
  </si>
  <si>
    <t>FDLU-CD-1058-2024 (118760)</t>
  </si>
  <si>
    <t>CO1.PCCNTR.6884695</t>
  </si>
  <si>
    <t>https://community.secop.gov.co/Public/Tendering/OpportunityDetail/Index?noticeUID=CO1.NTC.6870200&amp;isFromPublicArea=True&amp;isModal=False</t>
  </si>
  <si>
    <t>CPS-1059-2024 (118759)</t>
  </si>
  <si>
    <t>FDLU-CD-1059-2024 (118759)</t>
  </si>
  <si>
    <t>PRESTAR SUS SERVICIOS PROFESIONALES PARA LA IMPLEMENTACIÓN DE LAS ACCIONES Y LINEAMIENTOS TÉCNICOS SURTIDOS DEL PROGRAMA DE GESTIÓN DOCUMENTAL Y DEMÁS INSTRUMENTOS TÉCNICOS ARCHIVÍSTICOS.</t>
  </si>
  <si>
    <t>CO1.PCCNTR.6889732</t>
  </si>
  <si>
    <t>https://community.secop.gov.co/Public/Tendering/OpportunityDetail/Index?noticeUID=CO1.NTC.6876552&amp;isFromPublicArea=True&amp;isModal=False</t>
  </si>
  <si>
    <t>CPS-1060-2024(118252)</t>
  </si>
  <si>
    <t xml:space="preserve">ELIZABETH GARCIA SIERRA </t>
  </si>
  <si>
    <t>FDLU-CD-1060-2024 (118252)</t>
  </si>
  <si>
    <t>PRESTAR SERVICIOS PROFESIONALES AL DESPACHO DE LA ALCALDÍA LOCAL DE USME PARA APOYAR LA EJECUCIÓN INTEGRAL DE LOS ASUNTOS ADMINISTRATIVOS DE SU COMPETENCIA</t>
  </si>
  <si>
    <t>CO1.PCCNTR.6888904</t>
  </si>
  <si>
    <t>https://community.secop.gov.co/Public/Tendering/OpportunityDetail/Index?noticeUID=CO1.NTC.6875090&amp;isFromPublicArea=True&amp;isModal=False</t>
  </si>
  <si>
    <t>CPS-1061-2024 (118176)</t>
  </si>
  <si>
    <t>FDLU-CD-1061-2024 (118176)</t>
  </si>
  <si>
    <t>CO1.PCCNTR.6889907</t>
  </si>
  <si>
    <t>https://community.secop.gov.co/Public/Tendering/OpportunityDetail/Index?noticeUID=CO1.NTC.6876271&amp;isFromPublicArea=True&amp;isModal=False</t>
  </si>
  <si>
    <t>CPS-1062-2024(118252)</t>
  </si>
  <si>
    <t xml:space="preserve">MARIA AURORA PINTO SIERRA </t>
  </si>
  <si>
    <t>FDLU-CD-1062-2024 (118252)</t>
  </si>
  <si>
    <t>CO1.PCCNTR.6887590</t>
  </si>
  <si>
    <t>https://community.secop.gov.co/Public/Tendering/OpportunityDetail/Index?noticeUID=CO1.NTC.6874671&amp;isFromPublicArea=True&amp;isModal=False</t>
  </si>
  <si>
    <t>CPS-1063-2024(118761)</t>
  </si>
  <si>
    <t>FDLU-CD-1063-2024 (118761)</t>
  </si>
  <si>
    <t>CO1.PCCNTR.6889817</t>
  </si>
  <si>
    <t>https://community.secop.gov.co/Public/Tendering/OpportunityDetail/Index?noticeUID=CO1.NTC.6876557&amp;isFromPublicArea=True&amp;isModal=False</t>
  </si>
  <si>
    <t>CPS-1064-2024 (118761)</t>
  </si>
  <si>
    <t>FDLU-CD-1064-2024 (118761)</t>
  </si>
  <si>
    <t>CO1.PCCNTR.6889578</t>
  </si>
  <si>
    <t>https://community.secop.gov.co/Public/Tendering/OpportunityDetail/Index?noticeUID=CO1.NTC.6876694&amp;isFromPublicArea=True&amp;isModal=False</t>
  </si>
  <si>
    <t>CPS-1065-2024 (117986)</t>
  </si>
  <si>
    <t>FDLU-CD-1065-2024 (117986)</t>
  </si>
  <si>
    <t>PRESTAR SERVICIOS PROFESIONALES ESPECIALIZADOS PARA EL APOYO DE LA COORDINACIÓN DE LOS TEMAS DE PLANEACIÓN DEL ÁREA DE GESTIÓN DEL DESARROLLO LOCAL</t>
  </si>
  <si>
    <t>CO1.PCCNTR.6888416</t>
  </si>
  <si>
    <t>https://community.secop.gov.co/Public/Tendering/OpportunityDetail/Index?noticeUID=CO1.NTC.6874962&amp;isFromPublicArea=True&amp;isModal=False</t>
  </si>
  <si>
    <t>CPS-1066-2024 (118255)</t>
  </si>
  <si>
    <t>FDLU-CD-1066-2024 (118255)</t>
  </si>
  <si>
    <t>CO1.PCCNTR.6889674</t>
  </si>
  <si>
    <t>https://community.secop.gov.co/Public/Tendering/OpportunityDetail/Index?noticeUID=CO1.NTC.6876550&amp;isFromPublicArea=True&amp;isModal=False</t>
  </si>
  <si>
    <t>CPS-1067-2024 (118255)</t>
  </si>
  <si>
    <t>FDLU-CD-1067-2024 (118255)</t>
  </si>
  <si>
    <t>CO1.PCCNTR.6889722</t>
  </si>
  <si>
    <t>https://community.secop.gov.co/Public/Tendering/OpportunityDetail/Index?noticeUID=CO1.NTC.6876548&amp;isFromPublicArea=True&amp;isModal=False</t>
  </si>
  <si>
    <t>CPS-1068-2024 (118208)</t>
  </si>
  <si>
    <t>FDLU-CD-1068-2024 (118208)</t>
  </si>
  <si>
    <t>CO1.PCCNTR.6889688</t>
  </si>
  <si>
    <t>https://community.secop.gov.co/Public/Tendering/OpportunityDetail/Index?noticeUID=CO1.NTC.6876690&amp;isFromPublicArea=True&amp;isModal=False</t>
  </si>
  <si>
    <t>CPS-1069-2024 (118610)</t>
  </si>
  <si>
    <t>FDLU-CD-1069-2024 (117973)</t>
  </si>
  <si>
    <t>CO1.PCCNTR.6889689</t>
  </si>
  <si>
    <t>https://community.secop.gov.co/Public/Tendering/OpportunityDetail/Index?noticeUID=CO1.NTC.6876692&amp;isFromPublicArea=True&amp;isModal=False</t>
  </si>
  <si>
    <t>CPS-1070-2024 (117995)</t>
  </si>
  <si>
    <t>FDLU-CD-1070-2024 (117995)</t>
  </si>
  <si>
    <t>CO1.PCCNTR.6889823</t>
  </si>
  <si>
    <t>https://community.secop.gov.co/Public/Tendering/OpportunityDetail/Index?noticeUID=CO1.NTC.6876469&amp;isFromPublicArea=True&amp;isModal=False</t>
  </si>
  <si>
    <t>CPS-1071-2024 (115609)</t>
  </si>
  <si>
    <t>FDLU-CD-1071-2024 (115609)</t>
  </si>
  <si>
    <t>CO1.PCCNTR.6891543</t>
  </si>
  <si>
    <t>https://community.secop.gov.co/Public/Tendering/OpportunityDetail/Index?noticeUID=CO1.NTC.6878716&amp;isFromPublicArea=True&amp;isModal=False</t>
  </si>
  <si>
    <t>1 MES Y 20 DIAS</t>
  </si>
  <si>
    <t>CPS-1072-2024 (118500</t>
  </si>
  <si>
    <t>FDLU-CD-1072-2024 (118500)</t>
  </si>
  <si>
    <t>PRESTAR LOS SERVICIOS PROFESIONALES ESPECIALIZADOS AL FONDO DE DESARROLLO LOCAL DE USME, EN LOS PROCESOS DE REUBICACIÓN Y DE RECUPERACIÓN DE ESPACIO PÚBLICO, CONTROL DE ESTABLECIMIENTOS DE COMERCIO, ASÍ COMO EN LOS DEMÁS PROCESOS ADMINISTRATIVOS A CARGO DEL ÁREA GESTIÓN POLICIVA DE LA LOCALIDAD</t>
  </si>
  <si>
    <t>CO1.PCCNTR.6889684</t>
  </si>
  <si>
    <t>https://community.secop.gov.co/Public/Tendering/OpportunityDetail/Index?noticeUID=CO1.NTC.6876686&amp;isFromPublicArea=True&amp;isModal=False</t>
  </si>
  <si>
    <t>CPS-1073-2024 (118758)</t>
  </si>
  <si>
    <t>FDLU-CD-1073-2024 (118758)</t>
  </si>
  <si>
    <t>CO1.PCCNTR.6889725</t>
  </si>
  <si>
    <t>https://community.secop.gov.co/Public/Tendering/OpportunityDetail/Index?noticeUID=CO1.NTC.6876256&amp;isFromPublicArea=True&amp;isModal=False</t>
  </si>
  <si>
    <t>CPS-1074-2024 (115610)</t>
  </si>
  <si>
    <t>FDLU-CD-1074-2024 (115610)</t>
  </si>
  <si>
    <t>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</si>
  <si>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CO1.PCCNTR.6890142</t>
  </si>
  <si>
    <t>https://community.secop.gov.co/Public/Tendering/OpportunityDetail/Index?noticeUID=CO1.NTC.6876975&amp;isFromPublicArea=True&amp;isModal=False</t>
  </si>
  <si>
    <t>CPS-1075-2024 (116572)</t>
  </si>
  <si>
    <t xml:space="preserve">JEFERSSON PIZA REYES </t>
  </si>
  <si>
    <t>FDLU-CD-1075-2024 (116572)</t>
  </si>
  <si>
    <t>CO1.PCCNTR.6890148</t>
  </si>
  <si>
    <t>https://community.secop.gov.co/Public/Tendering/OpportunityDetail/Index?noticeUID=CO1.NTC.6876993&amp;isFromPublicArea=True&amp;isModal=False</t>
  </si>
  <si>
    <t>CPS-1076-2024 (118481)</t>
  </si>
  <si>
    <t>FDLU-CD-1076-2024 (118481)</t>
  </si>
  <si>
    <t>APOYAR AL ALCALDE (SA) LOCAL EN LA PROMOCIÓN, ACOMPAÑAMIENTO, COORDINACIÓN Y ATENCIÓN DE LAS INSTANCIAS DE COORDINACIÓN INTERINSTITUCIONALES Y LAS INSTANCIAS DE PARTICIPACIÓN LOCALES, ASÍ COMO LOS PROCESOS COMUNITAREN LA LOCALIDAD.</t>
  </si>
  <si>
    <t>CO1.PCCNTR.6889682</t>
  </si>
  <si>
    <t>https://community.secop.gov.co/Public/Tendering/OpportunityDetail/Index?noticeUID=CO1.NTC.6876685&amp;isFromPublicArea=True&amp;isModal=False</t>
  </si>
  <si>
    <t>CPS-1077-2024 (117974)</t>
  </si>
  <si>
    <t>FDLU-CD-1077-2024 (117974)</t>
  </si>
  <si>
    <t>CO1.PCCNTR.6890102</t>
  </si>
  <si>
    <t>https://community.secop.gov.co/Public/Tendering/OpportunityDetail/Index?noticeUID=CO1.NTC.6876730&amp;isFromPublicArea=True&amp;isModal=False</t>
  </si>
  <si>
    <t xml:space="preserve">JHON GENER SANTOFIMIO </t>
  </si>
  <si>
    <t>CPS-1078-2024 (114803)</t>
  </si>
  <si>
    <t>DANITZA FAIRUZ SCARPETA REY</t>
  </si>
  <si>
    <t>FDLU-CD-1078-2024 (114803)</t>
  </si>
  <si>
    <t>CO1.PCCNTR.6889673</t>
  </si>
  <si>
    <t>https://community.secop.gov.co/Public/Tendering/OpportunityDetail/Index?noticeUID=CO1.NTC.6876664&amp;isFromPublicArea=True&amp;isModal=False</t>
  </si>
  <si>
    <t>LUZ ANDREA URQUIJO BOADA</t>
  </si>
  <si>
    <t>CPS-1079-2024 (117980)</t>
  </si>
  <si>
    <t>MAURICIO ALEJANDRO MEJIA HINCAPIE</t>
  </si>
  <si>
    <t>FDLU-CD-1079-2024 (117980)</t>
  </si>
  <si>
    <t>CO1.PCCNTR.6889723</t>
  </si>
  <si>
    <t>https://community.secop.gov.co/Public/Tendering/OpportunityDetail/Index?noticeUID=CO1.NTC.6876663&amp;isFromPublicArea=True&amp;isModal=False</t>
  </si>
  <si>
    <t>JOSE ALBERTO JEREZ REYES</t>
  </si>
  <si>
    <t>9 DIAS</t>
  </si>
  <si>
    <t>2 MESES Y 21 DIAS</t>
  </si>
  <si>
    <t>MARIA BERNAL</t>
  </si>
  <si>
    <t>CPS-1080-2024 (117971)</t>
  </si>
  <si>
    <t>FDLU-CD-1080-2024 (117971)</t>
  </si>
  <si>
    <t>PRESTAR SUS SERVICIOS PROFESIONALES ESPECIALIZADOS EN EL ÁREA DE GESTIÓNDEL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</si>
  <si>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CO1.PCCNTR.6889839</t>
  </si>
  <si>
    <t>https://community.secop.gov.co/Public/Tendering/OpportunityDetail/Index?noticeUID=CO1.NTC.6876491&amp;isFromPublicArea=True&amp;isModal=False</t>
  </si>
  <si>
    <t>CPS-1081-2024 (116570)</t>
  </si>
  <si>
    <t xml:space="preserve">INGRID DEL CARMEN BARRERA PEREIRA </t>
  </si>
  <si>
    <t>FDLU-CD-1081-2024 (116570)</t>
  </si>
  <si>
    <t>CO1.PCCNTR.6890031</t>
  </si>
  <si>
    <t>https://community.secop.gov.co/Public/Tendering/OpportunityDetail/Index?noticeUID=CO1.NTC.6877051&amp;isFromPublicArea=True&amp;isModal=False</t>
  </si>
  <si>
    <t>CPS-1082-2024 (117370)</t>
  </si>
  <si>
    <t>YEISSON ANDRES MALAGON MONCADA</t>
  </si>
  <si>
    <t>FDLU-CD-1082-2024 (117370)</t>
  </si>
  <si>
    <t>CO1.PCCNTR.6889897</t>
  </si>
  <si>
    <t>https://community.secop.gov.co/Public/Tendering/OpportunityDetail/Index?noticeUID=CO1.NTC.6876880&amp;isFromPublicArea=True&amp;isModal=False</t>
  </si>
  <si>
    <t>CPS-1083-2024 (116572)</t>
  </si>
  <si>
    <t>FDLU-CD-1083-2024 (116572)</t>
  </si>
  <si>
    <t>CO1.PCCNTR.6889849</t>
  </si>
  <si>
    <t>https://community.secop.gov.co/Public/Tendering/OpportunityDetail/Index?noticeUID=CO1.NTC.6877017&amp;isFromPublicArea=True&amp;isModal=False</t>
  </si>
  <si>
    <t>CPS-1084-2024 (116572)</t>
  </si>
  <si>
    <t>GERMAN JESUS AMAYA FERNANDEZ</t>
  </si>
  <si>
    <t>FDLU-CD-1084-2024 (116572)</t>
  </si>
  <si>
    <t>CO1.PCCNTR.6893116</t>
  </si>
  <si>
    <t>https://community.secop.gov.co/Public/Tendering/OpportunityDetail/Index?noticeUID=CO1.NTC.6880505&amp;isFromPublicArea=True&amp;isModal=true&amp;asPopupView=true</t>
  </si>
  <si>
    <t>CPS-1085-2024 (115165)</t>
  </si>
  <si>
    <t>WILSON BAUTISTA TRIANA</t>
  </si>
  <si>
    <t>FDLU-CD-1087-2024 (115165)</t>
  </si>
  <si>
    <t>CO1.PCCNTR.6894355</t>
  </si>
  <si>
    <t>https://community.secop.gov.co/Public/Tendering/OpportunityDetail/Index?noticeUID=CO1.NTC.6882232</t>
  </si>
  <si>
    <t>CPS-1086-2024 (115167)</t>
  </si>
  <si>
    <t>RAUL GAMBOA ESPINOSA</t>
  </si>
  <si>
    <t>FDLU-CD-1086-2024 (115167)</t>
  </si>
  <si>
    <t>CO1.PCCNTR.6894221</t>
  </si>
  <si>
    <t>https://community.secop.gov.co/Public/Tendering/OpportunityDetail/Index?noticeUID=CO1.NTC.6881810&amp;isFromPublicArea=True&amp;isModal=true&amp;asPopupView=true</t>
  </si>
  <si>
    <t>CPS-1087-2024(118253)</t>
  </si>
  <si>
    <t>FDLU-CD-1087-2024 (118253)</t>
  </si>
  <si>
    <t>CO1.PCCNTR.6894005</t>
  </si>
  <si>
    <t>https://community.secop.gov.co/Public/Tendering/OpportunityDetail/Index?noticeUID=CO1.NTC.6881710&amp;isFromPublicArea=True&amp;isModal=true&amp;asPopupView=true</t>
  </si>
  <si>
    <t>CPS-1088-2024 (118472)</t>
  </si>
  <si>
    <t>FDLU-CD-1088-2024 (118472)</t>
  </si>
  <si>
    <t>CO1.PCCNTR.6892793</t>
  </si>
  <si>
    <t>https://community.secop.gov.co/Public/Tendering/OpportunityDetail/Index?noticeUID=CO1.NTC.6880454&amp;isFromPublicArea=True&amp;isModal=true&amp;asPopupView=true</t>
  </si>
  <si>
    <t>CPS-1089-2024 (118243)</t>
  </si>
  <si>
    <t>JHON RAFAEL GARZON RODRIGUEZ</t>
  </si>
  <si>
    <t>FDLU-CD-1089-2024 (118243)</t>
  </si>
  <si>
    <t>CO1.PCCNTR.6896237</t>
  </si>
  <si>
    <t>https://community.secop.gov.co/Public/Tendering/OpportunityDetail/Index?noticeUID=CO1.NTC.6883995&amp;isFromPublicArea=True&amp;isModal=true&amp;asPopupView=true</t>
  </si>
  <si>
    <t>FABIO MAYORGA BAUTISTA</t>
  </si>
  <si>
    <t>CPS-1090-2024 (117989)</t>
  </si>
  <si>
    <t>FDLU-CD-1090-2024 (117989)</t>
  </si>
  <si>
    <t>CO1.PCCNTR.6895947</t>
  </si>
  <si>
    <t>https://community.secop.gov.co/Public/Tendering/OpportunityDetail/Index?noticeUID=CO1.NTC.6883864&amp;isFromPublicArea=True&amp;isModal=true&amp;asPopupView=true</t>
  </si>
  <si>
    <t>CPS-1091-2024 (116570)</t>
  </si>
  <si>
    <t>NESTOR JAVIER ORTIZ ORTIZ</t>
  </si>
  <si>
    <t>FDLU-CD-1091-2024 (116570)</t>
  </si>
  <si>
    <t>CO1.PCCNTR.6896171</t>
  </si>
  <si>
    <t>https://community.secop.gov.co/Public/Tendering/OpportunityDetail/Index?noticeUID=CO1.NTC.6884526&amp;isFromPublicArea=True&amp;isModal=true&amp;asPopupView=true</t>
  </si>
  <si>
    <t>CPS-1092-2024 (116572)</t>
  </si>
  <si>
    <t>LEIDY MARITZA COMBITA BAUTISTA</t>
  </si>
  <si>
    <t>FDLU-CD-1092-2024 (116572)</t>
  </si>
  <si>
    <t>CO1.PCCNTR.6896279</t>
  </si>
  <si>
    <t>https://community.secop.gov.co/Public/Tendering/OpportunityDetail/Index?noticeUID=CO1.NTC.6884525&amp;isFromPublicArea=True&amp;isModal=true&amp;asPopupView=true</t>
  </si>
  <si>
    <t>CPS-1093-2024 (116572)</t>
  </si>
  <si>
    <t>FDLU-CD-1093-2024 (116572)</t>
  </si>
  <si>
    <t>CO1.PCCNTR.6896285</t>
  </si>
  <si>
    <t>https://community.secop.gov.co/Public/Tendering/OpportunityDetail/Index?noticeUID=CO1.NTC.6884542&amp;isFromPublicArea=True&amp;isModal=true&amp;asPopupView=true</t>
  </si>
  <si>
    <t>CPS-1094-2024 (115609)</t>
  </si>
  <si>
    <t>JUAN ESTEBAN PINTOR QUINTERO</t>
  </si>
  <si>
    <t>FDLU-CD-1094-2024 (115609)</t>
  </si>
  <si>
    <t>CO1.PCCNTR.6896623</t>
  </si>
  <si>
    <t>https://community.secop.gov.co/Public/Tendering/OpportunityDetail/Index?noticeUID=CO1.NTC.6884484&amp;isFromPublicArea=True&amp;isModal=true&amp;asPopupView=true</t>
  </si>
  <si>
    <t>CPS-1095-2024 (117990)</t>
  </si>
  <si>
    <t>FDLU-CD-1095-2024 (117990)</t>
  </si>
  <si>
    <t>CO1.PCCNTR.6910541</t>
  </si>
  <si>
    <t>https://community.secop.gov.co/Public/Tendering/OpportunityDetail/Index?noticeUID=CO1.NTC.6901884&amp;isFromPublicArea=True&amp;isModal=true&amp;asPopupView=true</t>
  </si>
  <si>
    <t>CPS-1096-2024 (118756)</t>
  </si>
  <si>
    <t>FDLU-CD-1096-2024 (118756)</t>
  </si>
  <si>
    <t>PRESTAR APOYO ASISTENCIAL EN LOS PROCESOS ADMINISTRATIVOS EN LA RADICACIÓN DISTRIBUCIÓN Y /O NOTIFICACIÓN DE CORRESPONDENCIA DE LAS DIFERENTES DEPENDENCIAS DE LA ALCALDIA LOCAL DE USME</t>
  </si>
  <si>
    <t>CO1.PCCNTR.6920254</t>
  </si>
  <si>
    <t>https://community.secop.gov.co/Public/Tendering/OpportunityDetail/Index?noticeUID=CO1.NTC.6913825&amp;isFromPublicArea=True&amp;isModal=true&amp;asPopupView=true</t>
  </si>
  <si>
    <t>CPS-1097-2024 (118756)</t>
  </si>
  <si>
    <t>FDLU-CD-1097-2024 (118756)</t>
  </si>
  <si>
    <t>PRESTAR APOYO ASISTENCIAL EN LOS PROCESOS ADMINISTRATIVOS EN LA RADICACIÓN DISTRIBUCIÓN Y /O NOTIFICACIÓN DE CORRESPONDENCIA DE LAS DIFERENTES DEPENDENCIAS DE LA ALCALDIA LOCAL DE USME.</t>
  </si>
  <si>
    <t>CO1.PCCNTR.6911735</t>
  </si>
  <si>
    <t>https://community.secop.gov.co/Public/Tendering/OpportunityDetail/Index?noticeUID=CO1.NTC.6900688&amp;isFromPublicArea=True&amp;isModal=true&amp;asPopupView=true</t>
  </si>
  <si>
    <t>CPS-1098-2024 (117973)</t>
  </si>
  <si>
    <t xml:space="preserve">PAULA ANDREA LARA RODRIGUEZ </t>
  </si>
  <si>
    <t>FDLU-CD-1098-2024 (117973)</t>
  </si>
  <si>
    <t>CO1.PCCNTR.6909130</t>
  </si>
  <si>
    <t>https://community.secop.gov.co/Public/Tendering/OpportunityDetail/Index?noticeUID=CO1.NTC.6900051&amp;isFromPublicArea=True&amp;isModal=true&amp;asPopupView=true</t>
  </si>
  <si>
    <t>CPS-1099-2024 (118857)</t>
  </si>
  <si>
    <t>FDLU-CD-1099-2024 (118857)</t>
  </si>
  <si>
    <t>PRESTAR LOS SERVICIOS DE TÉCNICOS AL FDLU- ÁREA DE GESTIÓN POLICIVA -EN LO RELACIONADO CON RÉGIMEN DE PROPIEDAD HORIZONTAL Y ACTIVIDADES DE INSPECCIÓN Y VIGILANCIA DE PARQUEADEROS</t>
  </si>
  <si>
    <t>CO1.PCCNTR.6909056</t>
  </si>
  <si>
    <t>https://community.secop.gov.co/Public/Tendering/OpportunityDetail/Index?noticeUID=CO1.NTC.6900401&amp;isFromPublicArea=True&amp;isModal=true&amp;asPopupView=true</t>
  </si>
  <si>
    <t>CPS-1100-2024 (118285)</t>
  </si>
  <si>
    <t>FDLU-CD-1100-2024 (118285)</t>
  </si>
  <si>
    <t>CO1.PCCNTR.6909294</t>
  </si>
  <si>
    <t>https://community.secop.gov.co/Public/Tendering/OpportunityDetail/Index?noticeUID=CO1.NTC.6900596&amp;isFromPublicArea=True&amp;isModal=true&amp;asPopupView=true</t>
  </si>
  <si>
    <t>CPS-1101-2024 (119076)</t>
  </si>
  <si>
    <t>FDLU-CD-1101-2024 (119076)</t>
  </si>
  <si>
    <t>CO1.PCCNTR.6909218</t>
  </si>
  <si>
    <t>https://community.secop.gov.co/Public/Tendering/OpportunityDetail/Index?noticeUID=CO1.NTC.6899868&amp;isFromPublicArea=True&amp;isModal=true&amp;asPopupView=true</t>
  </si>
  <si>
    <t>CPS-1102-2024 (118453)</t>
  </si>
  <si>
    <t>FDLU-CD-1102-2024 (118453)</t>
  </si>
  <si>
    <t>CO1.PCCNTR.6909709</t>
  </si>
  <si>
    <t>https://community.secop.gov.co/Public/Tendering/OpportunityDetail/Index?noticeUID=CO1.NTC.6900293&amp;isFromPublicArea=True&amp;isModal=true&amp;asPopupView=true</t>
  </si>
  <si>
    <t>CPS-1103-2024 (117609)</t>
  </si>
  <si>
    <t>FDLU-CD-1103-2024 (117609)</t>
  </si>
  <si>
    <t>CO1.PCCNTR.6911056</t>
  </si>
  <si>
    <t>https://community.secop.gov.co/Public/Tendering/OpportunityDetail/Index?noticeUID=CO1.NTC.6903236&amp;isFromPublicArea=True&amp;isModal=true&amp;asPopupView=true</t>
  </si>
  <si>
    <t xml:space="preserve">1 MES </t>
  </si>
  <si>
    <t>CPS-1104-2024 (117609)</t>
  </si>
  <si>
    <t>FDLU-CD-1104-2024 (117609)</t>
  </si>
  <si>
    <t>CO1.PCCNTR.6911232</t>
  </si>
  <si>
    <t>https://community.secop.gov.co/Public/Tendering/OpportunityDetail/Index?noticeUID=CO1.NTC.6902990&amp;isFromPublicArea=True&amp;isModal=true&amp;asPopupView=true</t>
  </si>
  <si>
    <t xml:space="preserve">GESTOR INSTITUCIONAL / JURIDICA </t>
  </si>
  <si>
    <t>CPS-1105-2024 (118286)</t>
  </si>
  <si>
    <t>FDLU-CD-1105-2024 (118286)</t>
  </si>
  <si>
    <t>PRESTAR SERVICIOS TECNICOS Y SOPORTE LOGISTICO AL PROCESO DE MANTENIMIENTO ELECTRICO A LAS DIFERENTES SEDES Y BIENES A CARGO DEL FONDO DE DESARROLLO LOCAL DE USME.</t>
  </si>
  <si>
    <t>CO1.PCCNTR.6911239</t>
  </si>
  <si>
    <t>https://community.secop.gov.co/Public/Tendering/OpportunityDetail/Index?noticeUID=CO1.NTC.6903358&amp;isFromPublicArea=True&amp;isModal=true&amp;asPopupView=true</t>
  </si>
  <si>
    <t>CPS-1106-2024 (118484)</t>
  </si>
  <si>
    <t>FDLU-CD-1106-2024 (118484)</t>
  </si>
  <si>
    <t>CO1.PCCNTR.6911370</t>
  </si>
  <si>
    <t>https://community.secop.gov.co/Public/Tendering/OpportunityDetail/Index?noticeUID=CO1.NTC.6903418&amp;isFromPublicArea=True&amp;isModal=true&amp;asPopupView=true</t>
  </si>
  <si>
    <t>CPS-1107-2024 (117977)</t>
  </si>
  <si>
    <t>FDLU-CD-1107-2024 (117977)</t>
  </si>
  <si>
    <t>CO1.PCCNTR.6912357</t>
  </si>
  <si>
    <t>https://community.secop.gov.co/Public/Tendering/OpportunityDetail/Index?noticeUID=CO1.NTC.6904576&amp;isFromPublicArea=True&amp;isModal=true&amp;asPopupView=true</t>
  </si>
  <si>
    <t xml:space="preserve">CAMILO ANDRES RIAÑO </t>
  </si>
  <si>
    <t>CPS-1108-2024 (118661)</t>
  </si>
  <si>
    <t xml:space="preserve">WILLIAM JOHANY AGUILAR </t>
  </si>
  <si>
    <t>FDLU-CD-1108-2024 (118661)</t>
  </si>
  <si>
    <t>CO1.PCCNTR.6921560</t>
  </si>
  <si>
    <t>https://community.secop.gov.co/Public/Tendering/OpportunityDetail/Index?noticeUID=CO1.NTC.6915920&amp;isFromPublicArea=True&amp;isModal=true&amp;asPopupView=true</t>
  </si>
  <si>
    <t>CPS-1109-2024 (118284)</t>
  </si>
  <si>
    <t>FDLU-CD-1109-2024 (118284)</t>
  </si>
  <si>
    <t>CO1.PCCNTR.6921715</t>
  </si>
  <si>
    <t>https://community.secop.gov.co/Public/Tendering/OpportunityDetail/Index?noticeUID=CO1.NTC.6915942&amp;isFromPublicArea=True&amp;isModal=true&amp;asPopupView=true</t>
  </si>
  <si>
    <t>CPS-1110-2024 (117976)</t>
  </si>
  <si>
    <t>FDLU-CD-1110-2024 (117976)</t>
  </si>
  <si>
    <t>CO1.PCCNTR.6922354</t>
  </si>
  <si>
    <t>https://community.secop.gov.co/Public/Tendering/OpportunityDetail/Index?noticeUID=CO1.NTC.6916739&amp;isFromPublicArea=True&amp;isModal=true&amp;asPopupView=true</t>
  </si>
  <si>
    <t>CPS-1111-2024 (117976)</t>
  </si>
  <si>
    <t>FDLU-CD-1111-2024 (117976)</t>
  </si>
  <si>
    <t>CO1.PCCNTR.6921372</t>
  </si>
  <si>
    <t>https://community.secop.gov.co/Public/Tendering/OpportunityDetail/Index?noticeUID=CO1.NTC.6916322&amp;isFromPublicArea=True&amp;isModal=true&amp;asPopupView=true</t>
  </si>
  <si>
    <t>CPS-1112-2024 (118945)</t>
  </si>
  <si>
    <t>FDLU-CD-1112-2024 (118945)</t>
  </si>
  <si>
    <t>CO1.PCCNTR.6921420</t>
  </si>
  <si>
    <t>https://community.secop.gov.co/Public/Tendering/OpportunityDetail/Index?noticeUID=CO1.NTC.6915657&amp;isFromPublicArea=True&amp;isModal=true&amp;asPopupView=true</t>
  </si>
  <si>
    <t>CPS-1113-2024 (118610)</t>
  </si>
  <si>
    <t>FDLU-CD-1113-2014 (118610)</t>
  </si>
  <si>
    <t>CO1.PCCNTR.6923742</t>
  </si>
  <si>
    <t>https://community.secop.gov.co/Public/Tendering/OpportunityDetail/Index?noticeUID=CO1.NTC.6918023&amp;isFromPublicArea=True&amp;isModal=true&amp;asPopupView=true</t>
  </si>
  <si>
    <t>CPS-1114-2024 (118794)</t>
  </si>
  <si>
    <t>FDLU-CD-1114-2014 (118794)</t>
  </si>
  <si>
    <t>CO1.PCCNTR.6923838</t>
  </si>
  <si>
    <t>https://community.secop.gov.co/Public/Tendering/OpportunityDetail/Index?noticeUID=CO1.NTC.6917492&amp;isFromPublicArea=True&amp;isModal=true&amp;asPopupView=true</t>
  </si>
  <si>
    <t>CPS-1115-2024 (118477)</t>
  </si>
  <si>
    <t>BRENDA JULIETH MONCADA SIERRA</t>
  </si>
  <si>
    <t>FDLU-CD-1115-2024 (118477)</t>
  </si>
  <si>
    <t>CO1.PCCNTR.6923717</t>
  </si>
  <si>
    <t>https://community.secop.gov.co/Public/Tendering/OpportunityDetail/Index?noticeUID=CO1.NTC.6917474&amp;isFromPublicArea=True&amp;isModal=true&amp;asPopupView=true</t>
  </si>
  <si>
    <t>CPS-1116-2024 (118804)</t>
  </si>
  <si>
    <t>FDLU-CD-1116-2024 (118804)</t>
  </si>
  <si>
    <t>CO1.PCCNTR.6921776</t>
  </si>
  <si>
    <t>https://community.secop.gov.co/Public/Tendering/OpportunityDetail/Index?noticeUID=CO1.NTC.6916098&amp;isFromPublicArea=True&amp;isModal=true&amp;asPopupView=true</t>
  </si>
  <si>
    <t>CPS-1117-2024 (119146)</t>
  </si>
  <si>
    <t>LUISA FERNANDA BOTERO ALZATE</t>
  </si>
  <si>
    <t>FDLU-CD-1117-2024 (119146)</t>
  </si>
  <si>
    <t>PRESTAR LOS SERVICIOS PROFESIONALES EN EL AREA DE GESTIÓN DEL DESARROLLO LOCAL, DESDE EL PUNTO DE VISTA JURÍDICO DENTRO DE LOS PROCESOS DE SELECCIÓN Y CONTRATACIÓN EN GENERAL, EN SUS ETAPAS PRECONTRACTUALES, CONTRACTUALES Y POSTCONTRACTUALES, TENIENDO EN CUENTA LOS REQUERIMIENTO de acuerdo con lo contemplado en el(los) proyecto(s) 1856 --- GOBIERNO ABIERTO Y TRANSPARENTE</t>
  </si>
  <si>
    <t>CO1.PCCNTR.6930618</t>
  </si>
  <si>
    <t>https://community.secop.gov.co/Public/Tendering/OpportunityDetail/Index?noticeUID=CO1.NTC.6925643&amp;isFromPublicArea=True&amp;isModal=true&amp;asPopupView=true</t>
  </si>
  <si>
    <t>CPS-1118-2024 (119146)</t>
  </si>
  <si>
    <t>CESAR IVAN ROMERO RODRIGUEZ</t>
  </si>
  <si>
    <t>FDLU-CD-1118-2024(119146)</t>
  </si>
  <si>
    <t>CO1.PCCNTR.6930414</t>
  </si>
  <si>
    <t>https://community.secop.gov.co/Public/Tendering/OpportunityDetail/Index?noticeUID=CO1.NTC.6925147&amp;isFromPublicArea=True&amp;isModal=true&amp;asPopupView=true</t>
  </si>
  <si>
    <t>CPS-1119-2024 (118693)</t>
  </si>
  <si>
    <t>FDLU-CD-1119-2024 (118693)</t>
  </si>
  <si>
    <t>PRESTAR SUS SERVICIOS PROFESIONALES EN LA PROMOCIÓN, ACOMPAÑAMIENTO Y DESARROLLO DE LOS PLANES DE ACCIÓN DE LAS INSTANCIAS DE CARÁCTER INTERINSTITUCIONAL Y LAS INSTANCIAS DE PARTICIPACIÓN LOCALES, ASÍ COMO LOS PROCESOS Y EVENTOSCOMUNITARIOS EN LA LOCALIDAD</t>
  </si>
  <si>
    <t>CO1.PCCNTR.6931001</t>
  </si>
  <si>
    <t>https://community.secop.gov.co/Public/Tendering/OpportunityDetail/Index?noticeUID=CO1.NTC.6925729</t>
  </si>
  <si>
    <t>CPS-1120-2024 (117975)</t>
  </si>
  <si>
    <t>FDLU-CD-1120-2024 (117975)</t>
  </si>
  <si>
    <t>ALCALDÍA DE USME PARA PRESTAR SUS SERVICIOS DE APOYO A LA GESTIÓN MEDIANTE ACTIVIDADES TÉCNICAS Y ADMINISTRATIVAS, EN EL ÁREA DE GESTIÓN DEL DESARROLLO LOCAL EN LOS TEMAS DE INFRAESTRUCTURA</t>
  </si>
  <si>
    <t>CO1.PCCNTR.6930853</t>
  </si>
  <si>
    <t>https://community.secop.gov.co/Public/Tendering/OpportunityDetail/Index?noticeUID=CO1.NTC.6926006</t>
  </si>
  <si>
    <t>CPS-1121-2024 (118771)</t>
  </si>
  <si>
    <t>FDLU-CD-1121-2024 (118771)</t>
  </si>
  <si>
    <t>CO1.PCCNTR.6933314</t>
  </si>
  <si>
    <t>https://community.secop.gov.co/Public/Tendering/OpportunityDetail/Index?noticeUID=CO1.NTC.6928852</t>
  </si>
  <si>
    <t>CPS-1122-2024 (118770)</t>
  </si>
  <si>
    <t>FDLU-CD-1122-2024 (118770)</t>
  </si>
  <si>
    <t>CO1.PCCNTR.6933517</t>
  </si>
  <si>
    <t>https://community.secop.gov.co/Public/Tendering/OpportunityDetail/Index?noticeUID=CO1.NTC.6929533</t>
  </si>
  <si>
    <t>CPS-1123-2024 (118289)</t>
  </si>
  <si>
    <t>FDLU-CD-1123-2024 (118289)</t>
  </si>
  <si>
    <t>CO1.PCCNTR.6932246</t>
  </si>
  <si>
    <t>https://community.secop.gov.co/Public/Tendering/OpportunityDetail/Index?noticeUID=CO1.NTC.6927921</t>
  </si>
  <si>
    <t>CPS-1124-2024 (119478).</t>
  </si>
  <si>
    <t>FDLU-CD-1124-2024 (119478).</t>
  </si>
  <si>
    <t>PRESTAR SERVICIOS PROFESIONALES EN LAS ACTIVIDADES DEL ÁREA POLICIVO Y JURÍDICO RELACIONADAS CON LA GESTIÓN Y APOYO DE INSPECCIÓN, VIGILANCIA Y CONTROL EN LA LOCALIDAD DE USME</t>
  </si>
  <si>
    <t>CO1.PCCNTR.6936079</t>
  </si>
  <si>
    <t>https://community.secop.gov.co/Public/Tendering/OpportunityDetail/Index?noticeUID=CO1.NTC.6932031&amp;isFromPublicArea=True&amp;isModal=true&amp;asPopupView=true</t>
  </si>
  <si>
    <t>CPS-1125-2024 (118246)</t>
  </si>
  <si>
    <t>FDLU-CD-1125-2024 (118246)</t>
  </si>
  <si>
    <t>CO1.PCCNTR.6933361</t>
  </si>
  <si>
    <t>https://community.secop.gov.co/Public/Tendering/OpportunityDetail/Index?noticeUID=CO1.NTC.6929615&amp;isFromPublicArea=True&amp;isModal=true&amp;asPopupView=true</t>
  </si>
  <si>
    <t>CPS-1126-2024 (118776)</t>
  </si>
  <si>
    <t xml:space="preserve">MONICA LIZETH CUADROS LEMUS </t>
  </si>
  <si>
    <t>FDLU-CD-1126-2024 (118776)</t>
  </si>
  <si>
    <t>CO1.PCCNTR.6934569</t>
  </si>
  <si>
    <t>https://community.secop.gov.co/Public/Tendering/OpportunityDetail/Index?noticeUID=CO1.NTC.6930723</t>
  </si>
  <si>
    <t>CPS-1127-2024 (118690)</t>
  </si>
  <si>
    <t>FDLU-CD-1127-2024 (118690)</t>
  </si>
  <si>
    <t>PRESTAR SUS SERVICIOS TÉCNICOS COMO INSPECTOR DE OBRAS VIALES REALIZADAS POR LA MAQUINARIA PESADA DE PROPIEDAD DE LA ALCALDÍA LOCAL DE USME.</t>
  </si>
  <si>
    <t>CO1.PCCNTR.6933538</t>
  </si>
  <si>
    <t>https://community.secop.gov.co/Public/Tendering/OpportunityDetail/Index?noticeUID=CO1.NTC.6929581</t>
  </si>
  <si>
    <t>CPS- 1128-2024 (119031)</t>
  </si>
  <si>
    <t>PAULA ANDREA RODRIGUEZ GUTIERREZ</t>
  </si>
  <si>
    <t>FDLU-CD-1128-2024 (119031)</t>
  </si>
  <si>
    <t>PRESTAR SUS SERVICIOS TECNICOS DE APOYO A LA GESTIÓN MEDIANTE ACTIVIDADES ADMINISTRATIVAS EN EL ÁREA DE GESTIÓN DEL DESARROLLO LOCAL EN LOS TEMAS DE INFRAESTRUCTURA.</t>
  </si>
  <si>
    <t>CO1.PCCNTR.6933341</t>
  </si>
  <si>
    <t>https://community.secop.gov.co/Public/Tendering/OpportunityDetail/Index?noticeUID=CO1.NTC.6929355</t>
  </si>
  <si>
    <t>CPS-1129-2024 (118797)</t>
  </si>
  <si>
    <t>CAMILO ANDRES PINZON VELASCO</t>
  </si>
  <si>
    <t>FDLU-CD-1129-2024 (118797)</t>
  </si>
  <si>
    <t>CO1.PCCNTR.6935204</t>
  </si>
  <si>
    <t>https://community.secop.gov.co/Public/Tendering/OpportunityDetail/Index?noticeUID=CO1.NTC.6931008</t>
  </si>
  <si>
    <t>CAMILO ANDRÉS PINZON VELASCO</t>
  </si>
  <si>
    <t>2 MESES Y 8 DIAS</t>
  </si>
  <si>
    <t>CPS-1130-2024 (118763)</t>
  </si>
  <si>
    <t>FDLU-CD-1130-2024 (118763)</t>
  </si>
  <si>
    <t>CO1.PCCNTR.6934947</t>
  </si>
  <si>
    <t>https://community.secop.gov.co/Public/Tendering/OpportunityDetail/Index?noticeUID=CO1.NTC.6930580</t>
  </si>
  <si>
    <t>CPS-1131-2024 (118959)</t>
  </si>
  <si>
    <t>FDLU-CD-1131-2024 (118959)</t>
  </si>
  <si>
    <t>CO1.PCCNTR.6934201</t>
  </si>
  <si>
    <t>https://community.secop.gov.co/Public/Tendering/OpportunityDetail/Index?noticeUID=CO1.NTC.6930028</t>
  </si>
  <si>
    <t>CPS-1132-2024 (117983)</t>
  </si>
  <si>
    <t>JADER ROBERTO PACHECO MARTÍNEZ</t>
  </si>
  <si>
    <t>FDLU-CD-1132-2024 (117983)</t>
  </si>
  <si>
    <t>PRESTAR LOS SERVICIOS PROFESIONALES PARA LA RECOLECCIÓN, CONSOLIDACIÓN, VERIFICACIÓN Y CARGUE DE LA INFORMACIÓN EN LOS DIFERENTES APLICATIVOS DESIGNADOS PARA EL FONDO DE DESARROLLO LOCAL COMO, SIPSE, HOLA, SECOP I Y II ENTRE OTROS.</t>
  </si>
  <si>
    <t>CO1.PCCNTR.6935870</t>
  </si>
  <si>
    <t>https://community.secop.gov.co/Public/Tendering/OpportunityDetail/Index?noticeUID=CO1.NTC.6931561</t>
  </si>
  <si>
    <t>CPS-1133-2024 (117970)</t>
  </si>
  <si>
    <t>FDLU-CD-1133-2024 (117970)</t>
  </si>
  <si>
    <t>CO1.PCCNTR.6935869</t>
  </si>
  <si>
    <t>https://community.secop.gov.co/Public/Tendering/OpportunityDetail/Index?noticeUID=CO1.NTC.6931558</t>
  </si>
  <si>
    <t>CPS-1134-2024 (118773)</t>
  </si>
  <si>
    <t>FDLU-CD-1134-2024 (118773)</t>
  </si>
  <si>
    <t>CO1.PCCNTR.6935890</t>
  </si>
  <si>
    <t>https://community.secop.gov.co/Public/Tendering/OpportunityDetail/Index?noticeUID=CO1.NTC.6931856</t>
  </si>
  <si>
    <t>CPS-1135-2024 (117980)</t>
  </si>
  <si>
    <t>LAURA ISABEL ACOSTA PARRA</t>
  </si>
  <si>
    <t>FDLU-CD-1135-2024 (117980)</t>
  </si>
  <si>
    <t>CO1.PCCNTR.6937133</t>
  </si>
  <si>
    <t>https://community.secop.gov.co/Public/Tendering/OpportunityDetail/Index?noticeUID=CO1.NTC.6933264</t>
  </si>
  <si>
    <t>CPS-1136-2024 (118666)</t>
  </si>
  <si>
    <t>FDLU-CD-1136-2024 (118666)</t>
  </si>
  <si>
    <t>CO1.PCCNTR.6938235</t>
  </si>
  <si>
    <t>https://community.secop.gov.co/Public/Tendering/OpportunityDetail/Index?noticeUID=CO1.NTC.6934780</t>
  </si>
  <si>
    <t>CPS-1137-2024 (118667)</t>
  </si>
  <si>
    <t>FDLU-CD-1137-2024 (118667)</t>
  </si>
  <si>
    <t>CO1.PCCNTR.6938287</t>
  </si>
  <si>
    <t>https://community.secop.gov.co/Public/Tendering/OpportunityDetail/Index?noticeUID=CO1.NTC.6935345</t>
  </si>
  <si>
    <t>CPS-1138-2024 (117551)</t>
  </si>
  <si>
    <t>JULIAN DAVID YANEZ CASTILLO</t>
  </si>
  <si>
    <t>FDLU-CD-1138-2024 (117551)</t>
  </si>
  <si>
    <t>CO1.PCCNTR.6938410</t>
  </si>
  <si>
    <t>https://community.secop.gov.co/Public/Tendering/OpportunityDetail/Index?noticeUID=CO1.NTC.6934868</t>
  </si>
  <si>
    <t>CPS-1139-2024 (119480)</t>
  </si>
  <si>
    <t>RICARDO ANDRES ACOSTA JARAMILLO</t>
  </si>
  <si>
    <t>FDLU-CD-1139-2024 (119480)</t>
  </si>
  <si>
    <t>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</si>
  <si>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CO1.PCCNTR.6938420</t>
  </si>
  <si>
    <t>https://community.secop.gov.co/Public/Tendering/OpportunityDetail/Index?noticeUID=CO1.NTC.6934980</t>
  </si>
  <si>
    <t>CPS-1140-2024 (118805)</t>
  </si>
  <si>
    <t>FDLU-CD-1140-2024 (118805)</t>
  </si>
  <si>
    <t>CO1.PCCNTR.6939374</t>
  </si>
  <si>
    <t>https://community.secop.gov.co/Public/Tendering/OpportunityDetail/Index?noticeUID=CO1.NTC.6935720</t>
  </si>
  <si>
    <t>CPS-1141-2024 (118733)</t>
  </si>
  <si>
    <t>FDLU-CD-1141-2024 (118733)</t>
  </si>
  <si>
    <t>PRESTAR SUS SERVICIOS PROFESIONALES PARA LA COORDINACIÓN DE LA ESTRATEGIA JUNTOS CUIDAMOS BOGOTÁ, A TRAVÉS DE LA IMPLEMENTACIÓN DEL CONVENIO DE JÓVENES PARCEROS Y EL SEGUIMIENTO TÉCNICO, ADMINISTRATIVO Y FINANCIERO.</t>
  </si>
  <si>
    <t>CO1.PCCNTR.6941121</t>
  </si>
  <si>
    <t>https://community.secop.gov.co/Public/Tendering/OpportunityDetail/Index?noticeUID=CO1.NTC.6937986</t>
  </si>
  <si>
    <t>CPS-1142-2024 (118736)</t>
  </si>
  <si>
    <t>FDLU-CD-1142-2024 (118736)</t>
  </si>
  <si>
    <t>CO1.PCCNTR.6940492</t>
  </si>
  <si>
    <t>https://community.secop.gov.co/Public/Tendering/OpportunityDetail/Index?noticeUID=CO1.NTC.6938264</t>
  </si>
  <si>
    <t>CPS-1143-2024 (118799)</t>
  </si>
  <si>
    <t>FDLU-CD-1143-2024 (118799)</t>
  </si>
  <si>
    <t>PRESTAR SERVICIOS PROFESIONALES PARA EL SEGUIMIENTO DEL CUMPLIMIENTO DE LOS PROCEDIMIENTOS ADMINISTRATIVOS, OPERATIVOS Y TÉCNICOS DE GOBIERNO ABIERTO E INNOVACIÓN DE LA LOCALIDAD DE USME Y SU LABORATORIO DE PARTICIPACIÓN: USME-INNOVA EN LA LABORES INSTITUCIONALES Y SOCIALES QUE SE REQUIERAN.</t>
  </si>
  <si>
    <t>CO1.PCCNTR.6940772</t>
  </si>
  <si>
    <t>https://community.secop.gov.co/Public/Tendering/OpportunityDetail/Index?noticeUID=CO1.NTC.6938632</t>
  </si>
  <si>
    <t>CPS-1144-2024 (117968)</t>
  </si>
  <si>
    <t>FDLU-CD-1144-2024 (117968)</t>
  </si>
  <si>
    <t>CO1.PCCNTR.6941520</t>
  </si>
  <si>
    <t>https://community.secop.gov.co/Public/Tendering/OpportunityDetail/Index?noticeUID=CO1.NTC.6938474</t>
  </si>
  <si>
    <t>CPS-1145-2024 (117976)</t>
  </si>
  <si>
    <t>FDLU-CD-1145-2024 (117976)</t>
  </si>
  <si>
    <t>PRESTAR SUS SERVICIOS TÉCNICOS COMO INSPECTOR DE LAS OBRAS VIALES REALIZADAS POR LA MAQUINARIA PESADA DE PROPIEDAD DE LA ALCALDÍA LOCAL DE USME.</t>
  </si>
  <si>
    <t>CO1.PCCNTR.6939088</t>
  </si>
  <si>
    <t>https://community.secop.gov.co/Public/Tendering/OpportunityDetail/Index?noticeUID=CO1.NTC.6935846</t>
  </si>
  <si>
    <t>1146-2024</t>
  </si>
  <si>
    <t>FERRICENTROS</t>
  </si>
  <si>
    <t>OC 134858</t>
  </si>
  <si>
    <t>ADQUIRIR A TÍTULO DE COMPRA VENTA CARPAS TIPO KIOSCO, SILLAS PLASTICAS Y MESAS PLEGABLES PARA USO DE LA ALCALDIA LOCAL DE USME Y LA COMUNIDAD USMEÑA SEGÚN REQUERIMIENTOS</t>
  </si>
  <si>
    <t>1710/02024</t>
  </si>
  <si>
    <t>https://www.colombiacompra.gov.co/tienda-virtual-del-estado-colombiano/ordenes-compra/134858</t>
  </si>
  <si>
    <t>CPS-1147-2024 (118802)</t>
  </si>
  <si>
    <t>FDLU-CD-1147-2024-(118802)</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</si>
  <si>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</si>
  <si>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CO1.PCCNTR.6941152</t>
  </si>
  <si>
    <t>https://community.secop.gov.co/Public/Tendering/OpportunityDetail/Index?noticeUID=CO1.NTC.6937868</t>
  </si>
  <si>
    <t>CPS-1148-2024 (119223)</t>
  </si>
  <si>
    <t>PEDRO PABLO LEON BERMUDEZ</t>
  </si>
  <si>
    <t>FDLU-CD-1148-2024 (119223)</t>
  </si>
  <si>
    <t>PRESTAR LOS SERVICIOS PROFESIONALES EN LA EJECUCIÓN DE ACTIVIDADES COMO INGENIERO DE OBRA CIVIL O ARQUITECTO QUE CONLLEVEN AL MEJORAMIENTO Y ADECUACIÓN DE LA MALLA VIAL Y LA PROGRAMACIÓN DE MAQUINARIA PESADA DE LA LOCALIDAD DE USME</t>
  </si>
  <si>
    <t>CO1.PCCNTR.6943072</t>
  </si>
  <si>
    <t>https://community.secop.gov.co/Public/Tendering/OpportunityDetail/Index?noticeUID=CO1.NTC.6940751&amp;isFromPublicArea=True&amp;isModal=False</t>
  </si>
  <si>
    <t>CPS-1149-2024 (118486)</t>
  </si>
  <si>
    <t>FDLU-CD-1149-2024 (118486)</t>
  </si>
  <si>
    <t>CO1.PCCNTR.6940723</t>
  </si>
  <si>
    <t>https://community.secop.gov.co/Public/Tendering/OpportunityDetail/Index?noticeUID=CO1.NTC.6938147</t>
  </si>
  <si>
    <t>CPS-1150-20224 (118774)</t>
  </si>
  <si>
    <t xml:space="preserve">SANDRA MILENA MORALES MORALES </t>
  </si>
  <si>
    <t>FDLU-CD-1150-2024 (118774)</t>
  </si>
  <si>
    <t>CO1.PCCNTR.6946357</t>
  </si>
  <si>
    <t>https://community.secop.gov.co/Public/Tendering/OpportunityDetail/Index?noticeUID=CO1.NTC.6944279&amp;isFromPublicArea=True&amp;isModal=False</t>
  </si>
  <si>
    <t>CPS-1151-2024(117995)</t>
  </si>
  <si>
    <t>DIANA MARCELA AGUILAR TOVAR</t>
  </si>
  <si>
    <t>FDLU-CD-1151-2024(117995)</t>
  </si>
  <si>
    <t>CO1.PCCNTR.6944565</t>
  </si>
  <si>
    <t>https://community.secop.gov.co/Public/Tendering/OpportunityDetail/Index?noticeUID=CO1.NTC.6942378&amp;isFromPublicArea=True&amp;isModal=False</t>
  </si>
  <si>
    <t>CPS-1152-2024(119928)</t>
  </si>
  <si>
    <t>BRANDO SEBASTIAN BUITRAGO PORRAS</t>
  </si>
  <si>
    <t>FDLU-CD-1152-2024(119928)</t>
  </si>
  <si>
    <t>CO1.PCCNTR.6950837</t>
  </si>
  <si>
    <t>https://community.secop.gov.co/Public/Tendering/OpportunityDetail/Index?noticeUID=CO1.NTC.6949804&amp;isFromPublicArea=True&amp;isModal=False</t>
  </si>
  <si>
    <t>CPS-1153-2024 (118243)</t>
  </si>
  <si>
    <t>FDLU-CD-1153-2024 (118243)</t>
  </si>
  <si>
    <t>CO1.PCCNTR.6947144</t>
  </si>
  <si>
    <t>https://community.secop.gov.co/Public/Tendering/OpportunityDetail/Index?noticeUID=CO1.NTC.6945099&amp;isFromPublicArea=True&amp;isModal=False</t>
  </si>
  <si>
    <t>CPS-1154-2024(118803)</t>
  </si>
  <si>
    <t>FDLU-CD-1154-2024 (118803)</t>
  </si>
  <si>
    <t>CO1.PCCNTR.6951547</t>
  </si>
  <si>
    <t>https://community.secop.gov.co/Public/Tendering/OpportunityDetail/Index?noticeUID=CO1.NTC.6950346&amp;isFromPublicArea=True&amp;isModal=False</t>
  </si>
  <si>
    <t>CPS-1155-2024 (119579)</t>
  </si>
  <si>
    <t>FDLU-CD-1155-2024 (119579)</t>
  </si>
  <si>
    <t>CO1.PCCNTR.6949163</t>
  </si>
  <si>
    <t>https://community.secop.gov.co/Public/Tendering/OpportunityDetail/Index?noticeUID=CO1.NTC.6947298&amp;isFromPublicArea=True&amp;isModal=False</t>
  </si>
  <si>
    <t>CPS-1156-2024 (118933)</t>
  </si>
  <si>
    <t>FDLU-CD-1156-2024 (118933)</t>
  </si>
  <si>
    <t>CO1.PCCNTR.6952600</t>
  </si>
  <si>
    <t>https://community.secop.gov.co/Public/Tendering/OpportunityDetail/Index?noticeUID=CO1.NTC.6952068&amp;isFromPublicArea=True&amp;isModal=False</t>
  </si>
  <si>
    <t>CPS-1157-2024 (118806)</t>
  </si>
  <si>
    <t>NANCY MILENA TAPIAS MALAGON</t>
  </si>
  <si>
    <t>FDLU-CD-1157-2024 (118806)</t>
  </si>
  <si>
    <t>CO1.PCCNTR.6951970</t>
  </si>
  <si>
    <t>https://community.secop.gov.co/Public/Tendering/OpportunityDetail/Index?noticeUID=CO1.NTC.6951111&amp;isFromPublicArea=True&amp;isModal=False</t>
  </si>
  <si>
    <t>CPS-1158-2024 (119118)</t>
  </si>
  <si>
    <t>FDLU-CD-1158-2024 (119118)</t>
  </si>
  <si>
    <t>PRESTAR SUS SERVICIOS PROFESIONALES ESPECIALIZADOS EN EL ÁREA DE GESTIÓN DEL DESARROLLO LOCAL, REALIZANDO APOYO EN LA REVISIÓN Y TRÁMITE DE LOS PAGOS Y LAS OBLIGACIONES POR PAGAR</t>
  </si>
  <si>
    <t>CO1.PCCNTR.6961483</t>
  </si>
  <si>
    <t>https://community.secop.gov.co/Public/Tendering/OpportunityDetail/Index?noticeUID=CO1.NTC.6963651&amp;isFromPublicArea=True&amp;isModal=False</t>
  </si>
  <si>
    <t>CPS-1159-2024 (119928)</t>
  </si>
  <si>
    <t>LUZ ENEIDA PAEZ BOLÍVAR</t>
  </si>
  <si>
    <t>FDLU-CD-1159-2024 (119928)</t>
  </si>
  <si>
    <t>CO1.PCCNTR.6971631</t>
  </si>
  <si>
    <t>https://community.secop.gov.co/Public/Tendering/OpportunityDetail/Index?noticeUID=CO1.NTC.6975789&amp;isFromPublicArea=True&amp;isModal=False</t>
  </si>
  <si>
    <t>CPS-1160-2024 (117550)</t>
  </si>
  <si>
    <t>FDLU-CD-1160-2024 (117550)</t>
  </si>
  <si>
    <t>APOYAR AL EQUIPO DE PRENSA YCOMUNICACIONES DE LA ALCALDÍA LOCAL EN LA REALIZACIÓN DE PRODUCTOS Y PIEZAS DIGITALES, IMPRESAS Y PUBLICITARIAS DE GRAN FORMATO Y DE ANIMACIÓN GRÁFICA, ASÍ COMO APOYAR LA PRODUCCIÓN Y MONTAJE DE EVENTOS</t>
  </si>
  <si>
    <t>CO1.PCCNTR.6971754</t>
  </si>
  <si>
    <t>https://community.secop.gov.co/Public/Tendering/OpportunityDetail/Index?noticeUID=CO1.NTC.6975790&amp;isFromPublicArea=True&amp;isModal=False</t>
  </si>
  <si>
    <t>CPS-1161-2024 (118958</t>
  </si>
  <si>
    <t xml:space="preserve"> LUIS GONZALO HERNANDEZ VELANDIA</t>
  </si>
  <si>
    <t>FDLU-CD-1161-2024 (118958)</t>
  </si>
  <si>
    <t>CO1.PCCNTR.6972103</t>
  </si>
  <si>
    <t>https://community.secop.gov.co/Public/Tendering/OpportunityDetail/Index?noticeUID=CO1.NTC.6976293&amp;isFromPublicArea=True&amp;isModal=False</t>
  </si>
  <si>
    <t>CPS-1162-2024 (117969)</t>
  </si>
  <si>
    <t>FDLU-CD-1162-2024 (117969)</t>
  </si>
  <si>
    <t>PRESTAR SUS SERVICIOS PROFESIONALES PARA APOYAR LAS ACCIONES DE PROMOCIÓN, ARTICULACIÓN, ACOMPAÑAMIENTO Y SEGUIMIENTO PARA LA ATENCIÓN Y PROTECCÓN DE LOS ANIMALES DOMÉSTICOS Y SILVESTRES DE LA LOCALIDAD DE USME.</t>
  </si>
  <si>
    <t>CO1.PCCNTR.6972036</t>
  </si>
  <si>
    <t>https://community.secop.gov.co/Public/Tendering/OpportunityDetail/Index?noticeUID=CO1.NTC.6976567&amp;isFromPublicArea=True&amp;isModal=False</t>
  </si>
  <si>
    <t>CPS-1163-2024 (117969)</t>
  </si>
  <si>
    <t>LUZ PIEDAD HURTADO</t>
  </si>
  <si>
    <t>FDLU-CD-1163-2024 (117969)</t>
  </si>
  <si>
    <t>PRESTAR SUS SERVICIOS PROFESIONALES PARA APOYAR LAS ACCIONES DE PROMOCIÓN, ARTICULACIÓN, ACOMPAÑAMIENTO Y SEGUIMIENTO PARA LA ATENCIÓN Y PROTECCÓN DE LOS ANIMALES DOMÉSTICOS Y SILVESTRES DE LA LOCALIDAD DE USME."</t>
  </si>
  <si>
    <t>CO1.PCCNTR.6972051</t>
  </si>
  <si>
    <t>https://community.secop.gov.co/Public/Tendering/OpportunityDetail/Index?noticeUID=CO1.NTC.6976948&amp;isFromPublicArea=True&amp;isModal=False</t>
  </si>
  <si>
    <t>O23011602300000001806</t>
  </si>
  <si>
    <t>Acciones para el manejo de emergencias y desastres en la localidad</t>
  </si>
  <si>
    <t>1164-2024</t>
  </si>
  <si>
    <t>IMPLESEG S.A.S</t>
  </si>
  <si>
    <t>OC 135797</t>
  </si>
  <si>
    <t>ADQUIRIR ELEMENTOS PARA LA ATENCIÓN, PREVENCIÓN Y MITIGACIÓN DEL RIESGO Y DE EMERGENCIAS A TRAVES DEL ACUERDO MARCO DE PRECIOS CCE-197-AMP2021 COMO DOTACIÓN A LAS COMUNIDADES PERTENECIENTES A LA UPZ 58 COMUNEROS DE LA LOCALIDAD DE USME</t>
  </si>
  <si>
    <t>https://www.colombiacompra.gov.co/tienda-virtual-del-estado-colombiano/ordenes-compra/135797</t>
  </si>
  <si>
    <t>SAUL HERNANDEZ</t>
  </si>
  <si>
    <t>1165-2024</t>
  </si>
  <si>
    <t>INVERSION Y HOGAR SAS</t>
  </si>
  <si>
    <t>OC 135798</t>
  </si>
  <si>
    <t>https://www.colombiacompra.gov.co/tienda-virtual-del-estado-colombiano/ordenes-compra/135798</t>
  </si>
  <si>
    <t>1166-2024</t>
  </si>
  <si>
    <t>JM GRUPO EMPRESARIAL S.A.S</t>
  </si>
  <si>
    <t>OC 135799</t>
  </si>
  <si>
    <t>ADQUIRIR ELEMENTOS PARA LA ATENCIÓN, PREVENCIÓN Y MITIGACIÓN DELRIESGO Y DE EMERGENCIAS A TRAVES DELACUERDO MARCO DE PRECIOS CCE-197 AMP-2021 COMO DOTACIÓN A LAS COMUNIDADESPERTENECIENTES A LA UPZ 58 COMUNEROS DELA LOCALIDAD DE USME</t>
  </si>
  <si>
    <t>https://www.colombiacompra.gov.co/tienda-virtual-del-estado-colombiano/ordenes-compra/135799</t>
  </si>
  <si>
    <t>PRORROGA 1</t>
  </si>
  <si>
    <t>1167-2024</t>
  </si>
  <si>
    <t>OC 135800</t>
  </si>
  <si>
    <t>ADQUIRIR ELEMENTOS PARA LA ATENCIÓN, PREVENCIÓN Y MITIGACIÓN DELRIESGO Y DE EMERGENCIAS A TRAVES DELACUERDO MARCO DE PRECIOS CCE-197-AMP-2021 COMO DOTACIÓN A LAS COMUNIDADESPERTENECIENTES A LA UPZ 58 COMUNEROS DELA LOCALIDAD DE USME</t>
  </si>
  <si>
    <t>https://www.colombiacompra.gov.co/tienda-virtual-del-estado-colombiano/ordenes-compra/135800</t>
  </si>
  <si>
    <t>1168-2024</t>
  </si>
  <si>
    <t>OC 135801</t>
  </si>
  <si>
    <t>https://www.colombiacompra.gov.co/tienda-virtual-del-estado-colombiano/ordenes-compra/135801</t>
  </si>
  <si>
    <t>1169-2024</t>
  </si>
  <si>
    <t>SUMIMAS SAS</t>
  </si>
  <si>
    <t>OC 135802</t>
  </si>
  <si>
    <t>ADQUIRIR ELEMENTOS PARA LA ATENCIÓN, PREVENCIÓN Y MITIGACIÓN DEL RIESGO Y DE EMERGENCIAS A TRAVES DEL ACUERDO MARCO DE PRECIOS CCE-197-AMP-2021 COMO DOTACIÓN A LAS COMUNIDADES PERTENECIENTES A LA UPZ 58 COMUNEROS DE LA LOCALIDAD DE USME</t>
  </si>
  <si>
    <t>https://www.colombiacompra.gov.co/tienda-virtual-del-estado-colombiano/ordenes-compra/135802</t>
  </si>
  <si>
    <t>1170-2024</t>
  </si>
  <si>
    <t>DIANA GIOVANNA YEPES RUBIO</t>
  </si>
  <si>
    <t>OC 135803</t>
  </si>
  <si>
    <t>SUMINISTRAR MEDICAMENTOS DE USO VETERINARIO PARA LA ATENCIÓN EN LAS BRIGADAS MÉDICO VETERINARIAS EN LA LOCALIDAD DE USME.</t>
  </si>
  <si>
    <t>https://www.colombiacompra.gov.co/tienda-virtual-del-estado-colombiano/ordenes-compra/135803</t>
  </si>
  <si>
    <t>CPS-1171-2024 (119929)</t>
  </si>
  <si>
    <t>YENIFER ZORAIDA VALDERRAMA VILLALOBOS</t>
  </si>
  <si>
    <t>FDLU-CD-1171-2024 (119929)</t>
  </si>
  <si>
    <t>CO1.PCCNTR.6991227</t>
  </si>
  <si>
    <t>https://community.secop.gov.co/Public/Tendering/OpportunityDetail/Index?noticeUID=CO1.NTC.7000586</t>
  </si>
  <si>
    <t>CPS-1172-2024 (120232)</t>
  </si>
  <si>
    <t>FDLU-CD-1172-2024 (120232)</t>
  </si>
  <si>
    <t>COORDINAR, LIDERAR Y ASESORAR LOS PLANES Y ESTRATEGIAS DE COMUNICACIÓN INTERNA Y EXTERNA PARA LA DIVULGACIÓN DE LOS PROGRAMAS, PROYECTOS Y ACTIVIDADES DE LA ALCALDÍA LOCAL</t>
  </si>
  <si>
    <t>CO1.PCCNTR.6992457</t>
  </si>
  <si>
    <t>https://community.secop.gov.co/Public/Tendering/OpportunityDetail/Index?noticeUID=CO1.NTC.7002338</t>
  </si>
  <si>
    <t>CPS-1173-2024 (119928)</t>
  </si>
  <si>
    <t>FDLU-CD-1173-2024 (119928)</t>
  </si>
  <si>
    <t>CO1.PCCNTR.6995319</t>
  </si>
  <si>
    <t>https://community.secop.gov.co/Public/Tendering/OpportunityDetail/Index?noticeUID=CO1.NTC.7006245</t>
  </si>
  <si>
    <t>CPS-1174-2024 (119926)</t>
  </si>
  <si>
    <t>ANIBAL LOPEZ VELASQUEZ</t>
  </si>
  <si>
    <t>FDLU-CD-1174-2024 (119926)</t>
  </si>
  <si>
    <t>CO1.PCCNTR.6995901</t>
  </si>
  <si>
    <t>https://community.secop.gov.co/Public/Tendering/OpportunityDetail/Index?noticeUID=CO1.NTC.7007044</t>
  </si>
  <si>
    <t>CPS-1175-2024 (119476)</t>
  </si>
  <si>
    <t>WALBERNI CASTILLO MOSCOSO</t>
  </si>
  <si>
    <t>FDLU-CD-1175-2024 (119476)</t>
  </si>
  <si>
    <t>CO1.PCCNTR.6997780</t>
  </si>
  <si>
    <t>https://community.secop.gov.co/Public/Tendering/OpportunityDetail/Index?noticeUID=CO1.NTC.7011031</t>
  </si>
  <si>
    <t>CPS-1176-2024 (119925)</t>
  </si>
  <si>
    <t>MARIO RICARDO BONILLA LISCANO</t>
  </si>
  <si>
    <t>FDLU-CD-1176-2024 (119925)</t>
  </si>
  <si>
    <t>CO1.PCCNTR.7007903</t>
  </si>
  <si>
    <t>https://community.secop.gov.co/Public/Tendering/OpportunityDetail/Index?noticeUID=CO1.NTC.7024736</t>
  </si>
  <si>
    <t>CPS-1177-2024 (120126)</t>
  </si>
  <si>
    <t>SANDRA CAROLINA CORTES GUITIERREZ</t>
  </si>
  <si>
    <t>FDLU-CD-1177- 2014 (120126)</t>
  </si>
  <si>
    <t>CO1.PCCNTR.7007817</t>
  </si>
  <si>
    <t>https://community.secop.gov.co/Public/Tendering/OpportunityDetail/Index?noticeUID=CO1.NTC.7024817</t>
  </si>
  <si>
    <t>CPS-1178-2024 (119551)</t>
  </si>
  <si>
    <t xml:space="preserve">L&amp;Q AUDITORES EXTERNOS S.A.S </t>
  </si>
  <si>
    <t>FDLU-SAMC-013-2024 (119551)</t>
  </si>
  <si>
    <t>PRESTAR EL SERVICIO PARA EL PROCESO DE TOMA FISICA, AVA-LUO Y MEDICIÓN POSTERIOR DE LOS BIENES MUEBLES E INMUE-BLES DE PROPIEDAD DEL FONDO DE DESARROLLO LOCAL DE US-ME, DE ACUERDO CON LAS ESPECIFICACIONES TÉCNICAS DEL PROCESO</t>
  </si>
  <si>
    <t>CO1.PCCNTR.6995924</t>
  </si>
  <si>
    <t>https://community.secop.gov.co/Public/Tendering/OpportunityDetail/Index?noticeUID=CO1.NTC.6941554&amp;isFromPublicArea=True&amp;isModal=False</t>
  </si>
  <si>
    <t>CPS-1179-2024 (120126)</t>
  </si>
  <si>
    <t>FDLU-CD-1179-2024 (120126)</t>
  </si>
  <si>
    <t>CO1.PCCNTR.7007933</t>
  </si>
  <si>
    <t>https://community.secop.gov.co/Public/Tendering/OpportunityDetail/Index?noticeUID=CO1.NTC.7024299</t>
  </si>
  <si>
    <t>CPS-1180-2024 (120127)</t>
  </si>
  <si>
    <t>LAURA ANDREA ZAMBRANO SANCHEZ</t>
  </si>
  <si>
    <t>FDLU-CD-1180-2024 (120127)</t>
  </si>
  <si>
    <t>CO1.PCCNTR.7025509</t>
  </si>
  <si>
    <t>https://community.secop.gov.co/Public/Tendering/OpportunityDetail/Index?noticeUID=CO1.NTC.7048972</t>
  </si>
  <si>
    <t>CPS-1181-2024 (120126)</t>
  </si>
  <si>
    <t>ANA CLEOTILDE CANTOR PINEDA</t>
  </si>
  <si>
    <t>FDLU-CD-1181-2024 (120126)</t>
  </si>
  <si>
    <t>CO1.PCCNTR.7025095</t>
  </si>
  <si>
    <t>https://community.secop.gov.co/Public/Tendering/OpportunityDetail/Index?noticeUID=CO1.NTC.7049518</t>
  </si>
  <si>
    <t>O23011601210000001722//O23011601240000001730//O23011601210000001722</t>
  </si>
  <si>
    <t>Fortalecimiento al Desarrollo cultural y deportivo de la Localidad de Usme//Fortalecimiento cultural y creativo en Usme//Fortalecimiento al Desarrollo cultural y deportivo de la Localidad de Usme</t>
  </si>
  <si>
    <t>CONVENIO INTERADMINISTRATIVO No. 740 DE 2024</t>
  </si>
  <si>
    <t>(SCRD ) (IDARTES) (MAS CULTURA LOCAL)</t>
  </si>
  <si>
    <t>ESDOP No. 149-2024</t>
  </si>
  <si>
    <t>Aunar esfuerzos técnicos, administrativos y financieros con el fin de desarrollar acciones articuladas entre la SCRD, el IDARTES y los Fondos de Desarrollo Local, orientadas a la estructuración, planeación y ejecución del programa Más Cultura Local 2024, con el propósito de fortalecer a los agentes artísticos y culturales e impulsar los procesos de transformación social y económica en las localidades de Bogotá</t>
  </si>
  <si>
    <t>11 MESES Y 6 DIAS</t>
  </si>
  <si>
    <t>1963
1962
1963</t>
  </si>
  <si>
    <t>$930.000.000
$575.917.000
$930.000.000</t>
  </si>
  <si>
    <t>2599
2600
2600</t>
  </si>
  <si>
    <t>$918.010.709
$575.917.000
$11.989.921</t>
  </si>
  <si>
    <t>https://www.contratos.gov.co/consultas/detalleProceso.do?numConstancia=24-22-99581&amp;g-recaptcha-response=03AFcWeA5YTEDiJgsyN5rYxGsoWj8uAc-9JJY4A5yP1VHsbp4tUN5DCoqgkSlms7BNDSaKVHH-H6Bf3ITutihdhQdmTbbMLdfEedklX0aCyKIKsQdrNoMF3F9qDAtSQeU17mzL9N4YqWElbfZmpOTznAC_1DsLYHFzvRaQ3py6SDYC-qVsIYvSfTtJSVVsmmOjTaaqtngXxSLRRp4qhEXYUgdqPqb1zVWg0FrCUjVB7mLCdfkbeM7E9Uyx-zuY9d1Mr7c9_FA5h3d3yOCgGNA6FJz7ErLis_NgtUsYyQEsCePdCL5jXPC4EGaAaSukt_wlGA3aTiF6VcRfXAiCXaamqWZ--qReA8gJxGeArCclfq18BMbaTi0BR4ZiY1KnAQ8g_pYOywyFyDTcAqwAtXN23ZgeWIapPniTAus0QnNYifsVUYZ8Lm2HVYUe7HXCH9l_hDeMkSBWoJo3RNdrAkQUXiIx6tp8p3QgEGw8s2I5FVEuTHOi5ASMjKHzNY2OSG2epNYQuBXkeTagbAoDzdzci8iktEmtvOt9Lk8q2AzBM57XumDCfJvH2NoH24qOkM23cCJ410QNkycybRXycYZn8kK339MGJ-DBi5Be3x5ynJCRt-5sj-LdR-sf1Rs1Sw-n1b1SVHA_rbZcbQYBzDtlFq8uy7ujjQhXfkIBI6DOgxdqF7ar3KxN-AcJMUahLqzC2GiCg9M4p2ILNAYVhqyr0a_R0sbn7-eDsAjeMgFZbbwBwxVP-VPsdJF6BGJhweegRzyHJuJOneSZRfBWiMLgX_PT8WIy4EmlvP7O5wbmmoyi7v4rV8oYI4-hqfBMVwdtkaNHavgovozsW9dzmGsfgYHjaBJvgJWKFBoB7VMpEvlslivLpwBNpsE</t>
  </si>
  <si>
    <t>SECOP I</t>
  </si>
  <si>
    <t>CPS-1183-2024 (119928)</t>
  </si>
  <si>
    <t>KAREN MELISSA DELGADO PERLAZA</t>
  </si>
  <si>
    <t>FDLU-CD-1183-2024 (119928)</t>
  </si>
  <si>
    <t>PRESTAR SERVICIOS DE APOYO A LAGESTIÓN, DE LOS ASUNTOS RELACIONADOS CON SEGURIDAD CIUDADANA, CONVIVENCIA Y PREVENCIÓN DE CONFLICTIVIDADES, VIOLENCIAS Y DELITOS EN LA LOCALIDAD, DE CONFORMIDAD CON EL MARCO NORMATIVO APLICABLE</t>
  </si>
  <si>
    <t>CO1.PCCNTR.7029940</t>
  </si>
  <si>
    <t>https://community.secop.gov.co/Public/Tendering/OpportunityDetail/Index?noticeUID=CO1.NTC.7055035</t>
  </si>
  <si>
    <t>CPS-1184-2024 (119928)</t>
  </si>
  <si>
    <t>GERMAN AMAYA RUIZ</t>
  </si>
  <si>
    <t>FDLU-CD-1184-2024 (119928)</t>
  </si>
  <si>
    <t xml:space="preserve">	PRESTAR SERVICIOS DE APOYO A LAGESTIÓN, DE LOS ASUNTOS RELACIONADOS CON SEGURIDAD CIUDADANA, CONVIVENCIA Y PREVENCIÓN DE CONFLICTIVIDADES, VIOLENCIAS Y DELITOS EN LA LOCALIDAD, DE CONFORMIDAD CON EL MARCO NORMATIVO APLICABLE.</t>
  </si>
  <si>
    <t>CO1.PCCNTR.7030029</t>
  </si>
  <si>
    <t>https://community.secop.gov.co/Public/Tendering/OpportunityDetail/Index?noticeUID=CO1.NTC.7055131</t>
  </si>
  <si>
    <t>CPS-1185-2024 (119925)</t>
  </si>
  <si>
    <t>BRANDON STIVEN GUALTEROS RINCON</t>
  </si>
  <si>
    <t>FDLU-CD-1185-2024 (119925)</t>
  </si>
  <si>
    <t>CO1.PCCNTR.7032427</t>
  </si>
  <si>
    <t>https://community.secop.gov.co/Public/Tendering/OpportunityDetail/Index?noticeUID=CO1.NTC.7058130</t>
  </si>
  <si>
    <t>O2120201004024299991</t>
  </si>
  <si>
    <t>Artículos n.c.p. de ferretería y cerrajería</t>
  </si>
  <si>
    <t>1186-2024</t>
  </si>
  <si>
    <t>JAIRO OSORIO CABALLERO /  UNICONTACTO</t>
  </si>
  <si>
    <t>OC 136424</t>
  </si>
  <si>
    <t>SUMINISTRAR ELEMENTOS DE FERRETERÍA PARA EL MANTENIMIENTO PREVENTIVO Y CORRECTIVO DE LAS INSTALACIONES DE LA ALCALDÍA LOCAL DE USME, Y DEMÁS SEDES QUE ASÍ LO REQUIERAN, A TRAVÉS DEL ACUERDO MARCO DE PRECIOS N° CCE-255-AMP-2021.</t>
  </si>
  <si>
    <t>https://www.colombiacompra.gov.co/tienda-virtual-del-estado-colombiano/ordenes-compra/136424</t>
  </si>
  <si>
    <t>CRISTIAN CAMILO MONTIEL SANDOVAL</t>
  </si>
  <si>
    <t>CPS-1187-2024 (120129).</t>
  </si>
  <si>
    <t>FDLU-CD-1187-2024 (120129)</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</si>
  <si>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</si>
  <si>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CO1.PCCNTR.7044000</t>
  </si>
  <si>
    <t>https://community.secop.gov.co/Public/Tendering/OpportunityDetail/Index?noticeUID=CO1.NTC.7072561&amp;isFromPublicArea=True&amp;isModal=False</t>
  </si>
  <si>
    <t>CPS-1188-2024 (120127)</t>
  </si>
  <si>
    <t>JESSICA TATIANA SERRANO ESPINAL</t>
  </si>
  <si>
    <t>FDLU-CD-1188-2024 (120127)</t>
  </si>
  <si>
    <t>CO1.PCCNTR.7055807</t>
  </si>
  <si>
    <t>https://community.secop.gov.co/Public/Tendering/OpportunityDetail/Index?noticeUID=CO1.NTC.7088950&amp;isFromPublicArea=True&amp;isModal=False</t>
  </si>
  <si>
    <t>CPS-1189-2024 (120737)</t>
  </si>
  <si>
    <t>HELMUT EDUARDO ALI CUADROS</t>
  </si>
  <si>
    <t>FDLU-CD-1189-2024 (120737)</t>
  </si>
  <si>
    <t>CO1.PCCNTR.7059567</t>
  </si>
  <si>
    <t>https://community.secop.gov.co/Public/Tendering/OpportunityDetail/Index?noticeUID=CO1.NTC.7094108&amp;isFromPublicArea=True&amp;isModal=False</t>
  </si>
  <si>
    <t>O23011601120000001709</t>
  </si>
  <si>
    <t>Educación inicial con bases sólidas para la vida, una  primera infancia para el siglo XXI</t>
  </si>
  <si>
    <t>1190-2024</t>
  </si>
  <si>
    <t>NUEVA ERA SOLUCIONES SAS</t>
  </si>
  <si>
    <t>OC 137521</t>
  </si>
  <si>
    <t>ADQUIRIR A TÍTULO DE COMPRAVENTA A TRAVÉS DE LA TIENDA VIRTUAL DEL ESTADO COLOMBIANO CON EL ACUERDO MARCO DE SUMINISTRO DE MATERIAL PEDAGÓGICO No. CCE-166-AMP-2021, LOS ELEMENTOS Y MATERIALES DE DOTACIÓN DE CARÁCTER PEDAGÓGICO PARA LAS INSTITUCIONES EDUCATIVAS DE LA LOCALIDAD DE USME DE ACUERDO CON LAS ESPECIFICACIONES TÉCNICAS Y CANTIDADES ESTABLECIDAS PARA LA VIGENCIA 2024.</t>
  </si>
  <si>
    <t>https://operaciones.colombiacompra.gov.co/tienda-virtual-del-estado-colombiano/ordenes-compra/137521</t>
  </si>
  <si>
    <t>6 MESES Y 20 DIAS</t>
  </si>
  <si>
    <t>1191-2024</t>
  </si>
  <si>
    <t>DEICY BRAVO JOJOA</t>
  </si>
  <si>
    <t>OC 137522</t>
  </si>
  <si>
    <t>https://colombiacompra.gov.co/tienda-virtual-del-estado-colombiano/ordenes-compra/137522</t>
  </si>
  <si>
    <t>1192-2024</t>
  </si>
  <si>
    <t>TECNOPHONE COLOMBIA SAS</t>
  </si>
  <si>
    <t>OC 137523</t>
  </si>
  <si>
    <t>https://operaciones.colombiacompra.gov.co/tienda-virtual-del-estado-colombiano/ordenes-compra/137523</t>
  </si>
  <si>
    <t>ACLARATORIO FECHA DE INICIO</t>
  </si>
  <si>
    <t>1193-2024</t>
  </si>
  <si>
    <t>PRODUCTORA Y COMERCIALIZADORA CELMAX LTDA</t>
  </si>
  <si>
    <t>OC 137524</t>
  </si>
  <si>
    <t>https://operaciones.colombiacompra.gov.co/tienda-virtual-del-estado-colombiano/ordenes-compra/137524</t>
  </si>
  <si>
    <t>1194-2024</t>
  </si>
  <si>
    <t>COMERCIALIZADORA SERLE.COM SAS</t>
  </si>
  <si>
    <t>OC 137525</t>
  </si>
  <si>
    <t>https://colombiacompra.gov.co/tienda-virtual-del-estado-colombiano/ordenes-compra/137525</t>
  </si>
  <si>
    <t>1195-2024</t>
  </si>
  <si>
    <t>UNIÓN TEMPORAL PEDAGÓGICOS 2021</t>
  </si>
  <si>
    <t>OC 137526</t>
  </si>
  <si>
    <t>https://colombiacompra.gov.co/tienda-virtual-del-estado-colombiano/ordenes-compra/137526</t>
  </si>
  <si>
    <t>1196-2024</t>
  </si>
  <si>
    <t>OFIX SAS</t>
  </si>
  <si>
    <t>OC 137527</t>
  </si>
  <si>
    <t>https://operaciones.colombiacompra.gov.co/tienda-virtual-del-estado-colombiano/ordenes-compra/137527</t>
  </si>
  <si>
    <t>1197-2024</t>
  </si>
  <si>
    <t>COMPAÑIA DE DISTRIBUCIÓN FERRETERA SAS CONFERRETERA</t>
  </si>
  <si>
    <t>OC 137528</t>
  </si>
  <si>
    <t>https://colombiacompra.gov.co/tienda-virtual-del-estado-colombiano/ordenes-compra/137528</t>
  </si>
  <si>
    <t>1198-2024</t>
  </si>
  <si>
    <t>OC 137529</t>
  </si>
  <si>
    <t>https://operaciones.colombiacompra.gov.co/tienda-virtual-del-estado-colombiano/ordenes-compra/137529</t>
  </si>
  <si>
    <t>1199-2024</t>
  </si>
  <si>
    <t>YUBARTA SAS</t>
  </si>
  <si>
    <t>OC 137530</t>
  </si>
  <si>
    <t>https://operaciones.colombiacompra.gov.co/tienda-virtual-del-estado-colombiano/ordenes-compra/137530</t>
  </si>
  <si>
    <t>1200-2024</t>
  </si>
  <si>
    <t>COMERCIALIZADORA LA GEMA SAS</t>
  </si>
  <si>
    <t>OC 137531</t>
  </si>
  <si>
    <t>https://operaciones.colombiacompra.gov.co/tienda-virtual-del-estado-colombiano/ordenes-compra/137531</t>
  </si>
  <si>
    <t>18 DIAS</t>
  </si>
  <si>
    <t>6 MESES Y 18 DIAS</t>
  </si>
  <si>
    <t>1201-2024</t>
  </si>
  <si>
    <t>JM GRUPO EMPRESARIAL SAS</t>
  </si>
  <si>
    <t>OC 137532</t>
  </si>
  <si>
    <t>https://operaciones.colombiacompra.gov.co/tienda-virtual-del-estado-colombiano/ordenes-compra/137532</t>
  </si>
  <si>
    <t>SAMUEL DOMINGO ATARA TAUTIVA Y RICARDO CASTRO</t>
  </si>
  <si>
    <t>O23011602330000001809</t>
  </si>
  <si>
    <t>Infraestructura para la Cultura,
recreación y deporte</t>
  </si>
  <si>
    <t>1202-2024 CO(117411)</t>
  </si>
  <si>
    <t>CONSORCIO INNFRA RECREA DEPORTE DISTRITAL</t>
  </si>
  <si>
    <t>FDLU-LP-010-2024 (117411)</t>
  </si>
  <si>
    <t>CONTRATAR MEDIANTE EL SISTEMA DE PRECIOS UNITARIOS A MONTO AGOTABLE, LAS OBRAS DE REHABILITACIÓN Y/O CONSERVACIÓN Y/O MEJORAMIENTO Y/O MANTENIMIENTO DE PARQUES DE PROXIMIDAD DE LA LOCALIDAD DE USME</t>
  </si>
  <si>
    <t>9 MESES</t>
  </si>
  <si>
    <t>CO1.PCCNTR.7026977</t>
  </si>
  <si>
    <t>https://community.secop.gov.co/Public/Tendering/OpportunityDetail/Index?noticeUID=CO1.NTC.6881067&amp;isFromPublicArea=True&amp;isModal=False</t>
  </si>
  <si>
    <t>ALCALDIA LOCAL DE USME / INFRAESTRUCTURA</t>
  </si>
  <si>
    <t>1203-2024 CINT(117403)</t>
  </si>
  <si>
    <t xml:space="preserve">VELNEC S.A </t>
  </si>
  <si>
    <t>FDLU-CMA-012-2024 (117403)</t>
  </si>
  <si>
    <t>REALIZAR LA INTERVENTORÍA TÉCNICA, ADMINISTRATIVA, LEGAL, FINANCIERA, SOCIAL, AMBIENTAL Y SISO AL CONTRATO DE OBRA PÚBLICA, CUYO OBJETO ES: CONTRATAR MEDIANTE EL SISTEMA DE PRECIOS UNITARIOS A MONTO AGOTABLE, LAS OBRAS DE REHABILITACIÓN Y/O CONSERVACIÓN Y/O MEJORAMIENTO Y/O MANTENIMIENTO DE PARQUES DE PROXIMIDAD DE LA LOCALIDAD DE USME</t>
  </si>
  <si>
    <t>CO1.PCCNTR.7082341</t>
  </si>
  <si>
    <t>https://community.secop.gov.co/Public/Tendering/OpportunityDetail/Index?noticeUID=CO1.NTC.6945755&amp;isFromPublicArea=True&amp;isModal=False</t>
  </si>
  <si>
    <t>O23011605550000001854</t>
  </si>
  <si>
    <t>Intervención, dotación de salones comunales para el fortalecimiento de la participación ciudadana</t>
  </si>
  <si>
    <t>CO-1204-2024 (119553)</t>
  </si>
  <si>
    <t>CONSORCIO SAN ALBERTO</t>
  </si>
  <si>
    <t>FDLU-LP-011-2024 (119553)</t>
  </si>
  <si>
    <t>EJECUTAR, POR EL SISTEMA DE PRECIOS UNITARIOS FIJOS A MONTO AGOTABLE, LAS OBRAS PARA LA ADECUACIÓN Y/O MANTENIMIENTO PREVENTIVO Y/O CORRECTIVO DE SALONES COMUNALES UBICADOS EN LA LOCALIDAD DE USME, EN BOGOTA D.C.</t>
  </si>
  <si>
    <t>CO1.PCCNTR.7115505</t>
  </si>
  <si>
    <t>https://community.secop.gov.co/Public/Tendering/OpportunityDetail/Index?noticeUID=CO1.NTC.6962853&amp;isFromPublicArea=True&amp;isModal=False</t>
  </si>
  <si>
    <t>CI-1228-2024 (121692)</t>
  </si>
  <si>
    <t>CUBIKO OBRAS Y CONSULTORIA S.A.S.</t>
  </si>
  <si>
    <t>O23011601140000001711</t>
  </si>
  <si>
    <t>Dotaciones pedagógicas</t>
  </si>
  <si>
    <t>COM-1205-2024 (120941)</t>
  </si>
  <si>
    <t>INVERSIONES Y CONTRATOS B.R. S.A.S</t>
  </si>
  <si>
    <t>FDLU-SASI-022-2024 (120941)</t>
  </si>
  <si>
    <t>CONTRATAR LA DOTACIÓN, TRANSPORTE, ADECUACIÓN E INSTALACIÓN DE PARQUES INFANTILES PARA LAS INSTITUCIONES DISTRITALES DE EDUCACIÓN PRIMARIA, BASICA SECUNDARIA Y MEDIA DE LA LOCALIDAD DE USME, PRIORIZADAS POR LA SECRETARÍA DISTRITAL DE EDUCACIÓN PARA LA VIGENCIA 2024.</t>
  </si>
  <si>
    <t>CO1.PCCNTR.7126931</t>
  </si>
  <si>
    <t>https://community.secop.gov.co/Public/Tendering/OpportunityDetail/Index?noticeUID=CO1.NTC.7068249&amp;isFromPublicArea=True&amp;isModal=False</t>
  </si>
  <si>
    <t>O23011601060000001793 // O23011601140000001711</t>
  </si>
  <si>
    <t>Desarrollo social Local // Dotaciones pedagógicas</t>
  </si>
  <si>
    <t>1206-2024 SASI (120944)</t>
  </si>
  <si>
    <t>UT LIBROS USME 2024</t>
  </si>
  <si>
    <t>FDLU-SASI-021-2024(120944</t>
  </si>
  <si>
    <t>ADQUIRIR A TÍTULO DE COMPRAVENTA, LIBROS PARA LA DOTACIÓN DE CARÁCTER PEDAGÓGICO PARA LAS INSTITUCIONES DE EDUCACIÓN DISTRITAL DE USME Y JARDINES DE SECRETARIA DISTRITAL DE INTEGRACIÓN SOCIAL EN EL MARCO DEL PROYECTO 1711, DENOMINADO "DOTACIONES PEDAGÓGICAS" Y PROYECTO 1793 "DESARROLLO SOCIAL LOCAL", DE ACUERDO CON LAS ESPECIFICACIONES TÉCNICAS Y CANTIDADES ESTABLECIDAS EN LA VIGENCIA 2024"</t>
  </si>
  <si>
    <t>2004
2004</t>
  </si>
  <si>
    <t>08/11/2024
08/11/2024</t>
  </si>
  <si>
    <t>$165.255.250
$25.147.998</t>
  </si>
  <si>
    <t>2651
2651</t>
  </si>
  <si>
    <t>26/12/2024
26/12/2024</t>
  </si>
  <si>
    <t xml:space="preserve">	CO1.PCCNTR.7130116</t>
  </si>
  <si>
    <t xml:space="preserve">https://community.secop.gov.co/Public/Tendering/OpportunityDetail/Index?noticeUID=CO1.NTC.7073833&amp;isFromPublicArea=True&amp;isModal=False
</t>
  </si>
  <si>
    <t>O2120201003023211599</t>
  </si>
  <si>
    <t>Pastas o pulpas de otras fibras n.c.p. para papel</t>
  </si>
  <si>
    <t>1207-2024</t>
  </si>
  <si>
    <t>JAIME BELTRAN URIBE - POLYFLEX</t>
  </si>
  <si>
    <t>OC 139097</t>
  </si>
  <si>
    <t>ADQUISICIÓN DE ELEMENTOS DE PAPELERÍA, OFICINA Y TONNERS DE IMPRESORAS PARA ATENDER LAS NECESIDADES DE LOS DIFERENTES GRUPOS DE TRABAJO QUE CONFORMAN LA ALCALDÍA LOCAL DE USME</t>
  </si>
  <si>
    <t>$17.999.869
$5.865.272</t>
  </si>
  <si>
    <t>https://www.colombiacompra.gov.co/tienda-virtual-del-estado-colombiano/ordenes-compra/139097</t>
  </si>
  <si>
    <t>1208-2024</t>
  </si>
  <si>
    <t>PROVEER INSTITUCIONAL SAS</t>
  </si>
  <si>
    <t>OC 138765</t>
  </si>
  <si>
    <t>ADQUIRIR A TÍTULO DE COMPRAVENTA DE LICENCIAS DE OFFICE LTSC STANDARD 2024 Y LICENCIA DE ADOBE CREATIVE, PARA USO DE LA ALCALDIA LOCAL DE USME”</t>
  </si>
  <si>
    <t>https://colombiacompra.gov.co/tienda-virtual-del-estado-colombiano/ordenes-compra/138765</t>
  </si>
  <si>
    <t>1209-2024</t>
  </si>
  <si>
    <t>OC 139098</t>
  </si>
  <si>
    <t>ADQUISICIÓN DE ELEMENTOS DE PAPELERÍA, OFICINA Y TONNERS DE IMPRESORAS PARA ATENDER LAS NECESIDADES DE LOS DIFERENTES GRUPOS DE TRABAJO QUE CONFORMAN LA ALCALDIA LOCAL DE USME</t>
  </si>
  <si>
    <t>https://www.colombiacompra.gov.co/tienda-virtual-del-estado-colombiano/ordenes-compra/139098</t>
  </si>
  <si>
    <t>1210-2024</t>
  </si>
  <si>
    <t>TECNOPROCESOS S.A.S</t>
  </si>
  <si>
    <t>OC 138767</t>
  </si>
  <si>
    <t>ADQUIRIR A TÍTULO DE COMPRAVENTA DE LICENCIAS DE OFFICE LTSC STANDARD 2024 Y LICENCIA DE ADOBE CREATIVE, PARA USO DE LA ALCALDIA LOCAL DE USME</t>
  </si>
  <si>
    <t>https://colombiacompra.gov.co/tienda-virtual-del-estado-colombiano/ordenes-compra/138767</t>
  </si>
  <si>
    <t>1211-2024</t>
  </si>
  <si>
    <t>OC 139099</t>
  </si>
  <si>
    <t>https://www.colombiacompra.gov.co/tienda-virtual-del-estado-colombiano/ordenes-compra/139099</t>
  </si>
  <si>
    <t>O2120201003023211599 // O2120201003063699060 // O2120201003023211599</t>
  </si>
  <si>
    <t>Pastas o pulpas de otras fibras n.c.p. para papel // Cartuchos plásticos para impresora de computador // Pastas o pulpas de otras fibras n.c.p. para papel</t>
  </si>
  <si>
    <t>1212-2024</t>
  </si>
  <si>
    <t>OC 139100</t>
  </si>
  <si>
    <t>2626
2628
2628</t>
  </si>
  <si>
    <t>16/12/2024
16/12/2024
16/12/2024</t>
  </si>
  <si>
    <t>$0
$5.865.272
$9.459.735</t>
  </si>
  <si>
    <t>https://www.colombiacompra.gov.co/tienda-virtual-del-estado-colombiano/ordenes-compra/139100</t>
  </si>
  <si>
    <t>MIGUEL ANDRES LOPEZ</t>
  </si>
  <si>
    <t>1213-2024</t>
  </si>
  <si>
    <t xml:space="preserve">INDUSTRIAS CRUZ HERMANOS S.A </t>
  </si>
  <si>
    <t>OC 138636</t>
  </si>
  <si>
    <t>ADQUIRIR A TÍTULO DE COMPRAVENTA LOS ELEMENTOS Y MATERIALES DE DOTACIÓN DE CARÁCTER MOBILIARIO PARA LAS INSTITUCIONES EDUCATIVAS DISTRITALES DE LA LOCALIDAD DE USME, EN EL MARCO DEL PROYECTO 1709, DENOMINADO EDUCACIÓN INICIAL CON BASES SÓLIDAS PARA LA VIDA, UNA PRIMERA INFANCIA PARA EL SIGLO XXI”</t>
  </si>
  <si>
    <t>https://operaciones.colombiacompra.gov.co/tienda-virtual-del-estado-colombiano/ordenes-compra/138636</t>
  </si>
  <si>
    <t>5 MESES Y 4 DIAS</t>
  </si>
  <si>
    <t>1214-2024</t>
  </si>
  <si>
    <t>DOTAESCOL S.A.S</t>
  </si>
  <si>
    <t>OC 138637</t>
  </si>
  <si>
    <t>https://operaciones.colombiacompra.gov.co/tienda-virtual-del-estado-colombiano/ordenes-compra/138637</t>
  </si>
  <si>
    <t>4 MESES Y 18 DIAS</t>
  </si>
  <si>
    <t>1215-2024</t>
  </si>
  <si>
    <t>INVERSIONES GUERFOR S.A.S.</t>
  </si>
  <si>
    <t>OC 138638</t>
  </si>
  <si>
    <t>https://operaciones.colombiacompra.gov.co/tienda-virtual-del-estado-colombiano/ordenes-compra/138638</t>
  </si>
  <si>
    <t>1216-2024</t>
  </si>
  <si>
    <t>UNION TEMPORAL CCE-MR-MP-2024</t>
  </si>
  <si>
    <t>OC 138640</t>
  </si>
  <si>
    <t>https://colombiacompra.gov.co/tienda-virtual-del-estado-colombiano/ordenes-compra/138640</t>
  </si>
  <si>
    <t>O23011602370000001812</t>
  </si>
  <si>
    <t>Provisión y mejoramiento de servicios públicos en la ruralidad</t>
  </si>
  <si>
    <t>OC-1217-2024 (120309)</t>
  </si>
  <si>
    <t>PM &amp; A CONSTRUCCIONES S.A.S</t>
  </si>
  <si>
    <t>FDLU-LP-014-2024 (120309)</t>
  </si>
  <si>
    <t>CONTRATAR A PRECIOS UNITARIOS FIJOS A MONTO AGOTABLE, LA CONSERVACIÓN, Y LAS OBRAS REQUERIDAS PARA LA OPTIMIZACION Y MEJORAMIENTO DE LOS ACUEDUCTOS VEREDALES EN LA LOCALIDAD DE USME</t>
  </si>
  <si>
    <t>CO1.PCCNTR.7146443</t>
  </si>
  <si>
    <t>https://community.secop.gov.co/Public/Tendering/OpportunityDetail/Index?noticeUID=CO1.NTC.7035183&amp;isFromPublicArea=True&amp;isModal=False</t>
  </si>
  <si>
    <t>INT-1218-2024 (120311)</t>
  </si>
  <si>
    <t>CONSORCIO INTERACUEDUCTOS USME</t>
  </si>
  <si>
    <t>FDLU-CMA-020-2024 (120311)</t>
  </si>
  <si>
    <t>REALIZAR LA INTERVENTORÍA TÉCNICA, ADMINISTRATIVA, LEGAL, FINANCIERA, SOCIAL, AMBIENTAL Y SST AL CONTRATO DE OBRA PÚBLICA CUYO OBJETO ES: CONTRATAR A PRECIOS UNITARIOS FIJOS A MONTO AGOTABLE, LA CONSERVACIÓN, Y LAS OBRAS REQUERIDAS PARA LA OPTIMIZACION Y MEJORAMIENTO DE LOS ACUEDUCTOS VEREDALES EN LA LOCALIDAD DE USME</t>
  </si>
  <si>
    <t>CO1.PCCNTR.7146062</t>
  </si>
  <si>
    <t>https://community.secop.gov.co/Public/Tendering/OpportunityDetail/Index?noticeUID=CO1.NTC.7074199&amp;isFromPublicArea=True&amp;isModal=False</t>
  </si>
  <si>
    <t>O23011601060000001793</t>
  </si>
  <si>
    <t>Desarrollo social Local</t>
  </si>
  <si>
    <t>1219-2024</t>
  </si>
  <si>
    <t>INVERSIONES Y VALORES DEL CARIBE- INVALCA SAS</t>
  </si>
  <si>
    <t>OC 139271</t>
  </si>
  <si>
    <t>ADQUIRIR A TÍTULO DE COMPRAVENTA A TRAVÉS DEL AMP CCE-173-AMP-2022 LOS ELEMENTOS Y MATERIALES DE DOTACIÓN PEDAGÓGICA PARA LA PRIMERA INFANCIA PARA LAS UNIDADES OPERATIVAS PRIORIZADAS POR LA SDIS EN LA VIGENCIA 2024, EN EL MARCO DEL PROYECTO 1793, DENOMINADO DESARROLLO SOCIAL LOCAL</t>
  </si>
  <si>
    <t>https://operaciones.colombiacompra.gov.co/tienda-virtual-del-estado-colombiano/ordenes-compra/139271</t>
  </si>
  <si>
    <t>5 MESES Y 9 DIAS</t>
  </si>
  <si>
    <t>1220-2024</t>
  </si>
  <si>
    <t>CI INVERSIONES DERCA SAS</t>
  </si>
  <si>
    <t>OC 139272</t>
  </si>
  <si>
    <t>https://operaciones.colombiacompra.gov.co/tienda-virtual-del-estado-colombiano/ordenes-compra/139272</t>
  </si>
  <si>
    <t>16 DIAS</t>
  </si>
  <si>
    <t>1221-2024</t>
  </si>
  <si>
    <t>COMTEC SOLUTIONS SAS</t>
  </si>
  <si>
    <t>OC 139273</t>
  </si>
  <si>
    <t>https://operaciones.colombiacompra.gov.co/tienda-virtual-del-estado-colombiano/ordenes-compra/139273</t>
  </si>
  <si>
    <t>1222-2024</t>
  </si>
  <si>
    <t>OC 139274</t>
  </si>
  <si>
    <t>https://operaciones.colombiacompra.gov.co/tienda-virtual-del-estado-colombiano/ordenes-compra/139274</t>
  </si>
  <si>
    <t>1223-2024</t>
  </si>
  <si>
    <t>OC 139275</t>
  </si>
  <si>
    <t>https://operaciones.colombiacompra.gov.co/tienda-virtual-del-estado-colombiano/ordenes-compra/139275</t>
  </si>
  <si>
    <t>1224-2024 SAMC (121503)</t>
  </si>
  <si>
    <t>FUNDACION G3</t>
  </si>
  <si>
    <t>FDLU-SAMC-026-2024 (121503)</t>
  </si>
  <si>
    <t>PRESTAR LOS SERVICIOS LOGÍSTICOS, PROFESIONALES, TECNICOS Y OPERATIVOS PARA LAS ACTIVIDADES DE RECONOCIMIENTO DE LOS SABERES ANCESTRALES EN MEDICINA EN LA LOCALIDAD DE USME</t>
  </si>
  <si>
    <t>CO1.PCCNTR.7156267</t>
  </si>
  <si>
    <t xml:space="preserve">https://community.secop.gov.co/Public/Tendering/OpportunityDetail/Index?noticeUID=CO1.NTC.7162397&amp;isFromPublicArea=True&amp;isModal=False
</t>
  </si>
  <si>
    <t>CPS-1225-2024 (121510)</t>
  </si>
  <si>
    <t>UNION TEMPORAL BIENESTAR ANIMAL  USME</t>
  </si>
  <si>
    <t>FDLU-SASI-030-2024 (121510)</t>
  </si>
  <si>
    <t>CONTRATAR LA ADQUISICIÓN DE ELEMENTOS Y SERVICIOS RE-QUERIDOS QUE FOMENTEN LA PROTECCIÓN Y ATENCIÓN EN UR-GENCIAS VETERINARIAS ASÍ COMO LAS ACCIONES DE ESTERI LIZA-CIÓN EN LA LOCALIDAD DE USME.</t>
  </si>
  <si>
    <t xml:space="preserve">	CO1.PCCNTR.7156369</t>
  </si>
  <si>
    <t>https://community.secop.gov.co/Public/Tendering/OpportunityDetail/Index?noticeUID=CO1.NTC.7142822&amp;isFromPublicArea=True&amp;isModal=False</t>
  </si>
  <si>
    <t>FDLU-SUM-1226-2024 (121505)</t>
  </si>
  <si>
    <t xml:space="preserve">INVERSIONES BLUCHER S.A.S </t>
  </si>
  <si>
    <t>FDLU-SASI-025-2024 (121505)</t>
  </si>
  <si>
    <t>ADQUISICIÓN DE LA DOTACIÓN DEPORTIVA PARA LOS PROCESOS DE FORMACIÓN E INICIATIVAS DEL FONDO DE DESARROLLO LOCAL DE USME</t>
  </si>
  <si>
    <t>CO1.PCCNTR.7158048</t>
  </si>
  <si>
    <t>https://community.secop.gov.co/Public/Tendering/OpportunityDetail/Index?noticeUID=CO1.NTC.7131810&amp;isFromPublicArea=True&amp;isModal=False</t>
  </si>
  <si>
    <t>SUM-1227-2024 (121539)</t>
  </si>
  <si>
    <t xml:space="preserve">CARLOS ALBERTO PINZÓN MOLINA  </t>
  </si>
  <si>
    <t>FDLU-SASI-028-2024 (121539)</t>
  </si>
  <si>
    <t>CONTRATAR EL SUMINISTRO DE INSUMOS Y ELEMENTOS PARA EL APOYO LOGÍSTICO EN EL MARCO OPERATIVO DE LOS PROGRAMAS Y EVENTOS PROYECTADOS POR LA LOCALIDAD DE USME</t>
  </si>
  <si>
    <t>CO1.PCCNTR.7163327</t>
  </si>
  <si>
    <t>https://community.secop.gov.co/Public/Tendering/OpportunityDetail/Index?noticeUID=CO1.NTC.7142829&amp;isFromPublicArea=True&amp;isModal=False</t>
  </si>
  <si>
    <t xml:space="preserve">SEBASTIAN BERNAL GOMEZ </t>
  </si>
  <si>
    <t>FDLU-CMA-032-2024 (121692)</t>
  </si>
  <si>
    <t>REALIZAR LA INTERVENTORÍA TÉCNICA, ADMINISTRATIVA, LEGAL, FINANCIERA, SOCIAL, AMBIENTAL Y SISO AL CONTRATO DE OBRA PÚBLICA QUE RESULTE DEL PROCESO DE LICITACIÓN, CUYO OBJETO ES: "EJECUTAR, POR EL SISTEMA DE PRECIOS UNITARIOS FIJOS A MONTO AGOTABLE, LAS OBRAS PARA LA ADECUACIÓN Y/O MANTENIMIENTO PREVENTIVO Y/O CORRECTIVO DE SALONES COMUNALES UBICADOS EN LA LOCALIDAD DE USME, EN BOGOTÁ D.C</t>
  </si>
  <si>
    <t>CO1.PCCNTR.7168407</t>
  </si>
  <si>
    <t>https://community.secop.gov.co/Public/Tendering/OpportunityDetail/Index?noticeUID=CO1.NTC.7160047&amp;isFromPublicArea=True&amp;isModal=False</t>
  </si>
  <si>
    <t>FDLU-CO-1229 2024 ((120953)</t>
  </si>
  <si>
    <t xml:space="preserve">CONSTRUCTORA DE INFRAESTRUCTURA  COLOMBIANA COINCO S.A.S </t>
  </si>
  <si>
    <t>FDLU-LP-023-2024 (120953)</t>
  </si>
  <si>
    <t>CONTRATAR A PRECIOS UNITARIOS FIJOS, SIN FÓRMULA DE REAJUSTE Y A MONTO AGOTABLE LA PRIORIZACIÓN, EL DIAGNÓSTICO Y LAS OBRAS DE MEJORAMIENTO INTEGRAL DE VIVIENDA RURAL DISPERSA Y/O CONCENTRADA EN LA LOCALIDAD DE USME, BOGOTÁ, DC.</t>
  </si>
  <si>
    <t>CO1.PCCNTR.7166645</t>
  </si>
  <si>
    <t>https://community.secop.gov.co/Public/Tendering/OpportunityDetail/Index?noticeUID=CO1.NTC.7114042&amp;isFromPublicArea=True&amp;isModal=False</t>
  </si>
  <si>
    <t>CI-1236-2024 (121545)</t>
  </si>
  <si>
    <t>GRUPO IRT SAS</t>
  </si>
  <si>
    <t>O23011605540000001849</t>
  </si>
  <si>
    <t>Conectividad para Usme rural en el siglo XXI</t>
  </si>
  <si>
    <t>CPS-1230-2024 (121507)</t>
  </si>
  <si>
    <t xml:space="preserve">UNION TEMPORAL USME EN CONEXION </t>
  </si>
  <si>
    <t>FDLU-SASI-024-2024 ( 121507 )</t>
  </si>
  <si>
    <t>PRESTAR LOS SERVICIOS PARA LA INSTALACIÓN Y PUESTA EN FUNCIONAMIENTO DE LAS ZONAS DIGITALES PARA EL ACCESO PUBLICO Y GRATUITO A INTERNET EN EL ÁREA RURAL DE LA LOCALIDAD DE USME, INCLUIDO EL SERVICIO DE MANTENIMIENTO</t>
  </si>
  <si>
    <t>2013
2013</t>
  </si>
  <si>
    <t>21/11/2024
21/11/2024</t>
  </si>
  <si>
    <t>$866.883.000
$1.311.000.000</t>
  </si>
  <si>
    <t>2653
2653</t>
  </si>
  <si>
    <t>CO1.PCCNTR.7166791</t>
  </si>
  <si>
    <t>https://community.secop.gov.co/Public/Tendering/OpportunityDetail/Index?noticeUID=CO1.NTC.7152835&amp;isFromPublicArea=True&amp;isModal=False</t>
  </si>
  <si>
    <t>O23011602270000001802 // O23011602330000001808 // O23011602380000001816</t>
  </si>
  <si>
    <t xml:space="preserve">Cambio cultural para la gestión de la crisis climática en Usme // Calidad ambiental en Usme // Usme comprometida con energías alternativas y separación en la fuente
</t>
  </si>
  <si>
    <t>FDLU-PS-1231-2024 (120808)</t>
  </si>
  <si>
    <t>DIRECCIÓN Y GESTIÓN DE PROYECTOS SAS</t>
  </si>
  <si>
    <t>FDLU-LP-017-2024 (120808)</t>
  </si>
  <si>
    <t>PRESTAR SERVICIOS PARA LA PROMOCIÓN Y CAPACI TACIÓN EN HÁBITOS DE CONSUMO RESPONSABLES, SEPARACIÓN EN LA FUENTE Y RECICLAJE. IMPLE MENTAR PROCEDIMIENTOS PARA LA RECUPERA CIÓN AMBIENTAL MEDIANTE EL USO DE JARDINE RÍA VERTICAL Y HORIZONTAL, ASÍ COMO LA SIEM BRA Y MANTENIMIENTO DE ÁRBOLES EN LA LOCALI DAD DE USME</t>
  </si>
  <si>
    <t>2001
2001
2001</t>
  </si>
  <si>
    <t>01/11/2024
01/11/2024
01/11/2024</t>
  </si>
  <si>
    <t>$792.823.000
$165.329.172
$112.133.500</t>
  </si>
  <si>
    <t>2745
2745
2745</t>
  </si>
  <si>
    <t>27/12/2024
27/12/2024
27/12/2024</t>
  </si>
  <si>
    <t>CO1.PCCNTR.7168820</t>
  </si>
  <si>
    <t>https://community.secop.gov.co/Public/Tendering/OpportunityDetail/Index?noticeUID=CO1.NTC.7088499&amp;isFromPublicArea=True&amp;isModal=False</t>
  </si>
  <si>
    <t>MARIA DEL PILAR MUJICA SANDOVAL</t>
  </si>
  <si>
    <t>FDLU-PS-1232-2024 (120810)</t>
  </si>
  <si>
    <t>FUNDACION STAR COP HUMANITY CUYA  SIGLA ES S C H</t>
  </si>
  <si>
    <t>FDLU-LP- 016-2024 (120810)</t>
  </si>
  <si>
    <t>REALIZAR LA EJECUCIÓN DE LOS FESTIVALES CORRES PONDIENTES A LAS 7 UPZ DEL ACUERDO 003 DE 2022 - JUNTA ADMINSTRADORA LOCAL (JAL), DIFERENCIALES Y DE TRADICIÓN CULTURAL DE LA LOCALIDAD DE USME; AL IGUAL QUE CAPACITAR EN TEMAS CULTURA LES A LA POBLACIÓN DE LA LOCALIDAD PARA LA VI GENCIA 2024 Y EL DESARROLLO DE INICIATIVAS DE PRE SUPUESTOS PARTICIPATIVOS.</t>
  </si>
  <si>
    <t xml:space="preserve">	CO1.PCCNTR.7168833</t>
  </si>
  <si>
    <t>https://community.secop.gov.co/Public/Tendering/OpportunityDetail/Index?noticeUID=CO1.NTC.7090532&amp;isFromPublicArea=True&amp;isModal=False</t>
  </si>
  <si>
    <t>O21202020080787130</t>
  </si>
  <si>
    <t>Servicios de mantenimiento y reparación de computadores y equipos periféricos</t>
  </si>
  <si>
    <t>FDLU-PS-1233-2024 (123414)</t>
  </si>
  <si>
    <t xml:space="preserve">SYSTEM NET INGENIERIA SAS </t>
  </si>
  <si>
    <t>FDLU-MC-041-2024 (123414)</t>
  </si>
  <si>
    <t>PRESTACION DEL SERVICIO DE MANTENIMIENTO PREVENTIVO Y CORRECTIVO DE LOS EQUIPOS DE COMPUTO, PARA LA ALCALDIA LOCAL DE USME</t>
  </si>
  <si>
    <t>CO1.PCCNTR.7170140</t>
  </si>
  <si>
    <t>https://community.secop.gov.co/Public/Tendering/OpportunityDetail/Index?noticeUID=CO1.NTC.7213081&amp;isFromPublicArea=True&amp;isModal=False</t>
  </si>
  <si>
    <t>DARWIN ALBERTO MORENO CASTRO</t>
  </si>
  <si>
    <t>O23011603480000001846</t>
  </si>
  <si>
    <t>Usme comprometida con la seguridad</t>
  </si>
  <si>
    <t>1234-2024</t>
  </si>
  <si>
    <t>OC 139782</t>
  </si>
  <si>
    <t>ADQUISICIÓN DE EQUIPOS DE REPRODUCCIÓN DE AUDIO PARA LA ESTACIÓN DE POLICÍA DE LA LOCALIDAD DE USME</t>
  </si>
  <si>
    <t>https://www.colombiacompra.gov.co/tienda-virtual-del-estado-colombiano/ordenes-compra/139782</t>
  </si>
  <si>
    <t>CIA-1235-2024 (123611)</t>
  </si>
  <si>
    <t>UNIVERSIDAD NACIONAL DE COLOMBIA</t>
  </si>
  <si>
    <t>FDLU-CDCI-1236-2024 (123611)</t>
  </si>
  <si>
    <t>AUNAR ESFUERZOS TÉCNICOS, ADMINISTRATIVOS, LOGÍSTICOS Y FINANCIEROS ENTRE EL FONDO DE DESARROLLO LOCAL DE USME Y LA UNIVERSIDAD NACIONAL DE COLOMBIA PARA LA REALIZACIÓN DE LOS PROCESOS DE FORMACIÓN Y CAPACITACIÓN EN EL MARCO DE LOS PROYECTOS DE INVERSIÓN NO. 1854</t>
  </si>
  <si>
    <t>CO1.PCCNTR.7176033</t>
  </si>
  <si>
    <t>https://community.secop.gov.co/Public/Tendering/OpportunityDetail/Index?noticeUID=CO1.NTC.7244842&amp;isFromPublicArea=True&amp;isModal=true&amp;asPopupView=true</t>
  </si>
  <si>
    <t xml:space="preserve">JOSHUA DAYANA ARDILA GALLO </t>
  </si>
  <si>
    <t>FDLU-CMA-029-2024 (121545)</t>
  </si>
  <si>
    <t>REALIZAR LA INTERVENTORÍA TÉCNICA, ADMINISTRATIVA, LEGAL, FINANCIERA, SOCIAL, AMBIENTAL Y SISO AL CONTRATO DE OBRA PÚBLICA, CUYO OBJETO ES: CONTRATAR A PRECIOS UNITARIOS FIJOS, SIN FÓRMULA DE REAJUSTE Y A MONTO AGOTABLE LA PRIORIZACIÓN, EL DIAGNÓSTICO Y LAS OBRAS DE MEJORAMIENTO INTEGRAL DE VIVIENDA RURAL DISPERSA Y/O CONCENTRADA EN LA LOCALIDAD DE USME.</t>
  </si>
  <si>
    <t xml:space="preserve">	CO1.PCCNTR.7170277</t>
  </si>
  <si>
    <t>https://community.secop.gov.co/Public/Tendering/OpportunityDetail/Index?noticeUID=CO1.NTC.7144489&amp;isFromPublicArea=True&amp;isModal=true&amp;asPopupView=true</t>
  </si>
  <si>
    <t>O23011601060000001795 // O23011603400000001818</t>
  </si>
  <si>
    <t>Empoderamiento de la mujer Usmeña // Usme libre de violencia contra la Mujer</t>
  </si>
  <si>
    <t>CIA-1237-2024 (124119)</t>
  </si>
  <si>
    <t>FDLU-CIA-1237-2024 (124119)</t>
  </si>
  <si>
    <t>PRESTAR LOS SERVICIOS PARA LA IMPLEMENTACIÓN DE ESTRATEGIAS DE CUIDADO, FORTALECIMIENTO DE CAPACIDADES, HABILIDADES Y EMPRENDIMIENTOS DE LAS MUJERES, ENTREGA DE LICENCIAS E IMPLEMENTACIÓN DE FECHAS CONMEMORATIVAS EN EL MARCO DE LOS PROYECTOS 1795 EMPODERAMIENTO DE LA MUJER USMEÑA Y 1818 USME LIBRE DE VIOLENCIA CONTRA LA MUJER</t>
  </si>
  <si>
    <t>CONTRATO INTERADMINISTRATIVO</t>
  </si>
  <si>
    <t>2116
2116</t>
  </si>
  <si>
    <t>17/12/2024
17/12/2024</t>
  </si>
  <si>
    <t>$965.236.000
$805.966.453</t>
  </si>
  <si>
    <t>2827
2827</t>
  </si>
  <si>
    <t>30/12/2024
30/12/2024</t>
  </si>
  <si>
    <t>CO1.PCCNTR.7177111</t>
  </si>
  <si>
    <t>https://community.secop.gov.co/Public/Tendering/OpportunityDetail/Index?noticeUID=CO1.NTC.7244834&amp;isFromPublicArea=True&amp;isModal=true&amp;asPopupView=true</t>
  </si>
  <si>
    <t>O23011601200000001718 // O23011601210000001722</t>
  </si>
  <si>
    <t>Usme, referente en cultura, deporte, recreación y actividad física, con parques para el desarrollo y la salud 2021 - 2024 // Fortalecimiento al Desarrollo cultural y deportivo de la Localidad de Usme</t>
  </si>
  <si>
    <t>FDLU-PS-1238-2024(120807)</t>
  </si>
  <si>
    <t>UT DEPORTES USME 2024</t>
  </si>
  <si>
    <t>FDLU-LP-015-2024 (120807)</t>
  </si>
  <si>
    <t>PRESTAR LOS SERVICIOS PARA LA COORDINACIÓN EN LA LO-GISTICA DE LOS EVENTOS RECREO DEPORTIVOS Y ENTREGA DE RECONOCIMIENTOS A LAS ORGANIZACIONES DEPORTIVAS DE LA LOCALIDAD DE USME</t>
  </si>
  <si>
    <t>2000
2000</t>
  </si>
  <si>
    <t>1/11/2024
1/11/2024</t>
  </si>
  <si>
    <t>$2.142.570.000
$384.772.125</t>
  </si>
  <si>
    <t>2787
2787</t>
  </si>
  <si>
    <t>27/12/2024
27/12/2024</t>
  </si>
  <si>
    <t>CO1.PCCNTR.7170655</t>
  </si>
  <si>
    <t>https://community.secop.gov.co/Public/Tendering/OpportunityDetail/Index?noticeUID=CO1.NTC.7091323&amp;isFromPublicArea=True&amp;isModal=true&amp;asPopupView=true</t>
  </si>
  <si>
    <t>FDLU-CV-1239-2024(121695)</t>
  </si>
  <si>
    <t>CI WARRIORS COMPANY S.A.S</t>
  </si>
  <si>
    <t>FDLU-SASI-036-2024(121695)</t>
  </si>
  <si>
    <t>CONTRATAR LA ADQUISICIÓN DE LOS DIFERENTES ELEMEN-TOS, PARA LA DOTACIÓN DE LAS JUNTAS DE ACCIÓN COMU-NAL Y ORGANIZACIONES SOCIALES DE LA LOCALIDAD DE US-ME</t>
  </si>
  <si>
    <t>CO1.PCCNTR.7170668</t>
  </si>
  <si>
    <t>https://community.secop.gov.co/Public/Tendering/OpportunityDetail/Index?noticeUID=CO1.NTC.7165092&amp;isFromPublicArea=True&amp;isModal=true&amp;asPopupView=true</t>
  </si>
  <si>
    <t>GLADYS CAROLINA AMAYA RAMOS</t>
  </si>
  <si>
    <t>CPS-1240- 2024 (120809)</t>
  </si>
  <si>
    <t xml:space="preserve">FUNDACION STAR COP HUMANITY </t>
  </si>
  <si>
    <t>FDLU-LP-018-2024 ( 120809 )</t>
  </si>
  <si>
    <t>CONTRATAR LA PRESTACIÓN DE SERVICIOS DE CAPACITACIÓN, APOYO LOGÍSTICO, ENTREGA DE INSUMOS Y ELEMENTOS PARA EL DESARROLLO DEL PROGRAMA DE FORTALECIMIENTO EN PROCESOS PRODUCTIVOS Y DE COMERCIALIZACIÓN A LOS HOGARES Y /O UNIDADES PRODUCTIVAS DE LA RURALIDAD DE USME</t>
  </si>
  <si>
    <t xml:space="preserve">	CO1.PCCNTR.7174638</t>
  </si>
  <si>
    <t>https://community.secop.gov.co/Public/Tendering/OpportunityDetail/Index?noticeUID=CO1.NTC.7089238&amp;isFromPublicArea=True&amp;isModal=true&amp;asPopupView=true</t>
  </si>
  <si>
    <t>ALCALDIA LOCAL DE USME / PYBA</t>
  </si>
  <si>
    <t>O23011601060000001793 // O23011601060000001797 // O23011601080000001799</t>
  </si>
  <si>
    <t xml:space="preserve">Desarrollo social Local // Apoyos en estrategias de salud para la Localidad // Prevención y atención de maternidad temprana
</t>
  </si>
  <si>
    <t>CIA-1241-2024 (124326)</t>
  </si>
  <si>
    <t>SUBRED INTEGRADA DE SERVICIOS DE SALUD SUR E.S.E.</t>
  </si>
  <si>
    <t>FDLU-CIA-1241-2024 (124326)</t>
  </si>
  <si>
    <t>AUNAR ESFUERZOS ENTRE LA SUBRED INTEGRADA DE SERVICIOS DE SALUD SUR E.S.E., PARA LA PROMOCIÓN Y PREVENCIÓN EN SALUD, FOMENTO DEL BUEN TRATO Y MITIGACIÓN DE TODO TIPO DE VIOLENCIAS EN LA LOCALIDAD DE USME</t>
  </si>
  <si>
    <t>2226
2226
2226</t>
  </si>
  <si>
    <t>26/12/2024
26/12/2024
26/12/2024</t>
  </si>
  <si>
    <t>$338.953.000
$3.337.340.027
$198.626.009</t>
  </si>
  <si>
    <t>2812
2812
2812</t>
  </si>
  <si>
    <t>30/12/2024
30/12/2024
30/12/2024</t>
  </si>
  <si>
    <t>CO1.PCCNTR.7179379</t>
  </si>
  <si>
    <t>https://community.secop.gov.co/Public/Tendering/OpportunityDetail/Index?noticeUID=CO1.NTC.7248478&amp;isFromPublicArea=True&amp;isModal=true&amp;asPopupView=true</t>
  </si>
  <si>
    <t>O23011601230000001726 // O23011601240000001727</t>
  </si>
  <si>
    <t>Extensión agropecuaria, ambiental y productividad rural en Usme // Agricultura urbana en Usme</t>
  </si>
  <si>
    <t>FDLU-SUM-1242-2024 (120941)</t>
  </si>
  <si>
    <t>COMPAÑIA MAYFER SB SAS</t>
  </si>
  <si>
    <t>FDLU-SASI-034-2024 (121499)</t>
  </si>
  <si>
    <t>CONTRATAR A MONTO AGOTABLE, PRECIOS FIJOS UNITARIOS Y SIN FORMULA DE REAJUSTE, EL SUMINISTRO DE INSUMOS Y ELEMENTOS AGROPECUARIOS Y FORESTALES PARA EL PROGRAMA DE AGRICULTURA URBANA Y LA PRESTACION DE ASISTENCIA TECNICA DE EXTENSION AGROPECUARIA EN LA LOCALIDAD DE USME.</t>
  </si>
  <si>
    <t>10 MESES</t>
  </si>
  <si>
    <t>2021
2021</t>
  </si>
  <si>
    <t>25/11/2024
25/11/2024</t>
  </si>
  <si>
    <t>$48.680.255
$337.293.026</t>
  </si>
  <si>
    <t>2789
2789</t>
  </si>
  <si>
    <t xml:space="preserve">	CO1.PCCNTR.7173974</t>
  </si>
  <si>
    <t>https://community.secop.gov.co/Public/Tendering/OpportunityDetail/Index?noticeUID=CO1.NTC.7159875&amp;isFromPublicArea=True&amp;isModal=true&amp;asPopupView=true</t>
  </si>
  <si>
    <t>FDLU-CV-1243-2024(121698)</t>
  </si>
  <si>
    <t>COMERCIALIZADORA E&amp;T SAS</t>
  </si>
  <si>
    <t>FDLU-SASI-039-2024(121698)</t>
  </si>
  <si>
    <t>ADQUIRIR A TÍTULO DE COMPRAVENTA LA ADQUISICIÓN DE ELEMENTOS Y MATERIALES DE DOTACIÓN DE CARÁCTER PE-DAGOGICO PARA LA PRIMERA INFANCIA PARA LAS UNIDADES OPERATIVAS PRIORIZADAS POR LA SDIS EN LA VIGENCIA 2024, EN EL MARCO DEL PROYECTO 1793, DENOMINADO "DESARRO-LLO SOCIAL LOCAL</t>
  </si>
  <si>
    <t>CO1.PCCNTR.7178320</t>
  </si>
  <si>
    <t>https://community.secop.gov.co/Public/Tendering/OpportunityDetail/Index?noticeUID=CO1.NTC.7183830&amp;isFromPublicArea=True&amp;isModal=true&amp;asPopupView=true</t>
  </si>
  <si>
    <t>PRORROGA  1</t>
  </si>
  <si>
    <t>1244-2024</t>
  </si>
  <si>
    <t>AUTOMOTORES COMAGRO SAS</t>
  </si>
  <si>
    <t>OC 140026</t>
  </si>
  <si>
    <t>ADQUISICIÓN DE VEHICULOS INSTITUCIONALES PARA LA ESTACIÓN DE POLICIA DE USME</t>
  </si>
  <si>
    <t>https://www.colombiacompra.gov.co/tienda-virtual-del-estado-colombiano/ordenes-compra/140026</t>
  </si>
  <si>
    <t>1245-2024</t>
  </si>
  <si>
    <t xml:space="preserve"> TB PLUS ENERGY SAS</t>
  </si>
  <si>
    <t>OC 140339</t>
  </si>
  <si>
    <t>SUMINISTRO DE SISTEMAS FOTOVOLTAICOS EN LA ZONA RURAL DE USME</t>
  </si>
  <si>
    <t>https://www.colombiacompra.gov.co/tienda-virtual-del-estado-colombiano/ordenes-compra/140339</t>
  </si>
  <si>
    <t>O23011603480000001825</t>
  </si>
  <si>
    <t>Acceso a la justicia para el desarrollo social y cultural del siglo XXI</t>
  </si>
  <si>
    <t>CPS-1246-2024 (121543)</t>
  </si>
  <si>
    <t>FUNDACION OTRO ROLLO SOCIAL</t>
  </si>
  <si>
    <t>FDLU-SAMC-031-2024 (121543)</t>
  </si>
  <si>
    <t>CONTRATAR LOS SERVICIOS QUE PROPENDAN EL CONOCIMIENTO DE LAS ACCIONES DE SEGURIDAD Y CONVIVENCIA CIUDADANA, ASI COMO LA RESOLUCION DE CONFLICTOS EN LAS INSTITUCIONES DISTRITALES PARA LA LOCALIDAD DE USME</t>
  </si>
  <si>
    <t xml:space="preserve">	CO1.PCCNTR.7181768</t>
  </si>
  <si>
    <t>https://community.secop.gov.co/Public/Tendering/OpportunityDetail/Index?noticeUID=CO1.NTC.7159490&amp;isFromPublicArea=True&amp;isModal=true&amp;asPopupView=true</t>
  </si>
  <si>
    <t>FDLU-PS- 1248-2024 (121693</t>
  </si>
  <si>
    <t xml:space="preserve"> CONSORCIO AOC-PROSEDER  2024 </t>
  </si>
  <si>
    <t>FDLU-SAMC-038-2024 (121693)</t>
  </si>
  <si>
    <t>CONTRATAR LOS SERVICIOS QUE PROPENDAN EL ACCESO A LAS ESTRATEGIAS DE JUSTICIA INTEGRAL Y FORTALECECI-MIENTO INTEGRAL DE LOS MECANISMOS DE JUSTICIA COMU-NITARIA EN LA LOCALIDAD DE USME</t>
  </si>
  <si>
    <t>CO1.PCCNTR.7180185</t>
  </si>
  <si>
    <t>https://community.secop.gov.co/Public/Tendering/OpportunityDetail/Index?noticeUID=CO1.NTC.7182447&amp;isFromPublicArea=True&amp;isModal=true&amp;asPopupView=true</t>
  </si>
  <si>
    <t>1250-2024</t>
  </si>
  <si>
    <t>GRAN IMAGEN SAS</t>
  </si>
  <si>
    <t>OC 140451</t>
  </si>
  <si>
    <t>ADQUIRIR A TITULO DE COMPRAVENTA LOS EQUIPOS TECNOLÓGICOS PARA EL FONDO DE DESARROLLO LOCAL DE USME MEDIANTE EL ACUERDO MARCO DE PRECIOS PARA LA COMPRA O ALQUILER DE COMPUTADORES Y PERIFÉRICOS</t>
  </si>
  <si>
    <t>$94.600.000
$225.972.183
$177.776.366</t>
  </si>
  <si>
    <t>https://www.colombiacompra.gov.co/tienda-virtual-del-estado-colombiano/ordenes-compra/140451</t>
  </si>
  <si>
    <t>1251-2024</t>
  </si>
  <si>
    <t>ITELCO TI SAS BIC</t>
  </si>
  <si>
    <t>OC 140453</t>
  </si>
  <si>
    <t>https://www.colombiacompra.gov.co/tienda-virtual-del-estado-colombiano/ordenes-compra/140453</t>
  </si>
  <si>
    <t>O23011605570000001856 // O23011605570000001857 // O23011605570000001856</t>
  </si>
  <si>
    <t xml:space="preserve">Gobierno abierto y transparente // Gobierno legítimo y eficiente // Gobierno abierto y transparente
</t>
  </si>
  <si>
    <t>1252-2024</t>
  </si>
  <si>
    <t>SISTETRONICS SAS</t>
  </si>
  <si>
    <t>OC 140452</t>
  </si>
  <si>
    <t>2225
2225
2225</t>
  </si>
  <si>
    <t>2851
2851
2851</t>
  </si>
  <si>
    <t>31/12/2024
31/12/2024
31/12/2024</t>
  </si>
  <si>
    <t>$219.816.778
$177.776.366
$94.280.166</t>
  </si>
  <si>
    <t>https://operaciones.colombiacompra.gov.co/tienda-virtual-del-estado-colombiano/ordenes-compra/140452</t>
  </si>
  <si>
    <t>O23011601060000001732 // O23011603390000001817</t>
  </si>
  <si>
    <t xml:space="preserve">Fortalecimiento a Mipymes y/o emprendimientos culturales, empresariales y actividad productiva en Usme // Usme en paz con memoria y reconciliación
</t>
  </si>
  <si>
    <t>CIA-1254-2024 (126119)</t>
  </si>
  <si>
    <t>LA CORPORACIÓN PARA EL  DESARROLLO DE LAS MICROEMPRESAS</t>
  </si>
  <si>
    <t>FDLU-CIA-1254-2024 (126119)</t>
  </si>
  <si>
    <t xml:space="preserve">AUNAR ESFUERZOS TÉCNICOS, ADMINISTRATIVOS, FINANCIEROS Y LOGÍSTICOS QUE PERMITAN EL DESARROLLO DE ACCIONES FORMATIVAS Y DE ENTREGA DE APOYOS TECNÓLOGICOS QUE FORTALECEN LA REVITALIZACIÓN DE MIPYMES Y EMPRENDIMIENTOS EN EL MARCO DEL PROYECTO 1732, DE IGUAL FORMA, DESARROLLAR ACTIVIDADES QUE APORTEN A LA RECONCILIACIÓN, REPARACIÓN, PROMOCIÓN DE LOS DERECHOS, CONSTRUCCIÓN DE MEMORIA Y FORTALECIMIENTO DE UNIDADES PRODUCTIVAS DE LAS PERSONAS VÍCTIMAS DEL CONFLICTOARMADO DE LA LOCALIDAD DE USME EN E </t>
  </si>
  <si>
    <t>2228
2228</t>
  </si>
  <si>
    <t>$3.390.665.000
$313.569.078</t>
  </si>
  <si>
    <t>2854
2854</t>
  </si>
  <si>
    <t>31/12/2024
31/12/2024</t>
  </si>
  <si>
    <t>CO1.PCCNTR.7187687</t>
  </si>
  <si>
    <t>https://community.secop.gov.co/Public/Tendering/OpportunityDetail/Index?noticeUID=CO1.NTC.7261353&amp;isFromPublicArea=True&amp;isModal=true&amp;asPopupView=true</t>
  </si>
  <si>
    <t>DANNA BRIGITH CANCHALA RUIZ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</si>
</sst>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_-[$$-409]* #,##0_ ;_-[$$-409]* \-#,##0\ ;_-[$$-409]* &quot;-&quot;??_ ;_-@_ "/>
    <numFmt numFmtId="166" formatCode="_-[$$-409]* #,##0.00_ ;_-[$$-409]* \-#,##0.00\ ;_-[$$-409]* &quot;-&quot;??_ ;_-@_ "/>
  </numFmts>
  <fonts count="23" x14ac:knownFonts="1">
    <font>
      <sz val="11"/>
      <color theme="1"/>
      <name val="Calibri"/>
      <family val="2"/>
      <scheme val="minor"/>
    </font>
    <font>
      <b/>
      <sz val="10"/>
      <name val="Arial Narrow"/>
      <family val="2"/>
    </font>
    <font>
      <b/>
      <sz val="10"/>
      <color theme="1"/>
      <name val="Arial Narrow"/>
      <family val="2"/>
    </font>
    <font>
      <u/>
      <sz val="11"/>
      <color theme="10"/>
      <name val="Calibri"/>
      <family val="2"/>
      <scheme val="minor"/>
    </font>
    <font>
      <sz val="11"/>
      <color theme="1"/>
      <name val="Arial"/>
      <family val="2"/>
    </font>
    <font>
      <sz val="10"/>
      <color theme="1"/>
      <name val="Arial Narrow"/>
      <family val="2"/>
    </font>
    <font>
      <sz val="10"/>
      <name val="Arial Narrow"/>
      <family val="2"/>
    </font>
    <font>
      <sz val="10"/>
      <color theme="1"/>
      <name val="Arial Narrow"/>
      <family val="2"/>
    </font>
    <font>
      <sz val="10"/>
      <color rgb="FF000000"/>
      <name val="Arial Narrow"/>
      <family val="2"/>
    </font>
    <font>
      <sz val="10"/>
      <color rgb="FF000000"/>
      <name val="Arial Narrow"/>
      <family val="2"/>
    </font>
    <font>
      <b/>
      <sz val="10"/>
      <name val="Arial Narrow"/>
      <family val="2"/>
    </font>
    <font>
      <sz val="10"/>
      <name val="Arial Narrow"/>
      <family val="2"/>
    </font>
    <font>
      <b/>
      <sz val="10"/>
      <color theme="1"/>
      <name val="Arial Narrow"/>
      <family val="2"/>
    </font>
    <font>
      <sz val="10"/>
      <color rgb="FF000000"/>
      <name val="Arial Narrow"/>
      <family val="2"/>
    </font>
    <font>
      <b/>
      <sz val="10"/>
      <color rgb="FF000000"/>
      <name val="Arial Narrow"/>
      <family val="2"/>
    </font>
    <font>
      <sz val="10"/>
      <color rgb="FF9C0006"/>
      <name val="Arial Narrow"/>
      <family val="2"/>
    </font>
    <font>
      <sz val="10"/>
      <color rgb="FF9C0006"/>
      <name val="Arial Narrow"/>
      <family val="2"/>
    </font>
    <font>
      <u/>
      <sz val="11"/>
      <color rgb="FF0563C1"/>
      <name val="Calibri"/>
      <family val="2"/>
    </font>
    <font>
      <b/>
      <sz val="18"/>
      <color rgb="FF000000"/>
      <name val="Arial Narrow"/>
      <family val="2"/>
    </font>
    <font>
      <b/>
      <sz val="10"/>
      <color rgb="FF000000"/>
      <name val="Arial Narrow"/>
      <family val="2"/>
    </font>
    <font>
      <sz val="11"/>
      <color rgb="FF000000"/>
      <name val="Calibri"/>
      <family val="2"/>
    </font>
    <font>
      <sz val="10"/>
      <color rgb="FFFF0000"/>
      <name val="Arial Narrow"/>
      <family val="2"/>
    </font>
    <font>
      <sz val="10"/>
      <color theme="1"/>
      <name val="Garamond"/>
      <family val="1"/>
      <charset val="1"/>
    </font>
  </fonts>
  <fills count="10">
    <fill>
      <patternFill patternType="none"/>
    </fill>
    <fill>
      <patternFill patternType="gray125"/>
    </fill>
    <fill>
      <patternFill patternType="solid">
        <fgColor theme="2"/>
        <bgColor rgb="FFB8CCE4"/>
      </patternFill>
    </fill>
    <fill>
      <patternFill patternType="solid">
        <fgColor theme="2"/>
        <bgColor indexed="64"/>
      </patternFill>
    </fill>
    <fill>
      <patternFill patternType="solid">
        <fgColor theme="2"/>
        <bgColor rgb="FF000000"/>
      </patternFill>
    </fill>
    <fill>
      <patternFill patternType="solid">
        <fgColor theme="2"/>
        <bgColor rgb="FFFBD4B4"/>
      </patternFill>
    </fill>
    <fill>
      <patternFill patternType="solid">
        <fgColor theme="2"/>
        <bgColor rgb="FFD6E3BC"/>
      </patternFill>
    </fill>
    <fill>
      <patternFill patternType="solid">
        <fgColor theme="2"/>
        <bgColor rgb="FF00FF00"/>
      </patternFill>
    </fill>
    <fill>
      <patternFill patternType="solid">
        <fgColor theme="2"/>
        <bgColor rgb="FFFF00FF"/>
      </patternFill>
    </fill>
    <fill>
      <patternFill patternType="solid">
        <fgColor theme="2"/>
        <bgColor rgb="FFCC0000"/>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3" fillId="0" borderId="0" applyNumberFormat="0" applyFill="0" applyBorder="0" applyAlignment="0" applyProtection="0"/>
  </cellStyleXfs>
  <cellXfs count="140">
    <xf numFmtId="0" fontId="0" fillId="0" borderId="0" xfId="0"/>
    <xf numFmtId="0" fontId="0" fillId="0" borderId="0" xfId="0" applyAlignment="1">
      <alignment wrapText="1"/>
    </xf>
    <xf numFmtId="0" fontId="0" fillId="0" borderId="0" xfId="0" applyAlignment="1">
      <alignment horizontal="left"/>
    </xf>
    <xf numFmtId="0" fontId="0" fillId="0" borderId="0" xfId="0" applyAlignment="1">
      <alignment horizontal="center"/>
    </xf>
    <xf numFmtId="0" fontId="0" fillId="0" borderId="0" xfId="0" applyAlignment="1">
      <alignment horizontal="center" wrapText="1"/>
    </xf>
    <xf numFmtId="0" fontId="0" fillId="0" borderId="0" xfId="0" applyAlignment="1">
      <alignment horizontal="right"/>
    </xf>
    <xf numFmtId="0" fontId="0" fillId="0" borderId="0" xfId="0" applyAlignment="1">
      <alignment horizontal="center" vertical="center"/>
    </xf>
    <xf numFmtId="0" fontId="0" fillId="0" borderId="0" xfId="0" applyAlignment="1">
      <alignment horizontal="right" vertical="center"/>
    </xf>
    <xf numFmtId="0" fontId="3" fillId="0" borderId="1" xfId="1" applyFill="1" applyBorder="1" applyAlignment="1">
      <alignment vertical="center"/>
    </xf>
    <xf numFmtId="0" fontId="0" fillId="0" borderId="0" xfId="0" applyAlignment="1">
      <alignment vertical="center"/>
    </xf>
    <xf numFmtId="0" fontId="3" fillId="0" borderId="1" xfId="1" applyFill="1" applyBorder="1" applyAlignment="1">
      <alignment horizontal="left" vertical="center"/>
    </xf>
    <xf numFmtId="165" fontId="0" fillId="0" borderId="0" xfId="0" applyNumberFormat="1"/>
    <xf numFmtId="0" fontId="2"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9" fillId="4"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2" fillId="3"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1" fontId="2" fillId="8" borderId="1" xfId="0" applyNumberFormat="1" applyFont="1" applyFill="1" applyBorder="1" applyAlignment="1">
      <alignment horizontal="center" vertical="center" wrapText="1"/>
    </xf>
    <xf numFmtId="1" fontId="2" fillId="8" borderId="1" xfId="0" applyNumberFormat="1" applyFont="1" applyFill="1" applyBorder="1" applyAlignment="1">
      <alignment horizontal="center" vertical="center"/>
    </xf>
    <xf numFmtId="0" fontId="2" fillId="8" borderId="1" xfId="0" applyFont="1" applyFill="1" applyBorder="1" applyAlignment="1">
      <alignment horizontal="center" vertical="center" wrapText="1"/>
    </xf>
    <xf numFmtId="0" fontId="2" fillId="8" borderId="1" xfId="0" applyFont="1" applyFill="1" applyBorder="1" applyAlignment="1">
      <alignment horizontal="center" vertical="center"/>
    </xf>
    <xf numFmtId="0" fontId="2" fillId="8" borderId="1" xfId="0" applyFont="1" applyFill="1" applyBorder="1" applyAlignment="1">
      <alignment horizontal="center" vertical="center"/>
    </xf>
    <xf numFmtId="164" fontId="2" fillId="3"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1" fontId="2" fillId="9" borderId="1" xfId="0" applyNumberFormat="1" applyFont="1" applyFill="1" applyBorder="1" applyAlignment="1">
      <alignment horizontal="center" vertical="center" wrapText="1"/>
    </xf>
    <xf numFmtId="0" fontId="4" fillId="3" borderId="0" xfId="0" applyFont="1" applyFill="1"/>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6" fillId="0" borderId="1" xfId="0" applyFont="1" applyFill="1" applyBorder="1" applyAlignment="1">
      <alignment horizontal="left" vertical="center"/>
    </xf>
    <xf numFmtId="0" fontId="5" fillId="0" borderId="1" xfId="0" applyFont="1" applyFill="1" applyBorder="1" applyAlignment="1">
      <alignment horizontal="center" vertical="center" wrapText="1"/>
    </xf>
    <xf numFmtId="0" fontId="11" fillId="0" borderId="1" xfId="0" applyFont="1" applyFill="1" applyBorder="1" applyAlignment="1">
      <alignmen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14" fontId="5" fillId="0" borderId="1" xfId="0" applyNumberFormat="1" applyFont="1" applyFill="1" applyBorder="1" applyAlignment="1">
      <alignment horizontal="center" vertical="center"/>
    </xf>
    <xf numFmtId="165" fontId="5"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14" fontId="13" fillId="0" borderId="1" xfId="0" applyNumberFormat="1" applyFont="1" applyFill="1" applyBorder="1" applyAlignment="1">
      <alignment horizontal="center" vertical="center"/>
    </xf>
    <xf numFmtId="165" fontId="8" fillId="0" borderId="1" xfId="0" applyNumberFormat="1" applyFont="1" applyFill="1" applyBorder="1" applyAlignment="1">
      <alignment horizontal="right" vertical="center"/>
    </xf>
    <xf numFmtId="0" fontId="13" fillId="0" borderId="1" xfId="0" applyFont="1" applyFill="1" applyBorder="1" applyAlignment="1">
      <alignment horizontal="center" vertical="center"/>
    </xf>
    <xf numFmtId="165" fontId="13" fillId="0" borderId="1" xfId="0" applyNumberFormat="1" applyFont="1" applyFill="1" applyBorder="1" applyAlignment="1">
      <alignment horizontal="right" vertical="center"/>
    </xf>
    <xf numFmtId="0" fontId="13" fillId="0" borderId="1" xfId="0" applyFont="1" applyFill="1" applyBorder="1" applyAlignment="1">
      <alignment horizontal="center" vertical="center" wrapText="1"/>
    </xf>
    <xf numFmtId="166" fontId="13" fillId="0" borderId="1" xfId="0" applyNumberFormat="1" applyFont="1" applyFill="1" applyBorder="1" applyAlignment="1">
      <alignment horizontal="center" vertical="center"/>
    </xf>
    <xf numFmtId="165" fontId="13" fillId="0" borderId="1" xfId="0" applyNumberFormat="1" applyFont="1" applyFill="1" applyBorder="1" applyAlignment="1">
      <alignment horizontal="center" vertical="center"/>
    </xf>
    <xf numFmtId="0" fontId="0" fillId="0" borderId="1" xfId="0" applyFill="1" applyBorder="1"/>
    <xf numFmtId="1" fontId="5"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4" fillId="0" borderId="1" xfId="0" applyFont="1" applyFill="1" applyBorder="1"/>
    <xf numFmtId="164" fontId="5" fillId="0" borderId="1" xfId="0" applyNumberFormat="1" applyFont="1" applyFill="1" applyBorder="1" applyAlignment="1">
      <alignment horizontal="center" vertical="center"/>
    </xf>
    <xf numFmtId="0" fontId="4" fillId="0" borderId="0" xfId="0" applyFont="1" applyFill="1"/>
    <xf numFmtId="14" fontId="5" fillId="0" borderId="1" xfId="0" applyNumberFormat="1" applyFont="1" applyFill="1" applyBorder="1" applyAlignment="1">
      <alignment horizontal="center" vertical="center" wrapText="1"/>
    </xf>
    <xf numFmtId="0" fontId="0" fillId="0" borderId="0" xfId="0" applyFill="1"/>
    <xf numFmtId="14" fontId="13"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3" fillId="0" borderId="1" xfId="0" applyFont="1" applyFill="1" applyBorder="1" applyAlignment="1">
      <alignment horizontal="right" vertical="center" wrapText="1"/>
    </xf>
    <xf numFmtId="0" fontId="0" fillId="0" borderId="1" xfId="0" applyFill="1" applyBorder="1" applyAlignment="1">
      <alignment wrapText="1"/>
    </xf>
    <xf numFmtId="14" fontId="7"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64" fontId="5" fillId="0" borderId="1" xfId="0" applyNumberFormat="1" applyFont="1" applyFill="1" applyBorder="1" applyAlignment="1">
      <alignment horizontal="left" vertical="center"/>
    </xf>
    <xf numFmtId="165" fontId="5" fillId="0" borderId="1" xfId="0" applyNumberFormat="1" applyFont="1" applyFill="1" applyBorder="1" applyAlignment="1">
      <alignment horizontal="right" vertical="center"/>
    </xf>
    <xf numFmtId="165" fontId="7"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11" fillId="0" borderId="1" xfId="0" applyFont="1" applyFill="1" applyBorder="1" applyAlignment="1">
      <alignment horizontal="left" vertical="center"/>
    </xf>
    <xf numFmtId="0" fontId="13" fillId="0" borderId="1" xfId="0" applyFont="1" applyFill="1" applyBorder="1" applyAlignment="1">
      <alignment horizontal="right" vertical="center"/>
    </xf>
    <xf numFmtId="0" fontId="10" fillId="0" borderId="1" xfId="0" applyFont="1" applyFill="1" applyBorder="1" applyAlignment="1">
      <alignment horizontal="center" vertical="center"/>
    </xf>
    <xf numFmtId="14" fontId="8"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7" fillId="0" borderId="1" xfId="0" applyFont="1" applyFill="1" applyBorder="1" applyAlignment="1">
      <alignment vertical="center"/>
    </xf>
    <xf numFmtId="164" fontId="7"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0" fontId="8" fillId="0" borderId="4"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0" fillId="0" borderId="1" xfId="0" applyFill="1" applyBorder="1" applyAlignment="1">
      <alignment horizontal="center" vertical="center" wrapText="1"/>
    </xf>
    <xf numFmtId="0" fontId="13" fillId="0" borderId="5" xfId="0" applyFont="1" applyFill="1" applyBorder="1" applyAlignment="1">
      <alignment horizontal="center" vertical="center" wrapText="1"/>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165" fontId="5"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8" fillId="0" borderId="1" xfId="0" applyFont="1" applyFill="1" applyBorder="1" applyAlignment="1">
      <alignment horizontal="right" vertical="center" wrapText="1"/>
    </xf>
    <xf numFmtId="165" fontId="13"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xf>
    <xf numFmtId="166" fontId="13" fillId="0" borderId="1" xfId="0" applyNumberFormat="1" applyFont="1" applyFill="1" applyBorder="1" applyAlignment="1">
      <alignment horizontal="right" vertical="center" wrapText="1"/>
    </xf>
    <xf numFmtId="14" fontId="8" fillId="0" borderId="1" xfId="0" applyNumberFormat="1" applyFont="1" applyFill="1" applyBorder="1" applyAlignment="1">
      <alignment horizontal="center" vertical="center"/>
    </xf>
    <xf numFmtId="0" fontId="2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0" borderId="1" xfId="0" applyFont="1" applyFill="1" applyBorder="1" applyAlignment="1">
      <alignment horizontal="right" vertical="center"/>
    </xf>
    <xf numFmtId="0" fontId="0" fillId="0" borderId="1" xfId="0" applyFill="1" applyBorder="1" applyAlignment="1">
      <alignment vertical="center"/>
    </xf>
    <xf numFmtId="0" fontId="0" fillId="0" borderId="0" xfId="0" applyFill="1" applyAlignment="1">
      <alignment vertical="center"/>
    </xf>
    <xf numFmtId="165" fontId="13" fillId="0" borderId="1" xfId="0" applyNumberFormat="1" applyFont="1" applyFill="1" applyBorder="1" applyAlignment="1">
      <alignment horizontal="right" vertical="center" wrapText="1"/>
    </xf>
    <xf numFmtId="0" fontId="16" fillId="0" borderId="1" xfId="0" applyFont="1" applyFill="1" applyBorder="1" applyAlignment="1">
      <alignment horizontal="center" vertical="center"/>
    </xf>
    <xf numFmtId="0" fontId="9" fillId="0" borderId="0" xfId="0" applyFont="1" applyFill="1"/>
    <xf numFmtId="0" fontId="9"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165" fontId="7" fillId="0" borderId="1" xfId="0" applyNumberFormat="1" applyFont="1" applyFill="1" applyBorder="1" applyAlignment="1">
      <alignment horizontal="right" vertical="center" wrapText="1"/>
    </xf>
    <xf numFmtId="165" fontId="8" fillId="0" borderId="1" xfId="0" applyNumberFormat="1" applyFont="1" applyFill="1" applyBorder="1" applyAlignment="1">
      <alignment horizontal="center" vertical="center"/>
    </xf>
    <xf numFmtId="165" fontId="7" fillId="0" borderId="1" xfId="0" applyNumberFormat="1" applyFont="1" applyFill="1" applyBorder="1" applyAlignment="1">
      <alignment horizontal="right" vertical="center"/>
    </xf>
    <xf numFmtId="0" fontId="13" fillId="0" borderId="4" xfId="0"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65" fontId="13" fillId="0" borderId="4" xfId="0" applyNumberFormat="1" applyFont="1" applyFill="1" applyBorder="1" applyAlignment="1">
      <alignment horizontal="center" vertical="center"/>
    </xf>
    <xf numFmtId="0" fontId="13" fillId="0" borderId="4" xfId="0" applyFont="1" applyFill="1" applyBorder="1" applyAlignment="1">
      <alignment horizontal="center" vertical="center"/>
    </xf>
    <xf numFmtId="14" fontId="13"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14" fontId="7" fillId="0" borderId="4"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14" fontId="13" fillId="0" borderId="5" xfId="0" applyNumberFormat="1" applyFont="1" applyFill="1" applyBorder="1" applyAlignment="1">
      <alignment horizontal="center" vertical="center" wrapText="1"/>
    </xf>
    <xf numFmtId="165" fontId="13" fillId="0" borderId="5" xfId="0" applyNumberFormat="1" applyFont="1" applyFill="1" applyBorder="1" applyAlignment="1">
      <alignment horizontal="center" vertical="center"/>
    </xf>
    <xf numFmtId="0" fontId="7" fillId="0" borderId="5" xfId="0"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xf>
    <xf numFmtId="0" fontId="0" fillId="0" borderId="0" xfId="0" applyFill="1" applyAlignment="1">
      <alignment horizontal="center" wrapText="1"/>
    </xf>
    <xf numFmtId="14" fontId="5" fillId="0" borderId="1" xfId="0" applyNumberFormat="1" applyFont="1" applyFill="1" applyBorder="1" applyAlignment="1">
      <alignment horizontal="left" vertical="center"/>
    </xf>
    <xf numFmtId="0" fontId="21" fillId="0" borderId="1" xfId="0" applyFont="1" applyFill="1" applyBorder="1" applyAlignment="1">
      <alignment horizontal="left" vertical="center"/>
    </xf>
    <xf numFmtId="1" fontId="7" fillId="0" borderId="4"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165" fontId="5" fillId="0" borderId="3" xfId="0" applyNumberFormat="1" applyFont="1" applyFill="1" applyBorder="1" applyAlignment="1">
      <alignment horizontal="center" vertical="center"/>
    </xf>
    <xf numFmtId="14" fontId="7" fillId="0" borderId="5" xfId="0" applyNumberFormat="1" applyFont="1" applyFill="1" applyBorder="1" applyAlignment="1">
      <alignment horizontal="center" vertical="center" wrapText="1"/>
    </xf>
    <xf numFmtId="1" fontId="7"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3" fontId="7" fillId="0" borderId="1" xfId="0" applyNumberFormat="1" applyFont="1" applyFill="1" applyBorder="1" applyAlignment="1">
      <alignment horizontal="center" vertical="center"/>
    </xf>
    <xf numFmtId="165" fontId="8" fillId="0" borderId="1" xfId="0" applyNumberFormat="1" applyFont="1" applyFill="1" applyBorder="1" applyAlignment="1">
      <alignment horizontal="right" vertical="center" wrapText="1"/>
    </xf>
    <xf numFmtId="14" fontId="7" fillId="0" borderId="1" xfId="0" applyNumberFormat="1" applyFont="1" applyFill="1" applyBorder="1" applyAlignment="1">
      <alignment horizontal="left" vertical="center"/>
    </xf>
    <xf numFmtId="0" fontId="22" fillId="0" borderId="0" xfId="0" applyFont="1" applyFill="1" applyAlignment="1">
      <alignment horizontal="center" vertical="center" wrapText="1"/>
    </xf>
  </cellXfs>
  <cellStyles count="2">
    <cellStyle name="Hyperlink" xfId="1" xr:uid="{00000000-000B-0000-0000-000008000000}"/>
    <cellStyle name="Normal" xfId="0" builtinId="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8C3C3"/>
      <color rgb="FF77FCED"/>
      <color rgb="FF9FED0E"/>
      <color rgb="FFFCA9A9"/>
      <color rgb="FFE482FF"/>
      <color rgb="FFFFCCFF"/>
      <color rgb="FFF9FFE6"/>
      <color rgb="FFF086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41330986-7E14-475B-AD47-BB2AE7ACA842}"/>
  <namedSheetView name="Vista 2" id="{60A6C488-0840-42C8-BC44-3436B71302AB}"/>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5748955&amp;isFromPublicArea=True&amp;isModal=False" TargetMode="External"/><Relationship Id="rId21" Type="http://schemas.openxmlformats.org/officeDocument/2006/relationships/hyperlink" Target="https://community.secop.gov.co/Public/Tendering/OpportunityDetail/Index?noticeUID=CO1.NTC.5687181&amp;isFromPublicArea=True&amp;isModal=False" TargetMode="External"/><Relationship Id="rId324" Type="http://schemas.openxmlformats.org/officeDocument/2006/relationships/hyperlink" Target="https://community.secop.gov.co/Public/Tendering/OpportunityDetail/Index?noticeUID=CO1.NTC.6522129&amp;isFromPublicArea=True&amp;isModal=False" TargetMode="External"/><Relationship Id="rId531" Type="http://schemas.openxmlformats.org/officeDocument/2006/relationships/hyperlink" Target="https://community.secop.gov.co/Public/Tendering/OpportunityDetail/Index?noticeUID=CO1.NTC.6876664&amp;isFromPublicArea=True&amp;isModal=False" TargetMode="External"/><Relationship Id="rId629" Type="http://schemas.openxmlformats.org/officeDocument/2006/relationships/hyperlink" Target="https://community.secop.gov.co/Public/Tendering/OpportunityDetail/Index?noticeUID=CO1.NTC.6785481&amp;isFromPublicArea=True&amp;isModal=False" TargetMode="External"/><Relationship Id="rId170" Type="http://schemas.openxmlformats.org/officeDocument/2006/relationships/hyperlink" Target="https://community.secop.gov.co/Public/Tendering/OpportunityDetail/Index?noticeUID=CO1.NTC.5799155&amp;isFromPublicArea=True&amp;isModal=False" TargetMode="External"/><Relationship Id="rId268" Type="http://schemas.openxmlformats.org/officeDocument/2006/relationships/hyperlink" Target="https://community.secop.gov.co/Public/Tendering/OpportunityDetail/Index?noticeUID=CO1.NTC.5964345&amp;isFromPublicArea=True&amp;isModal=False" TargetMode="External"/><Relationship Id="rId475" Type="http://schemas.openxmlformats.org/officeDocument/2006/relationships/hyperlink" Target="https://community.secop.gov.co/Public/Tendering/OpportunityDetail/Index?noticeUID=CO1.NTC.6842955&amp;isFromPublicArea=True&amp;isModal=False" TargetMode="External"/><Relationship Id="rId32" Type="http://schemas.openxmlformats.org/officeDocument/2006/relationships/hyperlink" Target="https://community.secop.gov.co/Public/Tendering/OpportunityDetail/Index?noticeUID=CO1.NTC.5696608&amp;isFromPublicArea=True&amp;isModal=False" TargetMode="External"/><Relationship Id="rId128" Type="http://schemas.openxmlformats.org/officeDocument/2006/relationships/hyperlink" Target="https://community.secop.gov.co/Public/Tendering/OpportunityDetail/Index?noticeUID=CO1.NTC.5759967&amp;isFromPublicArea=True&amp;isModal=False" TargetMode="External"/><Relationship Id="rId335" Type="http://schemas.openxmlformats.org/officeDocument/2006/relationships/hyperlink" Target="https://community.secop.gov.co/Public/Tendering/OpportunityDetail/Index?noticeUID=CO1.NTC.6593268&amp;isFromPublicArea=True&amp;isModal=False" TargetMode="External"/><Relationship Id="rId542" Type="http://schemas.openxmlformats.org/officeDocument/2006/relationships/hyperlink" Target="https://community.secop.gov.co/Public/Tendering/OpportunityDetail/Index?noticeUID=CO1.NTC.6945099&amp;isFromPublicArea=True&amp;isModal=False" TargetMode="External"/><Relationship Id="rId181" Type="http://schemas.openxmlformats.org/officeDocument/2006/relationships/hyperlink" Target="https://community.secop.gov.co/Public/Tendering/OpportunityDetail/Index?noticeUID=CO1.NTC.5800504&amp;isFromPublicArea=True&amp;isModal=False" TargetMode="External"/><Relationship Id="rId402" Type="http://schemas.openxmlformats.org/officeDocument/2006/relationships/hyperlink" Target="https://community.secop.gov.co/Public/Tendering/OpportunityDetail/Index?noticeUID=CO1.NTC.6796617&amp;isFromPublicArea=True&amp;isModal=False" TargetMode="External"/><Relationship Id="rId279" Type="http://schemas.openxmlformats.org/officeDocument/2006/relationships/hyperlink" Target="https://community.secop.gov.co/Public/Tendering/OpportunityDetail/Index?noticeUID=CO1.NTC.5967315&amp;isFromPublicArea=True&amp;isModal=False" TargetMode="External"/><Relationship Id="rId486" Type="http://schemas.openxmlformats.org/officeDocument/2006/relationships/hyperlink" Target="https://community.secop.gov.co/Public/Tendering/OpportunityDetail/Index?noticeUID=CO1.NTC.6860673&amp;isFromPublicArea=True&amp;isModal=False" TargetMode="External"/><Relationship Id="rId43" Type="http://schemas.openxmlformats.org/officeDocument/2006/relationships/hyperlink" Target="https://community.secop.gov.co/Public/Tendering/OpportunityDetail/Index?noticeUID=CO1.NTC.5696909&amp;isFromPublicArea=True&amp;isModal=False" TargetMode="External"/><Relationship Id="rId139" Type="http://schemas.openxmlformats.org/officeDocument/2006/relationships/hyperlink" Target="https://community.secop.gov.co/Public/Tendering/OpportunityDetail/Index?noticeUID=CO1.NTC.5774938" TargetMode="External"/><Relationship Id="rId346" Type="http://schemas.openxmlformats.org/officeDocument/2006/relationships/hyperlink" Target="https://community.secop.gov.co/Public/Tendering/OpportunityDetail/Index?noticeUID=CO1.NTC.6697784&amp;isFromPublicArea=True&amp;isModal=False" TargetMode="External"/><Relationship Id="rId553" Type="http://schemas.openxmlformats.org/officeDocument/2006/relationships/hyperlink" Target="https://community.secop.gov.co/Public/Tendering/OpportunityDetail/Index?noticeUID=CO1.NTC.6940751&amp;isFromPublicArea=True&amp;isModal=False" TargetMode="External"/><Relationship Id="rId192" Type="http://schemas.openxmlformats.org/officeDocument/2006/relationships/hyperlink" Target="https://community.secop.gov.co/Public/Tendering/OpportunityDetail/Index?noticeUID=CO1.NTC.5822298&amp;isFromPublicArea=True&amp;isModal=true&amp;asPopupView=true" TargetMode="External"/><Relationship Id="rId206" Type="http://schemas.openxmlformats.org/officeDocument/2006/relationships/hyperlink" Target="https://community.secop.gov.co/Public/Tendering/OpportunityDetail/Index?noticeUID=CO1.NTC.5847724&amp;isFromPublicArea=True&amp;isModal=true&amp;asPopupView=true" TargetMode="External"/><Relationship Id="rId413" Type="http://schemas.openxmlformats.org/officeDocument/2006/relationships/hyperlink" Target="https://community.secop.gov.co/Public/Tendering/OpportunityDetail/Index?noticeUID=CO1.NTC.6801036&amp;isFromPublicArea=True&amp;isModal=False" TargetMode="External"/><Relationship Id="rId497" Type="http://schemas.openxmlformats.org/officeDocument/2006/relationships/hyperlink" Target="https://community.secop.gov.co/Public/Tendering/OpportunityDetail/Index?noticeUID=CO1.NTC.6868222&amp;isFromPublicArea=True&amp;isModal=False" TargetMode="External"/><Relationship Id="rId620" Type="http://schemas.openxmlformats.org/officeDocument/2006/relationships/hyperlink" Target="https://community.secop.gov.co/Public/Tendering/OpportunityDetail/Index?noticeUID=CO1.NTC.7088499&amp;isFromPublicArea=True&amp;isModal=False" TargetMode="External"/><Relationship Id="rId357" Type="http://schemas.openxmlformats.org/officeDocument/2006/relationships/hyperlink" Target="https://community.secop.gov.co/Public/Tendering/OpportunityDetail/Index?noticeUID=CO1.NTC.6771231&amp;isFromPublicArea=True&amp;isModal=False" TargetMode="External"/><Relationship Id="rId54" Type="http://schemas.openxmlformats.org/officeDocument/2006/relationships/hyperlink" Target="https://community.secop.gov.co/Public/Tendering/OpportunityDetail/Index?noticeUID=CO1.NTC.5703490&amp;isFromPublicArea=True&amp;isModal=False" TargetMode="External"/><Relationship Id="rId217" Type="http://schemas.openxmlformats.org/officeDocument/2006/relationships/hyperlink" Target="https://community.secop.gov.co/Public/Tendering/OpportunityDetail/Index?noticeUID=CO1.NTC.5863910&amp;isFromPublicArea=True&amp;isModal=False" TargetMode="External"/><Relationship Id="rId564" Type="http://schemas.openxmlformats.org/officeDocument/2006/relationships/hyperlink" Target="https://www.colombiacompra.gov.co/tienda-virtual-del-estado-colombiano/ordenes-compra/135798" TargetMode="External"/><Relationship Id="rId424" Type="http://schemas.openxmlformats.org/officeDocument/2006/relationships/hyperlink" Target="https://community.secop.gov.co/Public/Tendering/OpportunityDetail/Index?noticeUID=CO1.NTC.6810010&amp;isFromPublicArea=True&amp;isModal=False" TargetMode="External"/><Relationship Id="rId631" Type="http://schemas.openxmlformats.org/officeDocument/2006/relationships/hyperlink" Target="https://community.secop.gov.co/Public/Tendering/OpportunityDetail/Index?noticeUID=CO1.NTC.6925643&amp;isFromPublicArea=True&amp;isModal=true&amp;asPopupView=true" TargetMode="External"/><Relationship Id="rId270" Type="http://schemas.openxmlformats.org/officeDocument/2006/relationships/hyperlink" Target="https://community.secop.gov.co/Public/Tendering/OpportunityDetail/Index?noticeUID=CO1.NTC.5964384&amp;isFromPublicArea=True&amp;isModal=False" TargetMode="External"/><Relationship Id="rId65" Type="http://schemas.openxmlformats.org/officeDocument/2006/relationships/hyperlink" Target="https://community.secop.gov.co/Public/Tendering/OpportunityDetail/Index?noticeUID=CO1.NTC.5714275&amp;isFromPublicArea=True&amp;isModal=False" TargetMode="External"/><Relationship Id="rId130" Type="http://schemas.openxmlformats.org/officeDocument/2006/relationships/hyperlink" Target="https://community.secop.gov.co/Public/Tendering/OpportunityDetail/Index?noticeUID=CO1.NTC.5759822&amp;isFromPublicArea=True&amp;isModal=False" TargetMode="External"/><Relationship Id="rId368" Type="http://schemas.openxmlformats.org/officeDocument/2006/relationships/hyperlink" Target="https://community.secop.gov.co/Public/Tendering/OpportunityDetail/Index?noticeUID=CO1.NTC.6786005&amp;isFromPublicArea=True&amp;isModal=False" TargetMode="External"/><Relationship Id="rId575" Type="http://schemas.openxmlformats.org/officeDocument/2006/relationships/hyperlink" Target="https://community.secop.gov.co/Public/Tendering/OpportunityDetail/Index?noticeUID=CO1.NTC.7072561&amp;isFromPublicArea=True&amp;isModal=False" TargetMode="External"/><Relationship Id="rId228" Type="http://schemas.openxmlformats.org/officeDocument/2006/relationships/hyperlink" Target="https://community.secop.gov.co/Public/Tendering/OpportunityDetail/Index?noticeUID=CO1.NTC.5864442&amp;isFromPublicArea=True&amp;isModal=False" TargetMode="External"/><Relationship Id="rId435" Type="http://schemas.openxmlformats.org/officeDocument/2006/relationships/hyperlink" Target="https://community.secop.gov.co/Public/Tendering/OpportunityDetail/Index?noticeUID=CO1.NTC.6807949&amp;isFromPublicArea=True&amp;isModal=False" TargetMode="External"/><Relationship Id="rId642" Type="http://schemas.openxmlformats.org/officeDocument/2006/relationships/hyperlink" Target="https://community.secop.gov.co/Public/Tendering/OpportunityDetail/Index?noticeUID=CO1.NTC.6755060&amp;isFromPublicArea=True&amp;isModal=true&amp;asPopupView=true" TargetMode="External"/><Relationship Id="rId281" Type="http://schemas.openxmlformats.org/officeDocument/2006/relationships/hyperlink" Target="https://community.secop.gov.co/Public/Tendering/OpportunityDetail/Index?noticeUID=CO1.NTC.5969019&amp;isFromPublicArea=True&amp;isModal=False" TargetMode="External"/><Relationship Id="rId502" Type="http://schemas.openxmlformats.org/officeDocument/2006/relationships/hyperlink" Target="https://community.secop.gov.co/Public/Tendering/OpportunityDetail/Index?noticeUID=CO1.NTC.6868094&amp;isFromPublicArea=True&amp;isModal=False" TargetMode="External"/><Relationship Id="rId76" Type="http://schemas.openxmlformats.org/officeDocument/2006/relationships/hyperlink" Target="https://community.secop.gov.co/Public/Tendering/OpportunityDetail/Index?noticeUID=CO1.NTC.5720705&amp;isFromPublicArea=True&amp;isModal=False" TargetMode="External"/><Relationship Id="rId141" Type="http://schemas.openxmlformats.org/officeDocument/2006/relationships/hyperlink" Target="https://community.secop.gov.co/Public/Tendering/OpportunityDetail/Index?noticeUID=CO1.NTC.5774546" TargetMode="External"/><Relationship Id="rId379" Type="http://schemas.openxmlformats.org/officeDocument/2006/relationships/hyperlink" Target="https://community.secop.gov.co/Public/Tendering/OpportunityDetail/Index?noticeUID=CO1.NTC.6784797&amp;isFromPublicArea=True&amp;isModal=False" TargetMode="External"/><Relationship Id="rId586" Type="http://schemas.openxmlformats.org/officeDocument/2006/relationships/hyperlink" Target="https://community.secop.gov.co/Public/Tendering/OpportunityDetail/Index?noticeUID=CO1.NTC.6945755&amp;isFromPublicArea=True&amp;isModal=False" TargetMode="External"/><Relationship Id="rId7" Type="http://schemas.openxmlformats.org/officeDocument/2006/relationships/hyperlink" Target="https://community.secop.gov.co/Public/Tendering/OpportunityDetail/Index?noticeUID=CO1.NTC.5678841&amp;isFromPublicArea=True&amp;isModal=False" TargetMode="External"/><Relationship Id="rId239" Type="http://schemas.openxmlformats.org/officeDocument/2006/relationships/hyperlink" Target="https://community.secop.gov.co/Public/Tendering/OpportunityDetail/Index?noticeUID=CO1.NTC.5903798&amp;isFromPublicArea=True&amp;isModal=true&amp;asPopupView=true" TargetMode="External"/><Relationship Id="rId446" Type="http://schemas.openxmlformats.org/officeDocument/2006/relationships/hyperlink" Target="https://community.secop.gov.co/Public/Tendering/OpportunityDetail/Index?noticeUID=CO1.NTC.6824474&amp;isFromPublicArea=True&amp;isModal=False" TargetMode="External"/><Relationship Id="rId653" Type="http://schemas.openxmlformats.org/officeDocument/2006/relationships/hyperlink" Target="https://operaciones.colombiacompra.gov.co/tienda-virtual-del-estado-colombiano/ordenes-compra/137523" TargetMode="External"/><Relationship Id="rId292" Type="http://schemas.openxmlformats.org/officeDocument/2006/relationships/hyperlink" Target="https://community.secop.gov.co/Public/Tendering/OpportunityDetail/Index?noticeUID=CO1.NTC.6023397&amp;isFromPublicArea=True&amp;isModal=False" TargetMode="External"/><Relationship Id="rId306" Type="http://schemas.openxmlformats.org/officeDocument/2006/relationships/hyperlink" Target="https://www.colombiacompra.gov.co/tienda-virtual-del-estado-colombiano/ordenes-compra/129495" TargetMode="External"/><Relationship Id="rId87" Type="http://schemas.openxmlformats.org/officeDocument/2006/relationships/hyperlink" Target="https://community.secop.gov.co/Public/Tendering/OpportunityDetail/Index?noticeUID=CO1.NTC.5731492&amp;isFromPublicArea=True&amp;isModal=False" TargetMode="External"/><Relationship Id="rId513" Type="http://schemas.openxmlformats.org/officeDocument/2006/relationships/hyperlink" Target="https://community.secop.gov.co/Public/Tendering/OpportunityDetail/Index?noticeUID=CO1.NTC.6875090&amp;isFromPublicArea=True&amp;isModal=False" TargetMode="External"/><Relationship Id="rId597" Type="http://schemas.openxmlformats.org/officeDocument/2006/relationships/hyperlink" Target="https://community.secop.gov.co/Public/Tendering/OpportunityDetail/Index?noticeUID=CO1.NTC.6761949&amp;isFromPublicArea=True&amp;isModal=true&amp;asPopupView=true" TargetMode="External"/><Relationship Id="rId152" Type="http://schemas.openxmlformats.org/officeDocument/2006/relationships/hyperlink" Target="https://community.secop.gov.co/Public/Tendering/OpportunityDetail/Index?noticeUID=CO1.NTC.5792370&amp;isFromPublicArea=True&amp;isModal=False" TargetMode="External"/><Relationship Id="rId457" Type="http://schemas.openxmlformats.org/officeDocument/2006/relationships/hyperlink" Target="https://community.secop.gov.co/Public/Tendering/OpportunityDetail/Index?noticeUID=CO1.NTC.6834938&amp;isFromPublicArea=True&amp;isModal=False" TargetMode="External"/><Relationship Id="rId14" Type="http://schemas.openxmlformats.org/officeDocument/2006/relationships/hyperlink" Target="https://community.secop.gov.co/Public/Tendering/OpportunityDetail/Index?noticeUID=CO1.NTC.5686585&amp;isFromPublicArea=True&amp;isModal=False" TargetMode="External"/><Relationship Id="rId317" Type="http://schemas.openxmlformats.org/officeDocument/2006/relationships/hyperlink" Target="https://community.secop.gov.co/Public/Tendering/OpportunityDetail/Index?noticeUID=CO1.NTC.6317014&amp;isFromPublicArea=True&amp;isModal=true&amp;asPopupView=true" TargetMode="External"/><Relationship Id="rId524" Type="http://schemas.openxmlformats.org/officeDocument/2006/relationships/hyperlink" Target="https://community.secop.gov.co/Public/Tendering/OpportunityDetail/Index?noticeUID=CO1.NTC.6878716&amp;isFromPublicArea=True&amp;isModal=False" TargetMode="External"/><Relationship Id="rId98" Type="http://schemas.openxmlformats.org/officeDocument/2006/relationships/hyperlink" Target="https://community.secop.gov.co/Public/Tendering/OpportunityDetail/Index?noticeUID=CO1.NTC.5743615&amp;isFromPublicArea=True&amp;isModal=False" TargetMode="External"/><Relationship Id="rId163" Type="http://schemas.openxmlformats.org/officeDocument/2006/relationships/hyperlink" Target="https://community.secop.gov.co/Public/Tendering/OpportunityDetail/Index?noticeUID=CO1.NTC.5799040&amp;isFromPublicArea=True&amp;isModal=False" TargetMode="External"/><Relationship Id="rId370" Type="http://schemas.openxmlformats.org/officeDocument/2006/relationships/hyperlink" Target="https://community.secop.gov.co/Public/Tendering/OpportunityDetail/Index?noticeUID=CO1.NTC.6785245&amp;isFromPublicArea=True&amp;isModal=False" TargetMode="External"/><Relationship Id="rId230" Type="http://schemas.openxmlformats.org/officeDocument/2006/relationships/hyperlink" Target="https://community.secop.gov.co/Public/Tendering/OpportunityDetail/Index?noticeUID=CO1.NTC.5865204&amp;isFromPublicArea=True&amp;isModal=False" TargetMode="External"/><Relationship Id="rId468" Type="http://schemas.openxmlformats.org/officeDocument/2006/relationships/hyperlink" Target="https://community.secop.gov.co/Public/Tendering/OpportunityDetail/Index?noticeUID=CO1.NTC.6843246&amp;isFromPublicArea=True&amp;isModal=False" TargetMode="External"/><Relationship Id="rId25" Type="http://schemas.openxmlformats.org/officeDocument/2006/relationships/hyperlink" Target="https://community.secop.gov.co/Public/Tendering/OpportunityDetail/Index?noticeUID=CO1.NTC.5687451&amp;isFromPublicArea=True&amp;isModal=False" TargetMode="External"/><Relationship Id="rId328" Type="http://schemas.openxmlformats.org/officeDocument/2006/relationships/hyperlink" Target="https://community.secop.gov.co/Public/Tendering/OpportunityDetail/Index?noticeUID=CO1.NTC.6526474&amp;isFromPublicArea=True&amp;isModal=False" TargetMode="External"/><Relationship Id="rId535" Type="http://schemas.openxmlformats.org/officeDocument/2006/relationships/hyperlink" Target="https://community.secop.gov.co/Public/Tendering/OpportunityDetail/Index?noticeUID=CO1.NTC.6876880&amp;isFromPublicArea=True&amp;isModal=False" TargetMode="External"/><Relationship Id="rId174" Type="http://schemas.openxmlformats.org/officeDocument/2006/relationships/hyperlink" Target="https://community.secop.gov.co/Public/Tendering/OpportunityDetail/Index?noticeUID=CO1.NTC.5799928&amp;isFromPublicArea=True&amp;isModal=False" TargetMode="External"/><Relationship Id="rId381" Type="http://schemas.openxmlformats.org/officeDocument/2006/relationships/hyperlink" Target="https://community.secop.gov.co/Public/Tendering/OpportunityDetail/Index?noticeUID=CO1.NTC.6783993&amp;isFromPublicArea=True&amp;isModal=False" TargetMode="External"/><Relationship Id="rId602" Type="http://schemas.openxmlformats.org/officeDocument/2006/relationships/hyperlink" Target="https://community.secop.gov.co/Public/Tendering/OpportunityDetail/Index?noticeUID=CO1.NTC.6962853&amp;isFromPublicArea=True&amp;isModal=False" TargetMode="External"/><Relationship Id="rId241" Type="http://schemas.openxmlformats.org/officeDocument/2006/relationships/hyperlink" Target="https://community.secop.gov.co/Public/Tendering/OpportunityDetail/Index?noticeUID=CO1.NTC.5925692&amp;isFromPublicArea=True&amp;isModal=true&amp;asPopupView=true" TargetMode="External"/><Relationship Id="rId479" Type="http://schemas.openxmlformats.org/officeDocument/2006/relationships/hyperlink" Target="https://community.secop.gov.co/Public/Tendering/OpportunityDetail/Index?noticeUID=CO1.NTC.6858022&amp;isFromPublicArea=True&amp;isModal=False" TargetMode="External"/><Relationship Id="rId36" Type="http://schemas.openxmlformats.org/officeDocument/2006/relationships/hyperlink" Target="https://community.secop.gov.co/Public/Tendering/OpportunityDetail/Index?noticeUID=CO1.NTC.5695964&amp;isFromPublicArea=True&amp;isModal=False" TargetMode="External"/><Relationship Id="rId339" Type="http://schemas.openxmlformats.org/officeDocument/2006/relationships/hyperlink" Target="https://community.secop.gov.co/Public/Tendering/OpportunityDetail/Index?noticeUID=CO1.NTC.6634910&amp;isFromPublicArea=True&amp;isModal=False" TargetMode="External"/><Relationship Id="rId546" Type="http://schemas.openxmlformats.org/officeDocument/2006/relationships/hyperlink" Target="https://community.secop.gov.co/Public/Tendering/OpportunityDetail/Index?noticeUID=CO1.NTC.6951111&amp;isFromPublicArea=True&amp;isModal=False" TargetMode="External"/><Relationship Id="rId101" Type="http://schemas.openxmlformats.org/officeDocument/2006/relationships/hyperlink" Target="https://community.secop.gov.co/Public/Tendering/OpportunityDetail/Index?noticeUID=CO1.NTC.5743240&amp;isFromPublicArea=True&amp;isModal=False" TargetMode="External"/><Relationship Id="rId185" Type="http://schemas.openxmlformats.org/officeDocument/2006/relationships/hyperlink" Target="https://community.secop.gov.co/Public/Tendering/OpportunityDetail/Index?noticeUID=CO1.NTC.5808579&amp;isFromPublicArea=True&amp;isModal=true&amp;asPopupView=true" TargetMode="External"/><Relationship Id="rId406" Type="http://schemas.openxmlformats.org/officeDocument/2006/relationships/hyperlink" Target="https://community.secop.gov.co/Public/Tendering/OpportunityDetail/Index?noticeUID=CO1.NTC.6797040&amp;isFromPublicArea=True&amp;isModal=False" TargetMode="External"/><Relationship Id="rId392" Type="http://schemas.openxmlformats.org/officeDocument/2006/relationships/hyperlink" Target="https://community.secop.gov.co/Public/Tendering/OpportunityDetail/Index?noticeUID=CO1.NTC.6797166&amp;isFromPublicArea=True&amp;isModal=False" TargetMode="External"/><Relationship Id="rId613" Type="http://schemas.openxmlformats.org/officeDocument/2006/relationships/hyperlink" Target="https://operaciones.colombiacompra.gov.co/tienda-virtual-del-estado-colombiano/ordenes-compra/139271" TargetMode="External"/><Relationship Id="rId252" Type="http://schemas.openxmlformats.org/officeDocument/2006/relationships/hyperlink" Target="https://community.secop.gov.co/Public/Tendering/OpportunityDetail/Index?noticeUID=CO1.NTC.5938476&amp;isFromPublicArea=True&amp;isModal=true&amp;asPopupView=true" TargetMode="External"/><Relationship Id="rId47" Type="http://schemas.openxmlformats.org/officeDocument/2006/relationships/hyperlink" Target="https://community.secop.gov.co/Public/Tendering/OpportunityDetail/Index?noticeUID=CO1.NTC.5698437&amp;isFromPublicArea=True&amp;isModal=False" TargetMode="External"/><Relationship Id="rId112" Type="http://schemas.openxmlformats.org/officeDocument/2006/relationships/hyperlink" Target="https://community.secop.gov.co/Public/Tendering/OpportunityDetail/Index?noticeUID=CO1.NTC.5750043&amp;isFromPublicArea=True&amp;isModal=False" TargetMode="External"/><Relationship Id="rId557" Type="http://schemas.openxmlformats.org/officeDocument/2006/relationships/hyperlink" Target="https://community.secop.gov.co/Public/Tendering/OpportunityDetail/Index?noticeUID=CO1.NTC.6975790&amp;isFromPublicArea=True&amp;isModal=False" TargetMode="External"/><Relationship Id="rId196" Type="http://schemas.openxmlformats.org/officeDocument/2006/relationships/hyperlink" Target="https://community.secop.gov.co/Public/Tendering/OpportunityDetail/Index?noticeUID=CO1.NTC.5831099&amp;isFromPublicArea=True&amp;isModal=true&amp;asPopupView=true" TargetMode="External"/><Relationship Id="rId417" Type="http://schemas.openxmlformats.org/officeDocument/2006/relationships/hyperlink" Target="https://community.secop.gov.co/Public/Tendering/OpportunityDetail/Index?noticeUID=CO1.NTC.6800842&amp;isFromPublicArea=True&amp;isModal=False" TargetMode="External"/><Relationship Id="rId624" Type="http://schemas.openxmlformats.org/officeDocument/2006/relationships/hyperlink" Target="https://community.secop.gov.co/Public/Tendering/OpportunityDetail/Index?noticeUID=CO1.NTC.6834842" TargetMode="External"/><Relationship Id="rId263" Type="http://schemas.openxmlformats.org/officeDocument/2006/relationships/hyperlink" Target="https://community.secop.gov.co/Public/Tendering/OpportunityDetail/Index?noticeUID=CO1.NTC.5956560&amp;isFromPublicArea=True&amp;isModal=true&amp;asPopupView=true" TargetMode="External"/><Relationship Id="rId470" Type="http://schemas.openxmlformats.org/officeDocument/2006/relationships/hyperlink" Target="https://community.secop.gov.co/Public/Tendering/OpportunityDetail/Index?noticeUID=CO1.NTC.6841710&amp;isFromPublicArea=True&amp;isModal=False" TargetMode="External"/><Relationship Id="rId58" Type="http://schemas.openxmlformats.org/officeDocument/2006/relationships/hyperlink" Target="https://community.secop.gov.co/Public/Tendering/OpportunityDetail/Index?noticeUID=CO1.NTC.5707418&amp;isFromPublicArea=True&amp;isModal=False" TargetMode="External"/><Relationship Id="rId123" Type="http://schemas.openxmlformats.org/officeDocument/2006/relationships/hyperlink" Target="https://community.secop.gov.co/Public/Tendering/OpportunityDetail/Index?noticeUID=CO1.NTC.5751131&amp;isFromPublicArea=True&amp;isModal=False" TargetMode="External"/><Relationship Id="rId330" Type="http://schemas.openxmlformats.org/officeDocument/2006/relationships/hyperlink" Target="https://community.secop.gov.co/Public/Tendering/OpportunityDetail/Index?noticeUID=CO1.NTC.6526485&amp;isFromPublicArea=True&amp;isModal=False" TargetMode="External"/><Relationship Id="rId568" Type="http://schemas.openxmlformats.org/officeDocument/2006/relationships/hyperlink" Target="https://www.colombiacompra.gov.co/tienda-virtual-del-estado-colombiano/ordenes-compra/135802" TargetMode="External"/><Relationship Id="rId165" Type="http://schemas.openxmlformats.org/officeDocument/2006/relationships/hyperlink" Target="https://community.secop.gov.co/Public/Tendering/OpportunityDetail/Index?noticeUID=CO1.NTC.5799233&amp;isFromPublicArea=True&amp;isModal=False" TargetMode="External"/><Relationship Id="rId372" Type="http://schemas.openxmlformats.org/officeDocument/2006/relationships/hyperlink" Target="https://community.secop.gov.co/Public/Tendering/OpportunityDetail/Index?noticeUID=CO1.NTC.6785328&amp;isFromPublicArea=True&amp;isModal=False" TargetMode="External"/><Relationship Id="rId428" Type="http://schemas.openxmlformats.org/officeDocument/2006/relationships/hyperlink" Target="https://community.secop.gov.co/Public/Tendering/OpportunityDetail/Index?noticeUID=CO1.NTC.6807163&amp;isFromPublicArea=True&amp;isModal=False" TargetMode="External"/><Relationship Id="rId635" Type="http://schemas.openxmlformats.org/officeDocument/2006/relationships/hyperlink" Target="https://community.secop.gov.co/Public/Tendering/OpportunityDetail/Index?noticeUID=CO1.NTC.6634679&amp;isFromPublicArea=True&amp;isModal=False" TargetMode="External"/><Relationship Id="rId232" Type="http://schemas.openxmlformats.org/officeDocument/2006/relationships/hyperlink" Target="https://community.secop.gov.co/Public/Tendering/OpportunityDetail/Index?noticeUID=CO1.NTC.5865039&amp;isFromPublicArea=True&amp;isModal=False" TargetMode="External"/><Relationship Id="rId274" Type="http://schemas.openxmlformats.org/officeDocument/2006/relationships/hyperlink" Target="https://community.secop.gov.co/Public/Tendering/OpportunityDetail/Index?noticeUID=CO1.NTC.5966197&amp;isFromPublicArea=True&amp;isModal=False" TargetMode="External"/><Relationship Id="rId481" Type="http://schemas.openxmlformats.org/officeDocument/2006/relationships/hyperlink" Target="https://community.secop.gov.co/Public/Tendering/OpportunityDetail/Index?noticeUID=CO1.NTC.6859366&amp;isFromPublicArea=True&amp;isModal=False" TargetMode="External"/><Relationship Id="rId27" Type="http://schemas.openxmlformats.org/officeDocument/2006/relationships/hyperlink" Target="https://community.secop.gov.co/Public/Tendering/OpportunityDetail/Index?noticeUID=CO1.NTC.5699746&amp;isFromPublicArea=True&amp;isModal=False" TargetMode="External"/><Relationship Id="rId69" Type="http://schemas.openxmlformats.org/officeDocument/2006/relationships/hyperlink" Target="https://community.secop.gov.co/Public/Tendering/OpportunityDetail/Index?noticeUID=CO1.NTC.5713316&amp;isFromPublicArea=True&amp;isModal=False" TargetMode="External"/><Relationship Id="rId134" Type="http://schemas.openxmlformats.org/officeDocument/2006/relationships/hyperlink" Target="https://community.secop.gov.co/Public/Tendering/OpportunityDetail/Index?noticeUID=CO1.NTC.5768445" TargetMode="External"/><Relationship Id="rId537" Type="http://schemas.openxmlformats.org/officeDocument/2006/relationships/hyperlink" Target="https://community.secop.gov.co/Public/Tendering/OpportunityDetail/Index?noticeUID=CO1.NTC.6280531&amp;isFromPublicArea=True&amp;isModal=true&amp;asPopupView=true" TargetMode="External"/><Relationship Id="rId579" Type="http://schemas.openxmlformats.org/officeDocument/2006/relationships/hyperlink" Target="https://colombiacompra.gov.co/tienda-virtual-del-estado-colombiano/ordenes-compra/137522" TargetMode="External"/><Relationship Id="rId80" Type="http://schemas.openxmlformats.org/officeDocument/2006/relationships/hyperlink" Target="https://community.secop.gov.co/Public/Tendering/OpportunityDetail/Index?noticeUID=CO1.NTC.5677563&amp;isFromPublicArea=True&amp;isModal=False" TargetMode="External"/><Relationship Id="rId176" Type="http://schemas.openxmlformats.org/officeDocument/2006/relationships/hyperlink" Target="https://community.secop.gov.co/Public/Tendering/OpportunityDetail/Index?noticeUID=CO1.NTC.5800427&amp;isFromPublicArea=True&amp;isModal=False" TargetMode="External"/><Relationship Id="rId341" Type="http://schemas.openxmlformats.org/officeDocument/2006/relationships/hyperlink" Target="https://community.secop.gov.co/Public/Tendering/OpportunityDetail/Index?noticeUID=CO1.NTC.6634995&amp;isFromPublicArea=True&amp;isModal=False" TargetMode="External"/><Relationship Id="rId383" Type="http://schemas.openxmlformats.org/officeDocument/2006/relationships/hyperlink" Target="https://community.secop.gov.co/Public/Tendering/OpportunityDetail/Index?noticeUID=CO1.NTC.6784834&amp;isFromPublicArea=True&amp;isModal=False" TargetMode="External"/><Relationship Id="rId439" Type="http://schemas.openxmlformats.org/officeDocument/2006/relationships/hyperlink" Target="https://community.secop.gov.co/Public/Tendering/OpportunityDetail/Index?noticeUID=CO1.NTC.6808802&amp;isFromPublicArea=True&amp;isModal=False" TargetMode="External"/><Relationship Id="rId590" Type="http://schemas.openxmlformats.org/officeDocument/2006/relationships/hyperlink" Target="https://community.secop.gov.co/Public/Tendering/OpportunityDetail/Index?noticeUID=CO1.NTC.6900293&amp;isFromPublicArea=True&amp;isModal=true&amp;asPopupView=true" TargetMode="External"/><Relationship Id="rId604" Type="http://schemas.openxmlformats.org/officeDocument/2006/relationships/hyperlink" Target="https://community.secop.gov.co/Public/Tendering/OpportunityDetail/Index?noticeUID=CO1.NTC.7068249&amp;isFromPublicArea=True&amp;isModal=False" TargetMode="External"/><Relationship Id="rId646" Type="http://schemas.openxmlformats.org/officeDocument/2006/relationships/hyperlink" Target="https://operaciones.colombiacompra.gov.co/tienda-virtual-del-estado-colombiano/ordenes-compra/137524" TargetMode="External"/><Relationship Id="rId201" Type="http://schemas.openxmlformats.org/officeDocument/2006/relationships/hyperlink" Target="https://community.secop.gov.co/Public/Tendering/OpportunityDetail/Index?noticeUID=CO1.NTC.5848169&amp;isFromPublicArea=True&amp;isModal=true&amp;asPopupView=true" TargetMode="External"/><Relationship Id="rId243" Type="http://schemas.openxmlformats.org/officeDocument/2006/relationships/hyperlink" Target="https://community.secop.gov.co/Public/Tendering/OpportunityDetail/Index?noticeUID=CO1.NTC.5925668&amp;isFromPublicArea=True&amp;isModal=true&amp;asPopupView=true" TargetMode="External"/><Relationship Id="rId285" Type="http://schemas.openxmlformats.org/officeDocument/2006/relationships/hyperlink" Target="https://community.secop.gov.co/Public/Tendering/OpportunityDetail/Index?noticeUID=CO1.NTC.5999078&amp;isFromPublicArea=True&amp;isModal=False" TargetMode="External"/><Relationship Id="rId450" Type="http://schemas.openxmlformats.org/officeDocument/2006/relationships/hyperlink" Target="https://community.secop.gov.co/Public/Tendering/OpportunityDetail/Index?noticeUID=CO1.NTC.6824492&amp;isFromPublicArea=True&amp;isModal=False" TargetMode="External"/><Relationship Id="rId506" Type="http://schemas.openxmlformats.org/officeDocument/2006/relationships/hyperlink" Target="https://community.secop.gov.co/Public/Tendering/OpportunityDetail/Index?noticeUID=CO1.NTC.6868227&amp;isFromPublicArea=True&amp;isModal=False" TargetMode="External"/><Relationship Id="rId38" Type="http://schemas.openxmlformats.org/officeDocument/2006/relationships/hyperlink" Target="https://community.secop.gov.co/Public/Tendering/OpportunityDetail/Index?noticeUID=CO1.NTC.5697297&amp;isFromPublicArea=True&amp;isModal=False" TargetMode="External"/><Relationship Id="rId103" Type="http://schemas.openxmlformats.org/officeDocument/2006/relationships/hyperlink" Target="https://community.secop.gov.co/Public/Tendering/OpportunityDetail/Index?noticeUID=CO1.NTC.5744006&amp;isFromPublicArea=True&amp;isModal=False" TargetMode="External"/><Relationship Id="rId310" Type="http://schemas.openxmlformats.org/officeDocument/2006/relationships/hyperlink" Target="https://community.secop.gov.co/Public/Tendering/OpportunityDetail/Index?noticeUID=CO1.NTC.6210696&amp;isFromPublicArea=True&amp;isModal=False" TargetMode="External"/><Relationship Id="rId492" Type="http://schemas.openxmlformats.org/officeDocument/2006/relationships/hyperlink" Target="https://community.secop.gov.co/Public/Tendering/OpportunityDetail/Index?noticeUID=CO1.NTC.6868339&amp;isFromPublicArea=True&amp;isModal=False" TargetMode="External"/><Relationship Id="rId548" Type="http://schemas.openxmlformats.org/officeDocument/2006/relationships/hyperlink" Target="https://community.secop.gov.co/Public/Tendering/OpportunityDetail/Index?noticeUID=CO1.NTC.6834743&amp;isFromPublicArea=True&amp;isModal=False" TargetMode="External"/><Relationship Id="rId91" Type="http://schemas.openxmlformats.org/officeDocument/2006/relationships/hyperlink" Target="https://community.secop.gov.co/Public/Tendering/OpportunityDetail/Index?noticeUID=CO1.NTC.5731748&amp;isFromPublicArea=True&amp;isModal=False" TargetMode="External"/><Relationship Id="rId145" Type="http://schemas.openxmlformats.org/officeDocument/2006/relationships/hyperlink" Target="https://community.secop.gov.co/Public/Tendering/OpportunityDetail/Index?noticeUID=CO1.NTC.5776514" TargetMode="External"/><Relationship Id="rId187" Type="http://schemas.openxmlformats.org/officeDocument/2006/relationships/hyperlink" Target="https://community.secop.gov.co/Public/Tendering/OpportunityDetail/Index?noticeUID=CO1.NTC.5809185&amp;isFromPublicArea=True&amp;isModal=true&amp;asPopupView=true" TargetMode="External"/><Relationship Id="rId352" Type="http://schemas.openxmlformats.org/officeDocument/2006/relationships/hyperlink" Target="https://community.secop.gov.co/Public/Tendering/OpportunityDetail/Index?noticeUID=CO1.NTC.6755501&amp;isFromPublicArea=True&amp;isModal=False" TargetMode="External"/><Relationship Id="rId394" Type="http://schemas.openxmlformats.org/officeDocument/2006/relationships/hyperlink" Target="https://community.secop.gov.co/Public/Tendering/OpportunityDetail/Index?noticeUID=CO1.NTC.6796743&amp;isFromPublicArea=True&amp;isModal=False" TargetMode="External"/><Relationship Id="rId408" Type="http://schemas.openxmlformats.org/officeDocument/2006/relationships/hyperlink" Target="https://community.secop.gov.co/Public/Tendering/OpportunityDetail/Index?noticeUID=CO1.NTC.6796807&amp;isFromPublicArea=True&amp;isModal=False" TargetMode="External"/><Relationship Id="rId615" Type="http://schemas.openxmlformats.org/officeDocument/2006/relationships/hyperlink" Target="https://community.secop.gov.co/Public/Tendering/OpportunityDetail/Index?noticeUID=CO1.NTC.7131810&amp;isFromPublicArea=True&amp;isModal=False" TargetMode="External"/><Relationship Id="rId212" Type="http://schemas.openxmlformats.org/officeDocument/2006/relationships/hyperlink" Target="https://community.secop.gov.co/Public/Tendering/OpportunityDetail/Index?noticeUID=CO1.NTC.5848373&amp;isFromPublicArea=True&amp;isModal=true&amp;asPopupView=true" TargetMode="External"/><Relationship Id="rId254" Type="http://schemas.openxmlformats.org/officeDocument/2006/relationships/hyperlink" Target="https://community.secop.gov.co/Public/Tendering/OpportunityDetail/Index?noticeUID=CO1.NTC.5950453&amp;isFromPublicArea=True&amp;isModal=true&amp;asPopupView=true" TargetMode="External"/><Relationship Id="rId657" Type="http://schemas.openxmlformats.org/officeDocument/2006/relationships/hyperlink" Target="https://operaciones.colombiacompra.gov.co/tienda-virtual-del-estado-colombiano/ordenes-compra/137521" TargetMode="External"/><Relationship Id="rId49" Type="http://schemas.openxmlformats.org/officeDocument/2006/relationships/hyperlink" Target="https://community.secop.gov.co/Public/Tendering/OpportunityDetail/Index?noticeUID=CO1.NTC.5699643&amp;isFromPublicArea=True&amp;isModal=False" TargetMode="External"/><Relationship Id="rId114" Type="http://schemas.openxmlformats.org/officeDocument/2006/relationships/hyperlink" Target="https://community.secop.gov.co/Public/Tendering/OpportunityDetail/Index?noticeUID=CO1.NTC.5750513&amp;isFromPublicArea=True&amp;isModal=False" TargetMode="External"/><Relationship Id="rId296" Type="http://schemas.openxmlformats.org/officeDocument/2006/relationships/hyperlink" Target="https://community.secop.gov.co/Public/Tendering/OpportunityDetail/Index?noticeUID=CO1.NTC.6057443&amp;isFromPublicArea=True&amp;isModal=False" TargetMode="External"/><Relationship Id="rId461" Type="http://schemas.openxmlformats.org/officeDocument/2006/relationships/hyperlink" Target="https://community.secop.gov.co/Public/Tendering/OpportunityDetail/Index?noticeUID=CO1.NTC.6842813&amp;isFromPublicArea=True&amp;isModal=False" TargetMode="External"/><Relationship Id="rId517" Type="http://schemas.openxmlformats.org/officeDocument/2006/relationships/hyperlink" Target="https://community.secop.gov.co/Public/Tendering/OpportunityDetail/Index?noticeUID=CO1.NTC.6876694&amp;isFromPublicArea=True&amp;isModal=False" TargetMode="External"/><Relationship Id="rId559" Type="http://schemas.openxmlformats.org/officeDocument/2006/relationships/hyperlink" Target="https://community.secop.gov.co/Public/Tendering/OpportunityDetail/Index?noticeUID=CO1.NTC.6976567&amp;isFromPublicArea=True&amp;isModal=False" TargetMode="External"/><Relationship Id="rId60" Type="http://schemas.openxmlformats.org/officeDocument/2006/relationships/hyperlink" Target="https://community.secop.gov.co/Public/Tendering/OpportunityDetail/Index?noticeUID=CO1.NTC.5708345&amp;isFromPublicArea=True&amp;isModal=False" TargetMode="External"/><Relationship Id="rId156" Type="http://schemas.openxmlformats.org/officeDocument/2006/relationships/hyperlink" Target="https://community.secop.gov.co/Public/Tendering/OpportunityDetail/Index?noticeUID=CO1.NTC.5793498&amp;isFromPublicArea=True&amp;isModal=False" TargetMode="External"/><Relationship Id="rId198" Type="http://schemas.openxmlformats.org/officeDocument/2006/relationships/hyperlink" Target="https://community.secop.gov.co/Public/Tendering/OpportunityDetail/Index?noticeUID=CO1.NTC.5831332&amp;isFromPublicArea=True&amp;isModal=true&amp;asPopupView=true" TargetMode="External"/><Relationship Id="rId321" Type="http://schemas.openxmlformats.org/officeDocument/2006/relationships/hyperlink" Target="https://community.secop.gov.co/Public/Tendering/OpportunityDetail/Index?noticeUID=CO1.NTC.6311469&amp;isFromPublicArea=True&amp;isModal=False" TargetMode="External"/><Relationship Id="rId363" Type="http://schemas.openxmlformats.org/officeDocument/2006/relationships/hyperlink" Target="https://community.secop.gov.co/Public/Tendering/OpportunityDetail/Index?noticeUID=CO1.NTC.6782346&amp;isFromPublicArea=True&amp;isModal=False" TargetMode="External"/><Relationship Id="rId419" Type="http://schemas.openxmlformats.org/officeDocument/2006/relationships/hyperlink" Target="https://community.secop.gov.co/Public/Tendering/OpportunityDetail/Index?noticeUID=CO1.NTC.6806009&amp;isFromPublicArea=True&amp;isModal=False" TargetMode="External"/><Relationship Id="rId570" Type="http://schemas.openxmlformats.org/officeDocument/2006/relationships/hyperlink" Target="https://community.secop.gov.co/Public/Tendering/OpportunityDetail/Index?noticeUID=CO1.NTC.6941554&amp;isFromPublicArea=True&amp;isModal=False" TargetMode="External"/><Relationship Id="rId626" Type="http://schemas.openxmlformats.org/officeDocument/2006/relationships/hyperlink" Target="https://www.colombiacompra.gov.co/tienda-virtual-del-estado-colombiano/ordenes-compra/140026" TargetMode="External"/><Relationship Id="rId223" Type="http://schemas.openxmlformats.org/officeDocument/2006/relationships/hyperlink" Target="https://community.secop.gov.co/Public/Tendering/OpportunityDetail/Index?noticeUID=CO1.NTC.5864234&amp;isFromPublicArea=True&amp;isModal=False" TargetMode="External"/><Relationship Id="rId430" Type="http://schemas.openxmlformats.org/officeDocument/2006/relationships/hyperlink" Target="https://community.secop.gov.co/Public/Tendering/OpportunityDetail/Index?noticeUID=CO1.NTC.6807159&amp;isFromPublicArea=True&amp;isModal=False" TargetMode="External"/><Relationship Id="rId18" Type="http://schemas.openxmlformats.org/officeDocument/2006/relationships/hyperlink" Target="https://community.secop.gov.co/Public/Tendering/OpportunityDetail/Index?noticeUID=CO1.NTC.5687303&amp;isFromPublicArea=True&amp;isModal=False" TargetMode="External"/><Relationship Id="rId265" Type="http://schemas.openxmlformats.org/officeDocument/2006/relationships/hyperlink" Target="https://community.secop.gov.co/Public/Tendering/OpportunityDetail/Index?noticeUID=CO1.NTC.5956837&amp;isFromPublicArea=True&amp;isModal=true&amp;asPopupView=true" TargetMode="External"/><Relationship Id="rId472" Type="http://schemas.openxmlformats.org/officeDocument/2006/relationships/hyperlink" Target="https://community.secop.gov.co/Public/Tendering/OpportunityDetail/Index?noticeUID=CO1.NTC.6842407&amp;isFromPublicArea=True&amp;isModal=False" TargetMode="External"/><Relationship Id="rId528" Type="http://schemas.openxmlformats.org/officeDocument/2006/relationships/hyperlink" Target="https://community.secop.gov.co/Public/Tendering/OpportunityDetail/Index?noticeUID=CO1.NTC.6876993&amp;isFromPublicArea=True&amp;isModal=False" TargetMode="External"/><Relationship Id="rId125" Type="http://schemas.openxmlformats.org/officeDocument/2006/relationships/hyperlink" Target="https://community.secop.gov.co/Public/Tendering/OpportunityDetail/Index?noticeUID=CO1.NTC.5751238&amp;isFromPublicArea=True&amp;isModal=False" TargetMode="External"/><Relationship Id="rId167" Type="http://schemas.openxmlformats.org/officeDocument/2006/relationships/hyperlink" Target="https://community.secop.gov.co/Public/Tendering/OpportunityDetail/Index?noticeUID=CO1.NTC.5798791&amp;isFromPublicArea=True&amp;isModal=False" TargetMode="External"/><Relationship Id="rId332" Type="http://schemas.openxmlformats.org/officeDocument/2006/relationships/hyperlink" Target="https://community.secop.gov.co/Public/Tendering/OpportunityDetail/Index?noticeUID=CO1.NTC.6528623&amp;isFromPublicArea=True&amp;isModal=False" TargetMode="External"/><Relationship Id="rId374" Type="http://schemas.openxmlformats.org/officeDocument/2006/relationships/hyperlink" Target="https://community.secop.gov.co/Public/Tendering/OpportunityDetail/Index?noticeUID=CO1.NTC.6785184&amp;isFromPublicArea=True&amp;isModal=False" TargetMode="External"/><Relationship Id="rId581" Type="http://schemas.openxmlformats.org/officeDocument/2006/relationships/hyperlink" Target="https://colombiacompra.gov.co/tienda-virtual-del-estado-colombiano/ordenes-compra/137526" TargetMode="External"/><Relationship Id="rId71" Type="http://schemas.openxmlformats.org/officeDocument/2006/relationships/hyperlink" Target="https://community.secop.gov.co/Public/Tendering/OpportunityDetail/Index?noticeUID=CO1.NTC.5721331&amp;isFromPublicArea=True&amp;isModal=False" TargetMode="External"/><Relationship Id="rId234" Type="http://schemas.openxmlformats.org/officeDocument/2006/relationships/hyperlink" Target="https://community.secop.gov.co/Public/Tendering/OpportunityDetail/Index?noticeUID=CO1.NTC.5882788" TargetMode="External"/><Relationship Id="rId637" Type="http://schemas.openxmlformats.org/officeDocument/2006/relationships/hyperlink" Target="https://community.secop.gov.co/Public/Tendering/OpportunityDetail/Index?noticeUID=CO1.NTC.6257233&amp;isFromPublicArea=True&amp;isModal=true&amp;asPopupView=true" TargetMode="External"/><Relationship Id="rId2" Type="http://schemas.openxmlformats.org/officeDocument/2006/relationships/hyperlink" Target="https://community.secop.gov.co/Public/Tendering/OpportunityDetail/Index?noticeUID=CO1.NTC.5669599&amp;isFromPublicArea=True&amp;isModal=False" TargetMode="External"/><Relationship Id="rId29" Type="http://schemas.openxmlformats.org/officeDocument/2006/relationships/hyperlink" Target="https://community.secop.gov.co/Public/Tendering/OpportunityDetail/Index?noticeUID=CO1.NTC.5690641&amp;isFromPublicArea=True&amp;isModal=False" TargetMode="External"/><Relationship Id="rId276" Type="http://schemas.openxmlformats.org/officeDocument/2006/relationships/hyperlink" Target="https://community.secop.gov.co/Public/Tendering/OpportunityDetail/Index?noticeUID=CO1.NTC.5966552&amp;isFromPublicArea=True&amp;isModal=False" TargetMode="External"/><Relationship Id="rId441" Type="http://schemas.openxmlformats.org/officeDocument/2006/relationships/hyperlink" Target="https://community.secop.gov.co/Public/Tendering/OpportunityDetail/Index?noticeUID=CO1.NTC.6816104&amp;isFromPublicArea=True&amp;isModal=False" TargetMode="External"/><Relationship Id="rId483" Type="http://schemas.openxmlformats.org/officeDocument/2006/relationships/hyperlink" Target="https://community.secop.gov.co/Public/Tendering/OpportunityDetail/Index?noticeUID=CO1.NTC.6857528&amp;isFromPublicArea=True&amp;isModal=False" TargetMode="External"/><Relationship Id="rId539" Type="http://schemas.openxmlformats.org/officeDocument/2006/relationships/hyperlink" Target="https://community.secop.gov.co/Public/Tendering/OpportunityDetail/Index?noticeUID=CO1.NTC.6944279&amp;isFromPublicArea=True&amp;isModal=False" TargetMode="External"/><Relationship Id="rId40" Type="http://schemas.openxmlformats.org/officeDocument/2006/relationships/hyperlink" Target="https://community.secop.gov.co/Public/Tendering/OpportunityDetail/Index?noticeUID=CO1.NTC.5698829&amp;isFromPublicArea=True&amp;isModal=False" TargetMode="External"/><Relationship Id="rId136" Type="http://schemas.openxmlformats.org/officeDocument/2006/relationships/hyperlink" Target="https://community.secop.gov.co/Public/Tendering/OpportunityDetail/Index?noticeUID=CO1.NTC.5774671" TargetMode="External"/><Relationship Id="rId178" Type="http://schemas.openxmlformats.org/officeDocument/2006/relationships/hyperlink" Target="https://community.secop.gov.co/Public/Tendering/OpportunityDetail/Index?noticeUID=CO1.NTC.5800050&amp;isFromPublicArea=True&amp;isModal=False" TargetMode="External"/><Relationship Id="rId301" Type="http://schemas.openxmlformats.org/officeDocument/2006/relationships/hyperlink" Target="https://community.secop.gov.co/Public/Tendering/OpportunityDetail/Index?noticeUID=CO1.NTC.6128593&amp;isFromPublicArea=True&amp;isModal=False" TargetMode="External"/><Relationship Id="rId343" Type="http://schemas.openxmlformats.org/officeDocument/2006/relationships/hyperlink" Target="https://community.secop.gov.co/Public/Tendering/OpportunityDetail/Index?noticeUID=CO1.NTC.6635775&amp;isFromPublicArea=True&amp;isModal=False" TargetMode="External"/><Relationship Id="rId550" Type="http://schemas.openxmlformats.org/officeDocument/2006/relationships/hyperlink" Target="https://community.secop.gov.co/Public/Tendering/OpportunityDetail/Index?noticeUID=CO1.NTC.6931008" TargetMode="External"/><Relationship Id="rId82" Type="http://schemas.openxmlformats.org/officeDocument/2006/relationships/hyperlink" Target="https://community.secop.gov.co/Public/Tendering/OpportunityDetail/Index?noticeUID=CO1.NTC.5733264&amp;isFromPublicArea=True&amp;isModal=False" TargetMode="External"/><Relationship Id="rId203" Type="http://schemas.openxmlformats.org/officeDocument/2006/relationships/hyperlink" Target="https://community.secop.gov.co/Public/Tendering/OpportunityDetail/Index?noticeUID=CO1.NTC.5846843&amp;isFromPublicArea=True&amp;isModal=true&amp;asPopupView=true" TargetMode="External"/><Relationship Id="rId385" Type="http://schemas.openxmlformats.org/officeDocument/2006/relationships/hyperlink" Target="https://community.secop.gov.co/Public/Tendering/OpportunityDetail/Index?noticeUID=CO1.NTC.6785753&amp;isFromPublicArea=True&amp;isModal=False" TargetMode="External"/><Relationship Id="rId592" Type="http://schemas.openxmlformats.org/officeDocument/2006/relationships/hyperlink" Target="https://community.secop.gov.co/Public/Tendering/OpportunityDetail/Index?noticeUID=CO1.NTC.6754958&amp;isFromPublicArea=True&amp;isModal=true&amp;asPopupView=true" TargetMode="External"/><Relationship Id="rId606" Type="http://schemas.openxmlformats.org/officeDocument/2006/relationships/hyperlink" Target="https://colombiacompra.gov.co/tienda-virtual-del-estado-colombiano/ordenes-compra/138765" TargetMode="External"/><Relationship Id="rId648" Type="http://schemas.openxmlformats.org/officeDocument/2006/relationships/hyperlink" Target="https://operaciones.colombiacompra.gov.co/tienda-virtual-del-estado-colombiano/ordenes-compra/139272" TargetMode="External"/><Relationship Id="rId245" Type="http://schemas.openxmlformats.org/officeDocument/2006/relationships/hyperlink" Target="https://community.secop.gov.co/Public/Tendering/OpportunityDetail/Index?noticeUID=CO1.NTC.5926185&amp;isFromPublicArea=True&amp;isModal=true&amp;asPopupView=true" TargetMode="External"/><Relationship Id="rId287" Type="http://schemas.openxmlformats.org/officeDocument/2006/relationships/hyperlink" Target="https://community.secop.gov.co/Public/Tendering/OpportunityDetail/Index?noticeUID=CO1.NTC.6020828&amp;isFromPublicArea=True&amp;isModal=False" TargetMode="External"/><Relationship Id="rId410" Type="http://schemas.openxmlformats.org/officeDocument/2006/relationships/hyperlink" Target="https://community.secop.gov.co/Public/Tendering/OpportunityDetail/Index?noticeUID=CO1.NTC.6800011&amp;isFromPublicArea=True&amp;isModal=False" TargetMode="External"/><Relationship Id="rId452" Type="http://schemas.openxmlformats.org/officeDocument/2006/relationships/hyperlink" Target="https://community.secop.gov.co/Public/Tendering/OpportunityDetail/Index?noticeUID=CO1.NTC.6835392&amp;isFromPublicArea=True&amp;isModal=False" TargetMode="External"/><Relationship Id="rId494" Type="http://schemas.openxmlformats.org/officeDocument/2006/relationships/hyperlink" Target="https://community.secop.gov.co/Public/Tendering/OpportunityDetail/Index?noticeUID=CO1.NTC.6867875&amp;isFromPublicArea=True&amp;isModal=False" TargetMode="External"/><Relationship Id="rId508" Type="http://schemas.openxmlformats.org/officeDocument/2006/relationships/hyperlink" Target="https://community.secop.gov.co/Public/Tendering/OpportunityDetail/Index?noticeUID=CO1.NTC.6868380&amp;isFromPublicArea=True&amp;isModal=False" TargetMode="External"/><Relationship Id="rId105" Type="http://schemas.openxmlformats.org/officeDocument/2006/relationships/hyperlink" Target="https://community.secop.gov.co/Public/Tendering/OpportunityDetail/Index?noticeUID=CO1.NTC.5750007&amp;isFromPublicArea=True&amp;isModal=False" TargetMode="External"/><Relationship Id="rId147" Type="http://schemas.openxmlformats.org/officeDocument/2006/relationships/hyperlink" Target="https://community.secop.gov.co/Public/Tendering/OpportunityDetail/Index?noticeUID=CO1.NTC.5778094" TargetMode="External"/><Relationship Id="rId312" Type="http://schemas.openxmlformats.org/officeDocument/2006/relationships/hyperlink" Target="https://community.secop.gov.co/Public/Tendering/OpportunityDetail/Index?noticeUID=CO1.NTC.6211116&amp;isFromPublicArea=True&amp;isModal=False" TargetMode="External"/><Relationship Id="rId354" Type="http://schemas.openxmlformats.org/officeDocument/2006/relationships/hyperlink" Target="https://community.secop.gov.co/Public/Tendering/OpportunityDetail/Index?noticeUID=CO1.NTC.6674032&amp;isFromPublicArea=True&amp;isModal=False" TargetMode="External"/><Relationship Id="rId51" Type="http://schemas.openxmlformats.org/officeDocument/2006/relationships/hyperlink" Target="https://community.secop.gov.co/Public/Tendering/OpportunityDetail/Index?noticeUID=CO1.NTC.5702689&amp;isFromPublicArea=True&amp;isModal=False" TargetMode="External"/><Relationship Id="rId93" Type="http://schemas.openxmlformats.org/officeDocument/2006/relationships/hyperlink" Target="https://community.secop.gov.co/Public/Tendering/OpportunityDetail/Index?noticeUID=CO1.NTC.5743549&amp;isFromPublicArea=True&amp;isModal=False" TargetMode="External"/><Relationship Id="rId189" Type="http://schemas.openxmlformats.org/officeDocument/2006/relationships/hyperlink" Target="https://community.secop.gov.co/Public/Tendering/OpportunityDetail/Index?noticeUID=CO1.NTC.5822223&amp;isFromPublicArea=True&amp;isModal=true&amp;asPopupView=true" TargetMode="External"/><Relationship Id="rId396" Type="http://schemas.openxmlformats.org/officeDocument/2006/relationships/hyperlink" Target="https://community.secop.gov.co/Public/Tendering/OpportunityDetail/Index?noticeUID=CO1.NTC.6797822&amp;isFromPublicArea=True&amp;isModal=False" TargetMode="External"/><Relationship Id="rId561" Type="http://schemas.openxmlformats.org/officeDocument/2006/relationships/hyperlink" Target="https://www.colombiacompra.gov.co/tienda-virtual-del-estado-colombiano/ordenes-compra/134858" TargetMode="External"/><Relationship Id="rId617" Type="http://schemas.openxmlformats.org/officeDocument/2006/relationships/hyperlink" Target="https://community.secop.gov.co/Public/Tendering/OpportunityDetail/Index?noticeUID=CO1.NTC.7160047&amp;isFromPublicArea=True&amp;isModal=False" TargetMode="External"/><Relationship Id="rId659" Type="http://schemas.microsoft.com/office/2019/04/relationships/namedSheetView" Target="../namedSheetViews/namedSheetView1.xml"/><Relationship Id="rId214" Type="http://schemas.openxmlformats.org/officeDocument/2006/relationships/hyperlink" Target="https://community.secop.gov.co/Public/Tendering/OpportunityDetail/Index?noticeUID=CO1.NTC.5848960&amp;isFromPublicArea=True&amp;isModal=true&amp;asPopupView=true" TargetMode="External"/><Relationship Id="rId256" Type="http://schemas.openxmlformats.org/officeDocument/2006/relationships/hyperlink" Target="https://community.secop.gov.co/Public/Tendering/OpportunityDetail/Index?noticeUID=CO1.NTC.5950629&amp;isFromPublicArea=True&amp;isModal=true&amp;asPopupView=true" TargetMode="External"/><Relationship Id="rId298" Type="http://schemas.openxmlformats.org/officeDocument/2006/relationships/hyperlink" Target="https://community.secop.gov.co/Public/Tendering/OpportunityDetail/Index?noticeUID=CO1.NTC.5988474&amp;isFromPublicArea=True&amp;isModal=true&amp;asPopupView=true" TargetMode="External"/><Relationship Id="rId421" Type="http://schemas.openxmlformats.org/officeDocument/2006/relationships/hyperlink" Target="https://community.secop.gov.co/Public/Tendering/OpportunityDetail/Index?noticeUID=CO1.NTC.6807943&amp;isFromPublicArea=True&amp;isModal=False" TargetMode="External"/><Relationship Id="rId463" Type="http://schemas.openxmlformats.org/officeDocument/2006/relationships/hyperlink" Target="https://community.secop.gov.co/Public/Tendering/OpportunityDetail/Index?noticeUID=CO1.NTC.6842283&amp;isFromPublicArea=True&amp;isModal=False" TargetMode="External"/><Relationship Id="rId519" Type="http://schemas.openxmlformats.org/officeDocument/2006/relationships/hyperlink" Target="https://community.secop.gov.co/Public/Tendering/OpportunityDetail/Index?noticeUID=CO1.NTC.6876550&amp;isFromPublicArea=True&amp;isModal=False" TargetMode="External"/><Relationship Id="rId116" Type="http://schemas.openxmlformats.org/officeDocument/2006/relationships/hyperlink" Target="https://community.secop.gov.co/Public/Tendering/OpportunityDetail/Index?noticeUID=CO1.NTC.5750118&amp;isFromPublicArea=True&amp;isModal=False" TargetMode="External"/><Relationship Id="rId158" Type="http://schemas.openxmlformats.org/officeDocument/2006/relationships/hyperlink" Target="https://community.secop.gov.co/Public/Tendering/OpportunityDetail/Index?noticeUID=CO1.NTC.5792830&amp;isFromPublicArea=True&amp;isModal=False" TargetMode="External"/><Relationship Id="rId323" Type="http://schemas.openxmlformats.org/officeDocument/2006/relationships/hyperlink" Target="https://community.secop.gov.co/Public/Tendering/OpportunityDetail/Index?noticeUID=CO1.NTC.6522304&amp;isFromPublicArea=True&amp;isModal=False" TargetMode="External"/><Relationship Id="rId530" Type="http://schemas.openxmlformats.org/officeDocument/2006/relationships/hyperlink" Target="https://community.secop.gov.co/Public/Tendering/OpportunityDetail/Index?noticeUID=CO1.NTC.6876730&amp;isFromPublicArea=True&amp;isModal=False" TargetMode="External"/><Relationship Id="rId20" Type="http://schemas.openxmlformats.org/officeDocument/2006/relationships/hyperlink" Target="https://community.secop.gov.co/Public/Tendering/OpportunityDetail/Index?noticeUID=CO1.NTC.5687308&amp;isFromPublicArea=True&amp;isModal=False" TargetMode="External"/><Relationship Id="rId62" Type="http://schemas.openxmlformats.org/officeDocument/2006/relationships/hyperlink" Target="https://community.secop.gov.co/Public/Tendering/OpportunityDetail/Index?noticeUID=CO1.NTC.5707695&amp;isFromPublicArea=True&amp;isModal=False" TargetMode="External"/><Relationship Id="rId365" Type="http://schemas.openxmlformats.org/officeDocument/2006/relationships/hyperlink" Target="https://community.secop.gov.co/Public/Tendering/OpportunityDetail/Index?noticeUID=CO1.NTC.6785898&amp;isFromPublicArea=True&amp;isModal=False" TargetMode="External"/><Relationship Id="rId572" Type="http://schemas.openxmlformats.org/officeDocument/2006/relationships/hyperlink" Target="https://www.colombiacompra.gov.co/tienda-virtual-del-estado-colombiano/ordenes-compra/136424" TargetMode="External"/><Relationship Id="rId628" Type="http://schemas.openxmlformats.org/officeDocument/2006/relationships/hyperlink" Target="https://www.colombiacompra.gov.co/tienda-virtual-del-estado-colombiano/ordenes-compra/140453" TargetMode="External"/><Relationship Id="rId225" Type="http://schemas.openxmlformats.org/officeDocument/2006/relationships/hyperlink" Target="https://community.secop.gov.co/Public/Tendering/OpportunityDetail/Index?noticeUID=CO1.NTC.5864255&amp;isFromPublicArea=True&amp;isModal=False" TargetMode="External"/><Relationship Id="rId267" Type="http://schemas.openxmlformats.org/officeDocument/2006/relationships/hyperlink" Target="https://community.secop.gov.co/Public/Tendering/OpportunityDetail/Index?noticeUID=CO1.NTC.5964590&amp;isFromPublicArea=True&amp;isModal=False" TargetMode="External"/><Relationship Id="rId432" Type="http://schemas.openxmlformats.org/officeDocument/2006/relationships/hyperlink" Target="https://community.secop.gov.co/Public/Tendering/OpportunityDetail/Index?noticeUID=CO1.NTC.6807124&amp;isFromPublicArea=True&amp;isModal=False" TargetMode="External"/><Relationship Id="rId474" Type="http://schemas.openxmlformats.org/officeDocument/2006/relationships/hyperlink" Target="https://community.secop.gov.co/Public/Tendering/OpportunityDetail/Index?noticeUID=CO1.NTC.6842707&amp;isFromPublicArea=True&amp;isModal=False" TargetMode="External"/><Relationship Id="rId127" Type="http://schemas.openxmlformats.org/officeDocument/2006/relationships/hyperlink" Target="https://community.secop.gov.co/Public/Tendering/OpportunityDetail/Index?noticeUID=CO1.NTC.5759629&amp;isFromPublicArea=True&amp;isModal=False" TargetMode="External"/><Relationship Id="rId31" Type="http://schemas.openxmlformats.org/officeDocument/2006/relationships/hyperlink" Target="https://community.secop.gov.co/Public/Tendering/OpportunityDetail/Index?noticeUID=CO1.NTC.5696782&amp;isFromPublicArea=True&amp;isModal=False" TargetMode="External"/><Relationship Id="rId73" Type="http://schemas.openxmlformats.org/officeDocument/2006/relationships/hyperlink" Target="https://community.secop.gov.co/Public/Tendering/OpportunityDetail/Index?noticeUID=CO1.NTC.5723062&amp;isFromPublicArea=True&amp;isModal=False" TargetMode="External"/><Relationship Id="rId169" Type="http://schemas.openxmlformats.org/officeDocument/2006/relationships/hyperlink" Target="https://community.secop.gov.co/Public/Tendering/OpportunityDetail/Index?noticeUID=CO1.NTC.5799190&amp;isFromPublicArea=True&amp;isModal=False" TargetMode="External"/><Relationship Id="rId334" Type="http://schemas.openxmlformats.org/officeDocument/2006/relationships/hyperlink" Target="https://community.secop.gov.co/Public/Tendering/OpportunityDetail/Index?noticeUID=CO1.NTC.6465528&amp;isFromPublicArea=True&amp;isModal=False" TargetMode="External"/><Relationship Id="rId376" Type="http://schemas.openxmlformats.org/officeDocument/2006/relationships/hyperlink" Target="https://community.secop.gov.co/Public/Tendering/OpportunityDetail/Index?noticeUID=CO1.NTC.6784798&amp;isFromPublicArea=True&amp;isModal=False" TargetMode="External"/><Relationship Id="rId541" Type="http://schemas.openxmlformats.org/officeDocument/2006/relationships/hyperlink" Target="https://community.secop.gov.co/Public/Tendering/OpportunityDetail/Index?noticeUID=CO1.NTC.6949804&amp;isFromPublicArea=True&amp;isModal=False" TargetMode="External"/><Relationship Id="rId583" Type="http://schemas.openxmlformats.org/officeDocument/2006/relationships/hyperlink" Target="https://operaciones.colombiacompra.gov.co/tienda-virtual-del-estado-colombiano/ordenes-compra/137530" TargetMode="External"/><Relationship Id="rId639" Type="http://schemas.openxmlformats.org/officeDocument/2006/relationships/hyperlink" Target="https://www.colombiacompra.gov.co/tienda-virtual-del-estado-colombiano/ordenes-compra/139098" TargetMode="External"/><Relationship Id="rId4" Type="http://schemas.openxmlformats.org/officeDocument/2006/relationships/hyperlink" Target="https://community.secop.gov.co/Public/Tendering/OpportunityDetail/Index?noticeUID=CO1.NTC.5669725&amp;isFromPublicArea=True&amp;isModal=False" TargetMode="External"/><Relationship Id="rId180" Type="http://schemas.openxmlformats.org/officeDocument/2006/relationships/hyperlink" Target="https://community.secop.gov.co/Public/Tendering/OpportunityDetail/Index?noticeUID=CO1.NTC.5800418&amp;isFromPublicArea=True&amp;isModal=False" TargetMode="External"/><Relationship Id="rId236" Type="http://schemas.openxmlformats.org/officeDocument/2006/relationships/hyperlink" Target="https://community.secop.gov.co/Public/Tendering/OpportunityDetail/Index?noticeUID=CO1.NTC.5890193&amp;isFromPublicArea=True&amp;isModal=true&amp;asPopupView=true" TargetMode="External"/><Relationship Id="rId278" Type="http://schemas.openxmlformats.org/officeDocument/2006/relationships/hyperlink" Target="https://community.secop.gov.co/Public/Tendering/OpportunityDetail/Index?noticeUID=CO1.NTC.5966576&amp;isFromPublicArea=True&amp;isModal=False" TargetMode="External"/><Relationship Id="rId401" Type="http://schemas.openxmlformats.org/officeDocument/2006/relationships/hyperlink" Target="https://community.secop.gov.co/Public/Tendering/OpportunityDetail/Index?noticeUID=CO1.NTC.6795997&amp;isFromPublicArea=True&amp;isModal=False" TargetMode="External"/><Relationship Id="rId443" Type="http://schemas.openxmlformats.org/officeDocument/2006/relationships/hyperlink" Target="https://community.secop.gov.co/Public/Tendering/OpportunityDetail/Index?noticeUID=CO1.NTC.6815846&amp;isFromPublicArea=True&amp;isModal=False" TargetMode="External"/><Relationship Id="rId650" Type="http://schemas.openxmlformats.org/officeDocument/2006/relationships/hyperlink" Target="https://operaciones.colombiacompra.gov.co/tienda-virtual-del-estado-colombiano/ordenes-compra/139274" TargetMode="External"/><Relationship Id="rId303" Type="http://schemas.openxmlformats.org/officeDocument/2006/relationships/hyperlink" Target="https://community.secop.gov.co/Public/Tendering/OpportunityDetail/Index?noticeUID=CO1.NTC.6130444&amp;isFromPublicArea=True&amp;isModal=False" TargetMode="External"/><Relationship Id="rId485" Type="http://schemas.openxmlformats.org/officeDocument/2006/relationships/hyperlink" Target="https://community.secop.gov.co/Public/Tendering/OpportunityDetail/Index?noticeUID=CO1.NTC.6869034&amp;isFromPublicArea=True&amp;isModal=False" TargetMode="External"/><Relationship Id="rId42" Type="http://schemas.openxmlformats.org/officeDocument/2006/relationships/hyperlink" Target="https://community.secop.gov.co/Public/Tendering/OpportunityDetail/Index?noticeUID=CO1.NTC.5696700&amp;isFromPublicArea=True&amp;isModal=False" TargetMode="External"/><Relationship Id="rId84" Type="http://schemas.openxmlformats.org/officeDocument/2006/relationships/hyperlink" Target="https://community.secop.gov.co/Public/Tendering/OpportunityDetail/Index?noticeUID=CO1.NTC.5731146&amp;isFromPublicArea=True&amp;isModal=False" TargetMode="External"/><Relationship Id="rId138" Type="http://schemas.openxmlformats.org/officeDocument/2006/relationships/hyperlink" Target="https://community.secop.gov.co/Public/Tendering/OpportunityDetail/Index?noticeUID=CO1.NTC.5776675" TargetMode="External"/><Relationship Id="rId345" Type="http://schemas.openxmlformats.org/officeDocument/2006/relationships/hyperlink" Target="https://community.secop.gov.co/Public/Tendering/OpportunityDetail/Index?noticeUID=CO1.NTC.6697857&amp;isFromPublicArea=True&amp;isModal=False" TargetMode="External"/><Relationship Id="rId387" Type="http://schemas.openxmlformats.org/officeDocument/2006/relationships/hyperlink" Target="https://community.secop.gov.co/Public/Tendering/OpportunityDetail/Index?noticeUID=CO1.NTC.6785582&amp;isFromPublicArea=True&amp;isModal=False" TargetMode="External"/><Relationship Id="rId510" Type="http://schemas.openxmlformats.org/officeDocument/2006/relationships/hyperlink" Target="https://community.secop.gov.co/Public/Tendering/OpportunityDetail/Index?noticeUID=CO1.NTC.6868756&amp;isFromPublicArea=True&amp;isModal=False" TargetMode="External"/><Relationship Id="rId552" Type="http://schemas.openxmlformats.org/officeDocument/2006/relationships/hyperlink" Target="https://community.secop.gov.co/Public/Tendering/OpportunityDetail/Index?noticeUID=CO1.NTC.6937868" TargetMode="External"/><Relationship Id="rId594" Type="http://schemas.openxmlformats.org/officeDocument/2006/relationships/hyperlink" Target="https://community.secop.gov.co/Public/Tendering/OpportunityDetail/Index?noticeUID=CO1.NTC.6755360&amp;isFromPublicArea=True&amp;isModal=true&amp;asPopupView=true" TargetMode="External"/><Relationship Id="rId608" Type="http://schemas.openxmlformats.org/officeDocument/2006/relationships/hyperlink" Target="https://colombiacompra.gov.co/tienda-virtual-del-estado-colombiano/ordenes-compra/138640" TargetMode="External"/><Relationship Id="rId191" Type="http://schemas.openxmlformats.org/officeDocument/2006/relationships/hyperlink" Target="https://community.secop.gov.co/Public/Tendering/OpportunityDetail/Index?noticeUID=CO1.NTC.5822562&amp;isFromPublicArea=True&amp;isModal=true&amp;asPopupView=true" TargetMode="External"/><Relationship Id="rId205" Type="http://schemas.openxmlformats.org/officeDocument/2006/relationships/hyperlink" Target="https://community.secop.gov.co/Public/Tendering/OpportunityDetail/Index?noticeUID=CO1.NTC.5847370&amp;isFromPublicArea=True&amp;isModal=true&amp;asPopupView=true" TargetMode="External"/><Relationship Id="rId247" Type="http://schemas.openxmlformats.org/officeDocument/2006/relationships/hyperlink" Target="https://community.secop.gov.co/Public/Tendering/OpportunityDetail/Index?noticeUID=CO1.NTC.5927005&amp;isFromPublicArea=True&amp;isModal=true&amp;asPopupView=true" TargetMode="External"/><Relationship Id="rId412" Type="http://schemas.openxmlformats.org/officeDocument/2006/relationships/hyperlink" Target="https://community.secop.gov.co/Public/Tendering/OpportunityDetail/Index?noticeUID=CO1.NTC.6801025&amp;isFromPublicArea=True&amp;isModal=False" TargetMode="External"/><Relationship Id="rId107" Type="http://schemas.openxmlformats.org/officeDocument/2006/relationships/hyperlink" Target="https://community.secop.gov.co/Public/Tendering/OpportunityDetail/Index?noticeUID=CO1.NTC.5748898&amp;isFromPublicArea=True&amp;isModal=False" TargetMode="External"/><Relationship Id="rId289" Type="http://schemas.openxmlformats.org/officeDocument/2006/relationships/hyperlink" Target="https://community.secop.gov.co/Public/Tendering/OpportunityDetail/Index?noticeUID=CO1.NTC.6020440&amp;isFromPublicArea=True&amp;isModal=False" TargetMode="External"/><Relationship Id="rId454" Type="http://schemas.openxmlformats.org/officeDocument/2006/relationships/hyperlink" Target="https://community.secop.gov.co/Public/Tendering/OpportunityDetail/Index?noticeUID=CO1.NTC.6837952&amp;isFromPublicArea=True&amp;isModal=False" TargetMode="External"/><Relationship Id="rId496" Type="http://schemas.openxmlformats.org/officeDocument/2006/relationships/hyperlink" Target="https://community.secop.gov.co/Public/Tendering/OpportunityDetail/Index?noticeUID=CO1.NTC.6868459&amp;isFromPublicArea=True&amp;isModal=False" TargetMode="External"/><Relationship Id="rId11" Type="http://schemas.openxmlformats.org/officeDocument/2006/relationships/hyperlink" Target="https://community.secop.gov.co/Public/Tendering/OpportunityDetail/Index?noticeUID=CO1.NTC.5679121&amp;isFromPublicArea=True&amp;isModal=False" TargetMode="External"/><Relationship Id="rId53" Type="http://schemas.openxmlformats.org/officeDocument/2006/relationships/hyperlink" Target="https://community.secop.gov.co/Public/Tendering/OpportunityDetail/Index?noticeUID=CO1.NTC.5704016&amp;isFromPublicArea=True&amp;isModal=False" TargetMode="External"/><Relationship Id="rId149" Type="http://schemas.openxmlformats.org/officeDocument/2006/relationships/hyperlink" Target="https://community.secop.gov.co/Public/Tendering/OpportunityDetail/Index?noticeUID=CO1.NTC.5780953" TargetMode="External"/><Relationship Id="rId314" Type="http://schemas.openxmlformats.org/officeDocument/2006/relationships/hyperlink" Target="https://community.secop.gov.co/Public/Tendering/OpportunityDetail/Index?noticeUID=CO1.NTC.6230193" TargetMode="External"/><Relationship Id="rId356" Type="http://schemas.openxmlformats.org/officeDocument/2006/relationships/hyperlink" Target="https://community.secop.gov.co/Public/Tendering/OpportunityDetail/Index?noticeUID=CO1.NTC.6771174&amp;isFromPublicArea=True&amp;isModal=False" TargetMode="External"/><Relationship Id="rId398" Type="http://schemas.openxmlformats.org/officeDocument/2006/relationships/hyperlink" Target="https://community.secop.gov.co/Public/Tendering/OpportunityDetail/Index?noticeUID=CO1.NTC.6797387&amp;isFromPublicArea=True&amp;isModal=False" TargetMode="External"/><Relationship Id="rId521" Type="http://schemas.openxmlformats.org/officeDocument/2006/relationships/hyperlink" Target="https://community.secop.gov.co/Public/Tendering/OpportunityDetail/Index?noticeUID=CO1.NTC.6876690&amp;isFromPublicArea=True&amp;isModal=False" TargetMode="External"/><Relationship Id="rId563" Type="http://schemas.openxmlformats.org/officeDocument/2006/relationships/hyperlink" Target="https://www.colombiacompra.gov.co/tienda-virtual-del-estado-colombiano/ordenes-compra/135797" TargetMode="External"/><Relationship Id="rId619" Type="http://schemas.openxmlformats.org/officeDocument/2006/relationships/hyperlink" Target="https://community.secop.gov.co/Public/Tendering/OpportunityDetail/Index?noticeUID=CO1.NTC.7152835&amp;isFromPublicArea=True&amp;isModal=False" TargetMode="External"/><Relationship Id="rId95" Type="http://schemas.openxmlformats.org/officeDocument/2006/relationships/hyperlink" Target="https://community.secop.gov.co/Public/Tendering/OpportunityDetail/Index?noticeUID=CO1.NTC.5743512&amp;isFromPublicArea=True&amp;isModal=False" TargetMode="External"/><Relationship Id="rId160" Type="http://schemas.openxmlformats.org/officeDocument/2006/relationships/hyperlink" Target="https://community.secop.gov.co/Public/Tendering/OpportunityDetail/Index?noticeUID=CO1.NTC.5792768&amp;isFromPublicArea=True&amp;isModal=False" TargetMode="External"/><Relationship Id="rId216" Type="http://schemas.openxmlformats.org/officeDocument/2006/relationships/hyperlink" Target="https://community.secop.gov.co/Public/Tendering/OpportunityDetail/Index?noticeUID=CO1.NTC.5849054&amp;isFromPublicArea=True&amp;isModal=true&amp;asPopupView=true" TargetMode="External"/><Relationship Id="rId423" Type="http://schemas.openxmlformats.org/officeDocument/2006/relationships/hyperlink" Target="https://community.secop.gov.co/Public/Tendering/OpportunityDetail/Index?noticeUID=CO1.NTC.6809567&amp;isFromPublicArea=True&amp;isModal=False" TargetMode="External"/><Relationship Id="rId258" Type="http://schemas.openxmlformats.org/officeDocument/2006/relationships/hyperlink" Target="https://community.secop.gov.co/Public/Tendering/OpportunityDetail/Index?noticeUID=CO1.NTC.5976909&amp;isFromPublicArea=True&amp;isModal=False" TargetMode="External"/><Relationship Id="rId465" Type="http://schemas.openxmlformats.org/officeDocument/2006/relationships/hyperlink" Target="https://community.secop.gov.co/Public/Tendering/OpportunityDetail/Index?noticeUID=CO1.NTC.6836494&amp;isFromPublicArea=True&amp;isModal=False" TargetMode="External"/><Relationship Id="rId630" Type="http://schemas.openxmlformats.org/officeDocument/2006/relationships/hyperlink" Target="https://community.secop.gov.co/Public/Tendering/OpportunityDetail/Index?noticeUID=CO1.NTC.6760598&amp;isFromPublicArea=True&amp;isModal=true&amp;asPopupView=true" TargetMode="External"/><Relationship Id="rId22" Type="http://schemas.openxmlformats.org/officeDocument/2006/relationships/hyperlink" Target="https://community.secop.gov.co/Public/Tendering/OpportunityDetail/Index?noticeUID=CO1.NTC.5687176&amp;isFromPublicArea=True&amp;isModal=False" TargetMode="External"/><Relationship Id="rId64" Type="http://schemas.openxmlformats.org/officeDocument/2006/relationships/hyperlink" Target="https://community.secop.gov.co/Public/Tendering/OpportunityDetail/Index?noticeUID=CO1.NTC.5712886&amp;isFromPublicArea=True&amp;isModal=False" TargetMode="External"/><Relationship Id="rId118" Type="http://schemas.openxmlformats.org/officeDocument/2006/relationships/hyperlink" Target="https://community.secop.gov.co/Public/Tendering/OpportunityDetail/Index?noticeUID=CO1.NTC.5750489&amp;isFromPublicArea=True&amp;isModal=False" TargetMode="External"/><Relationship Id="rId325" Type="http://schemas.openxmlformats.org/officeDocument/2006/relationships/hyperlink" Target="https://community.secop.gov.co/Public/Tendering/OpportunityDetail/Index?noticeUID=CO1.NTC.6522229&amp;isFromPublicArea=True&amp;isModal=False" TargetMode="External"/><Relationship Id="rId367" Type="http://schemas.openxmlformats.org/officeDocument/2006/relationships/hyperlink" Target="https://community.secop.gov.co/Public/Tendering/OpportunityDetail/Index?noticeUID=CO1.NTC.6785067&amp;isFromPublicArea=True&amp;isModal=False" TargetMode="External"/><Relationship Id="rId532" Type="http://schemas.openxmlformats.org/officeDocument/2006/relationships/hyperlink" Target="https://community.secop.gov.co/Public/Tendering/OpportunityDetail/Index?noticeUID=CO1.NTC.6876663&amp;isFromPublicArea=True&amp;isModal=False" TargetMode="External"/><Relationship Id="rId574" Type="http://schemas.openxmlformats.org/officeDocument/2006/relationships/hyperlink" Target="https://community.secop.gov.co/Public/Tendering/OpportunityDetail/Index?noticeUID=CO1.NTC.6835332" TargetMode="External"/><Relationship Id="rId171" Type="http://schemas.openxmlformats.org/officeDocument/2006/relationships/hyperlink" Target="https://community.secop.gov.co/Public/Tendering/OpportunityDetail/Index?noticeUID=CO1.NTC.5799454&amp;isFromPublicArea=True&amp;isModal=False" TargetMode="External"/><Relationship Id="rId227" Type="http://schemas.openxmlformats.org/officeDocument/2006/relationships/hyperlink" Target="https://community.secop.gov.co/Public/Tendering/OpportunityDetail/Index?noticeUID=CO1.NTC.5864643&amp;isFromPublicArea=True&amp;isModal=False" TargetMode="External"/><Relationship Id="rId269" Type="http://schemas.openxmlformats.org/officeDocument/2006/relationships/hyperlink" Target="https://community.secop.gov.co/Public/Tendering/OpportunityDetail/Index?noticeUID=CO1.NTC.5965980&amp;isFromPublicArea=True&amp;isModal=False" TargetMode="External"/><Relationship Id="rId434" Type="http://schemas.openxmlformats.org/officeDocument/2006/relationships/hyperlink" Target="https://community.secop.gov.co/Public/Tendering/OpportunityDetail/Index?noticeUID=CO1.NTC.6807586&amp;isFromPublicArea=True&amp;isModal=False" TargetMode="External"/><Relationship Id="rId476" Type="http://schemas.openxmlformats.org/officeDocument/2006/relationships/hyperlink" Target="https://community.secop.gov.co/Public/Tendering/OpportunityDetail/Index?noticeUID=CO1.NTC.6843511&amp;isFromPublicArea=True&amp;isModal=False" TargetMode="External"/><Relationship Id="rId641" Type="http://schemas.openxmlformats.org/officeDocument/2006/relationships/hyperlink" Target="https://www.colombiacompra.gov.co/tienda-virtual-del-estado-colombiano/ordenes-compra/139100" TargetMode="External"/><Relationship Id="rId33" Type="http://schemas.openxmlformats.org/officeDocument/2006/relationships/hyperlink" Target="https://community.secop.gov.co/Public/Tendering/OpportunityDetail/Index?noticeUID=CO1.NTC.5696633&amp;isFromPublicArea=True&amp;isModal=False" TargetMode="External"/><Relationship Id="rId129" Type="http://schemas.openxmlformats.org/officeDocument/2006/relationships/hyperlink" Target="https://community.secop.gov.co/Public/Tendering/OpportunityDetail/Index?noticeUID=CO1.NTC.5759843&amp;isFromPublicArea=True&amp;isModal=False" TargetMode="External"/><Relationship Id="rId280" Type="http://schemas.openxmlformats.org/officeDocument/2006/relationships/hyperlink" Target="https://community.secop.gov.co/Public/Tendering/OpportunityDetail/Index?noticeUID=CO1.NTC.5968516&amp;isFromPublicArea=True&amp;isModal=False" TargetMode="External"/><Relationship Id="rId336" Type="http://schemas.openxmlformats.org/officeDocument/2006/relationships/hyperlink" Target="https://community.secop.gov.co/Public/Tendering/OpportunityDetail/Index?noticeUID=CO1.NTC.6633962&amp;isFromPublicArea=True&amp;isModal=False" TargetMode="External"/><Relationship Id="rId501" Type="http://schemas.openxmlformats.org/officeDocument/2006/relationships/hyperlink" Target="https://community.secop.gov.co/Public/Tendering/OpportunityDetail/Index?noticeUID=CO1.NTC.6867793&amp;isFromPublicArea=True&amp;isModal=False" TargetMode="External"/><Relationship Id="rId543" Type="http://schemas.openxmlformats.org/officeDocument/2006/relationships/hyperlink" Target="https://community.secop.gov.co/Public/Tendering/OpportunityDetail/Index?noticeUID=CO1.NTC.6950346&amp;isFromPublicArea=True&amp;isModal=False" TargetMode="External"/><Relationship Id="rId75" Type="http://schemas.openxmlformats.org/officeDocument/2006/relationships/hyperlink" Target="https://community.secop.gov.co/Public/Tendering/OpportunityDetail/Index?noticeUID=CO1.NTC.5720197&amp;isFromPublicArea=True&amp;isModal=False" TargetMode="External"/><Relationship Id="rId140" Type="http://schemas.openxmlformats.org/officeDocument/2006/relationships/hyperlink" Target="https://community.secop.gov.co/Public/Tendering/OpportunityDetail/Index?noticeUID=CO1.NTC.5774557" TargetMode="External"/><Relationship Id="rId182" Type="http://schemas.openxmlformats.org/officeDocument/2006/relationships/hyperlink" Target="https://community.secop.gov.co/Public/Tendering/OpportunityDetail/Index?noticeUID=CO1.NTC.5800980&amp;isFromPublicArea=True&amp;isModal=False" TargetMode="External"/><Relationship Id="rId378" Type="http://schemas.openxmlformats.org/officeDocument/2006/relationships/hyperlink" Target="https://community.secop.gov.co/Public/Tendering/OpportunityDetail/Index?noticeUID=CO1.NTC.6786356&amp;isFromPublicArea=True&amp;isModal=False" TargetMode="External"/><Relationship Id="rId403" Type="http://schemas.openxmlformats.org/officeDocument/2006/relationships/hyperlink" Target="https://community.secop.gov.co/Public/Tendering/OpportunityDetail/Index?noticeUID=CO1.NTC.6799267&amp;isFromPublicArea=True&amp;isModal=False" TargetMode="External"/><Relationship Id="rId585" Type="http://schemas.openxmlformats.org/officeDocument/2006/relationships/hyperlink" Target="https://community.secop.gov.co/Public/Tendering/OpportunityDetail/Index?noticeUID=CO1.NTC.6881067&amp;isFromPublicArea=True&amp;isModal=False" TargetMode="External"/><Relationship Id="rId6" Type="http://schemas.openxmlformats.org/officeDocument/2006/relationships/hyperlink" Target="https://community.secop.gov.co/Public/Tendering/OpportunityDetail/Index?noticeUID=CO1.NTC.5678678&amp;isFromPublicArea=True&amp;isModal=False" TargetMode="External"/><Relationship Id="rId238" Type="http://schemas.openxmlformats.org/officeDocument/2006/relationships/hyperlink" Target="https://community.secop.gov.co/Public/Tendering/OpportunityDetail/Index?noticeUID=CO1.NTC.5902942&amp;isFromPublicArea=True&amp;isModal=true&amp;asPopupView=true" TargetMode="External"/><Relationship Id="rId445" Type="http://schemas.openxmlformats.org/officeDocument/2006/relationships/hyperlink" Target="https://community.secop.gov.co/Public/Tendering/OpportunityDetail/Index?noticeUID=CO1.NTC.6824461&amp;isFromPublicArea=True&amp;isModal=False" TargetMode="External"/><Relationship Id="rId487" Type="http://schemas.openxmlformats.org/officeDocument/2006/relationships/hyperlink" Target="https://community.secop.gov.co/Public/Tendering/OpportunityDetail/Index?noticeUID=CO1.NTC.6868548&amp;isFromPublicArea=True&amp;isModal=False" TargetMode="External"/><Relationship Id="rId610" Type="http://schemas.openxmlformats.org/officeDocument/2006/relationships/hyperlink" Target="https://community.secop.gov.co/Public/Tendering/OpportunityDetail/Index?noticeUID=CO1.NTC.7035183&amp;isFromPublicArea=True&amp;isModal=False" TargetMode="External"/><Relationship Id="rId652" Type="http://schemas.openxmlformats.org/officeDocument/2006/relationships/hyperlink" Target="https://operaciones.colombiacompra.gov.co/tienda-virtual-del-estado-colombiano/ordenes-compra/138638" TargetMode="External"/><Relationship Id="rId291" Type="http://schemas.openxmlformats.org/officeDocument/2006/relationships/hyperlink" Target="https://colombiacompra.gov.co/tienda-virtual-del-estado-colombiano/ordenes-compra/127680" TargetMode="External"/><Relationship Id="rId305" Type="http://schemas.openxmlformats.org/officeDocument/2006/relationships/hyperlink" Target="https://community.secop.gov.co/Public/Tendering/OpportunityDetail/Index?noticeUID=CO1.NTC.6191617&amp;isFromPublicArea=True&amp;isModal=true&amp;asPopupView=true" TargetMode="External"/><Relationship Id="rId347" Type="http://schemas.openxmlformats.org/officeDocument/2006/relationships/hyperlink" Target="https://community.secop.gov.co/Public/Tendering/OpportunityDetail/Index?noticeUID=CO1.NTC.6695445&amp;isFromPublicArea=True&amp;isModal=False" TargetMode="External"/><Relationship Id="rId512" Type="http://schemas.openxmlformats.org/officeDocument/2006/relationships/hyperlink" Target="https://community.secop.gov.co/Public/Tendering/OpportunityDetail/Index?noticeUID=CO1.NTC.6876552&amp;isFromPublicArea=True&amp;isModal=False" TargetMode="External"/><Relationship Id="rId44" Type="http://schemas.openxmlformats.org/officeDocument/2006/relationships/hyperlink" Target="https://community.secop.gov.co/Public/Tendering/OpportunityDetail/Index?noticeUID=CO1.NTC.5696692&amp;isFromPublicArea=True&amp;isModal=False" TargetMode="External"/><Relationship Id="rId86" Type="http://schemas.openxmlformats.org/officeDocument/2006/relationships/hyperlink" Target="https://community.secop.gov.co/Public/Tendering/OpportunityDetail/Index?noticeUID=CO1.NTC.5731644&amp;isFromPublicArea=True&amp;isModal=False" TargetMode="External"/><Relationship Id="rId151" Type="http://schemas.openxmlformats.org/officeDocument/2006/relationships/hyperlink" Target="https://community.secop.gov.co/Public/Tendering/OpportunityDetail/Index?noticeUID=CO1.NTC.5781742" TargetMode="External"/><Relationship Id="rId389" Type="http://schemas.openxmlformats.org/officeDocument/2006/relationships/hyperlink" Target="https://community.secop.gov.co/Public/Tendering/OpportunityDetail/Index?noticeUID=CO1.NTC.6792974&amp;isFromPublicArea=True&amp;isModal=False" TargetMode="External"/><Relationship Id="rId554" Type="http://schemas.openxmlformats.org/officeDocument/2006/relationships/hyperlink" Target="https://community.secop.gov.co/Public/Tendering/OpportunityDetail/Index?noticeUID=CO1.NTC.6230162" TargetMode="External"/><Relationship Id="rId596" Type="http://schemas.openxmlformats.org/officeDocument/2006/relationships/hyperlink" Target="https://community.secop.gov.co/Public/Tendering/OpportunityDetail/Index?noticeUID=CO1.NTC.6760980&amp;isFromPublicArea=True&amp;isModal=true&amp;asPopupView=true" TargetMode="External"/><Relationship Id="rId193" Type="http://schemas.openxmlformats.org/officeDocument/2006/relationships/hyperlink" Target="https://community.secop.gov.co/Public/Tendering/OpportunityDetail/Index?noticeUID=CO1.NTC.5826421&amp;isFromPublicArea=True&amp;isModal=true&amp;asPopupView=true" TargetMode="External"/><Relationship Id="rId207" Type="http://schemas.openxmlformats.org/officeDocument/2006/relationships/hyperlink" Target="https://community.secop.gov.co/Public/Tendering/OpportunityDetail/Index?noticeUID=CO1.NTC.5847333&amp;isFromPublicArea=True&amp;isModal=true&amp;asPopupView=true" TargetMode="External"/><Relationship Id="rId249" Type="http://schemas.openxmlformats.org/officeDocument/2006/relationships/hyperlink" Target="https://community.secop.gov.co/Public/Tendering/OpportunityDetail/Index?noticeUID=CO1.NTC.5938399&amp;isFromPublicArea=True&amp;isModal=true&amp;asPopupView=true" TargetMode="External"/><Relationship Id="rId414" Type="http://schemas.openxmlformats.org/officeDocument/2006/relationships/hyperlink" Target="https://community.secop.gov.co/Public/Tendering/OpportunityDetail/Index?noticeUID=CO1.NTC.6801119&amp;isFromPublicArea=True&amp;isModal=False" TargetMode="External"/><Relationship Id="rId456" Type="http://schemas.openxmlformats.org/officeDocument/2006/relationships/hyperlink" Target="https://community.secop.gov.co/Public/Tendering/OpportunityDetail/Index?noticeUID=CO1.NTC.6834722&amp;isFromPublicArea=True&amp;isModal=False" TargetMode="External"/><Relationship Id="rId498" Type="http://schemas.openxmlformats.org/officeDocument/2006/relationships/hyperlink" Target="https://community.secop.gov.co/Public/Tendering/OpportunityDetail/Index?noticeUID=CO1.NTC.6868561&amp;isFromPublicArea=True&amp;isModal=False" TargetMode="External"/><Relationship Id="rId621" Type="http://schemas.openxmlformats.org/officeDocument/2006/relationships/hyperlink" Target="https://community.secop.gov.co/Public/Tendering/OpportunityDetail/Index?noticeUID=CO1.NTC.7090532&amp;isFromPublicArea=True&amp;isModal=False" TargetMode="External"/><Relationship Id="rId13" Type="http://schemas.openxmlformats.org/officeDocument/2006/relationships/hyperlink" Target="https://community.secop.gov.co/Public/Tendering/OpportunityDetail/Index?noticeUID=CO1.NTC.5679042&amp;isFromPublicArea=True&amp;isModal=False" TargetMode="External"/><Relationship Id="rId109" Type="http://schemas.openxmlformats.org/officeDocument/2006/relationships/hyperlink" Target="https://community.secop.gov.co/Public/Tendering/OpportunityDetail/Index?noticeUID=CO1.NTC.5750736&amp;isFromPublicArea=True&amp;isModal=False" TargetMode="External"/><Relationship Id="rId260" Type="http://schemas.openxmlformats.org/officeDocument/2006/relationships/hyperlink" Target="https://community.secop.gov.co/Public/Tendering/OpportunityDetail/Index?noticeUID=CO1.NTC.5956348&amp;isFromPublicArea=True&amp;isModal=true&amp;asPopupView=true" TargetMode="External"/><Relationship Id="rId316" Type="http://schemas.openxmlformats.org/officeDocument/2006/relationships/hyperlink" Target="https://community.secop.gov.co/Public/Tendering/OpportunityDetail/Index?noticeUID=CO1.NTC.6262446&amp;isFromPublicArea=True&amp;isModal=true&amp;asPopupView=true" TargetMode="External"/><Relationship Id="rId523" Type="http://schemas.openxmlformats.org/officeDocument/2006/relationships/hyperlink" Target="https://community.secop.gov.co/Public/Tendering/OpportunityDetail/Index?noticeUID=CO1.NTC.6876469&amp;isFromPublicArea=True&amp;isModal=False" TargetMode="External"/><Relationship Id="rId55" Type="http://schemas.openxmlformats.org/officeDocument/2006/relationships/hyperlink" Target="https://community.secop.gov.co/Public/Tendering/OpportunityDetail/Index?noticeUID=CO1.NTC.5703551&amp;isFromPublicArea=True&amp;isModal=False" TargetMode="External"/><Relationship Id="rId97" Type="http://schemas.openxmlformats.org/officeDocument/2006/relationships/hyperlink" Target="https://community.secop.gov.co/Public/Tendering/OpportunityDetail/Index?noticeUID=CO1.NTC.5743516&amp;isFromPublicArea=True&amp;isModal=False" TargetMode="External"/><Relationship Id="rId120" Type="http://schemas.openxmlformats.org/officeDocument/2006/relationships/hyperlink" Target="https://community.secop.gov.co/Public/Tendering/OpportunityDetail/Index?noticeUID=CO1.NTC.5750989&amp;isFromPublicArea=True&amp;isModal=False" TargetMode="External"/><Relationship Id="rId358" Type="http://schemas.openxmlformats.org/officeDocument/2006/relationships/hyperlink" Target="https://community.secop.gov.co/Public/Tendering/OpportunityDetail/Index?noticeUID=CO1.NTC.6783815&amp;isFromPublicArea=True&amp;isModal=False" TargetMode="External"/><Relationship Id="rId565" Type="http://schemas.openxmlformats.org/officeDocument/2006/relationships/hyperlink" Target="https://www.colombiacompra.gov.co/tienda-virtual-del-estado-colombiano/ordenes-compra/135799" TargetMode="External"/><Relationship Id="rId162" Type="http://schemas.openxmlformats.org/officeDocument/2006/relationships/hyperlink" Target="https://community.secop.gov.co/Public/Tendering/OpportunityDetail/Index?noticeUID=CO1.NTC.5799029&amp;isFromPublicArea=True&amp;isModal=False" TargetMode="External"/><Relationship Id="rId218" Type="http://schemas.openxmlformats.org/officeDocument/2006/relationships/hyperlink" Target="https://community.secop.gov.co/Public/Tendering/OpportunityDetail/Index?noticeUID=CO1.NTC.5863938&amp;isFromPublicArea=True&amp;isModal=False" TargetMode="External"/><Relationship Id="rId425" Type="http://schemas.openxmlformats.org/officeDocument/2006/relationships/hyperlink" Target="https://community.secop.gov.co/Public/Tendering/OpportunityDetail/Index?noticeUID=CO1.NTC.6810122&amp;isFromPublicArea=True&amp;isModal=False" TargetMode="External"/><Relationship Id="rId467" Type="http://schemas.openxmlformats.org/officeDocument/2006/relationships/hyperlink" Target="https://community.secop.gov.co/Public/Tendering/OpportunityDetail/Index?noticeUID=CO1.NTC.6842995&amp;isFromPublicArea=True&amp;isModal=False" TargetMode="External"/><Relationship Id="rId632" Type="http://schemas.openxmlformats.org/officeDocument/2006/relationships/hyperlink" Target="https://community.secop.gov.co/Public/Tendering/OpportunityDetail/Index?noticeUID=CO1.NTC.5669644&amp;isFromPublicArea=True&amp;isModal=False" TargetMode="External"/><Relationship Id="rId271" Type="http://schemas.openxmlformats.org/officeDocument/2006/relationships/hyperlink" Target="https://community.secop.gov.co/Public/Tendering/OpportunityDetail/Index?noticeUID=CO1.NTC.5964721&amp;isFromPublicArea=True&amp;isModal=False" TargetMode="External"/><Relationship Id="rId24" Type="http://schemas.openxmlformats.org/officeDocument/2006/relationships/hyperlink" Target="https://community.secop.gov.co/Public/Tendering/OpportunityDetail/Index?noticeUID=CO1.NTC.5688526&amp;isFromPublicArea=True&amp;isModal=False" TargetMode="External"/><Relationship Id="rId66" Type="http://schemas.openxmlformats.org/officeDocument/2006/relationships/hyperlink" Target="https://community.secop.gov.co/Public/Tendering/OpportunityDetail/Index?noticeUID=CO1.NTC.5712979&amp;isFromPublicArea=True&amp;isModal=False" TargetMode="External"/><Relationship Id="rId131" Type="http://schemas.openxmlformats.org/officeDocument/2006/relationships/hyperlink" Target="https://community.secop.gov.co/Public/Tendering/OpportunityDetail/Index?noticeUID=CO1.NTC.5759845&amp;isFromPublicArea=True&amp;isModal=False" TargetMode="External"/><Relationship Id="rId327" Type="http://schemas.openxmlformats.org/officeDocument/2006/relationships/hyperlink" Target="https://community.secop.gov.co/Public/Tendering/OpportunityDetail/Index?noticeUID=CO1.NTC.6529019&amp;isFromPublicArea=True&amp;isModal=False" TargetMode="External"/><Relationship Id="rId369" Type="http://schemas.openxmlformats.org/officeDocument/2006/relationships/hyperlink" Target="https://community.secop.gov.co/Public/Tendering/OpportunityDetail/Index?noticeUID=CO1.NTC.6786831&amp;isFromPublicArea=True&amp;isModal=False" TargetMode="External"/><Relationship Id="rId534" Type="http://schemas.openxmlformats.org/officeDocument/2006/relationships/hyperlink" Target="https://community.secop.gov.co/Public/Tendering/OpportunityDetail/Index?noticeUID=CO1.NTC.6877051&amp;isFromPublicArea=True&amp;isModal=False" TargetMode="External"/><Relationship Id="rId576" Type="http://schemas.openxmlformats.org/officeDocument/2006/relationships/hyperlink" Target="https://community.secop.gov.co/Public/Tendering/OpportunityDetail/Index?noticeUID=CO1.NTC.6176588&amp;isFromPublicArea=True&amp;isModal=true&amp;asPopupView=true" TargetMode="External"/><Relationship Id="rId173" Type="http://schemas.openxmlformats.org/officeDocument/2006/relationships/hyperlink" Target="https://community.secop.gov.co/Public/Tendering/OpportunityDetail/Index?noticeUID=CO1.NTC.5799381&amp;isFromPublicArea=True&amp;isModal=False" TargetMode="External"/><Relationship Id="rId229" Type="http://schemas.openxmlformats.org/officeDocument/2006/relationships/hyperlink" Target="https://community.secop.gov.co/Public/Tendering/OpportunityDetail/Index?noticeUID=CO1.NTC.5864563&amp;isFromPublicArea=True&amp;isModal=False" TargetMode="External"/><Relationship Id="rId380" Type="http://schemas.openxmlformats.org/officeDocument/2006/relationships/hyperlink" Target="https://community.secop.gov.co/Public/Tendering/OpportunityDetail/Index?noticeUID=CO1.NTC.6785187&amp;isFromPublicArea=True&amp;isModal=False" TargetMode="External"/><Relationship Id="rId436" Type="http://schemas.openxmlformats.org/officeDocument/2006/relationships/hyperlink" Target="https://community.secop.gov.co/Public/Tendering/OpportunityDetail/Index?noticeUID=CO1.NTC.6807950&amp;isFromPublicArea=True&amp;isModal=False" TargetMode="External"/><Relationship Id="rId601" Type="http://schemas.openxmlformats.org/officeDocument/2006/relationships/hyperlink" Target="https://community.secop.gov.co/Public/Tendering/OpportunityDetail/Index?noticeUID=CO1.NTC.6882232" TargetMode="External"/><Relationship Id="rId643" Type="http://schemas.openxmlformats.org/officeDocument/2006/relationships/hyperlink" Target="https://community.secop.gov.co/Public/Tendering/OpportunityDetail/Index?noticeUID=CO1.NTC.6696776&amp;isFromPublicArea=True&amp;isModal=False" TargetMode="External"/><Relationship Id="rId240" Type="http://schemas.openxmlformats.org/officeDocument/2006/relationships/hyperlink" Target="https://community.secop.gov.co/Public/Tendering/OpportunityDetail/Index?noticeUID=CO1.NTC.5925913&amp;isFromPublicArea=True&amp;isModal=true&amp;asPopupView=true" TargetMode="External"/><Relationship Id="rId478" Type="http://schemas.openxmlformats.org/officeDocument/2006/relationships/hyperlink" Target="https://community.secop.gov.co/Public/Tendering/OpportunityDetail/Index?noticeUID=CO1.NTC.6843518&amp;isFromPublicArea=True&amp;isModal=False" TargetMode="External"/><Relationship Id="rId35" Type="http://schemas.openxmlformats.org/officeDocument/2006/relationships/hyperlink" Target="https://community.secop.gov.co/Public/Tendering/OpportunityDetail/Index?noticeUID=CO1.NTC.5697391&amp;isFromPublicArea=True&amp;isModal=False" TargetMode="External"/><Relationship Id="rId77" Type="http://schemas.openxmlformats.org/officeDocument/2006/relationships/hyperlink" Target="https://community.secop.gov.co/Public/Tendering/OpportunityDetail/Index?noticeUID=CO1.NTC.5720597&amp;isFromPublicArea=True&amp;isModal=False" TargetMode="External"/><Relationship Id="rId100" Type="http://schemas.openxmlformats.org/officeDocument/2006/relationships/hyperlink" Target="https://community.secop.gov.co/Public/Tendering/OpportunityDetail/Index?noticeUID=CO1.NTC.5743637&amp;isFromPublicArea=True&amp;isModal=False" TargetMode="External"/><Relationship Id="rId282" Type="http://schemas.openxmlformats.org/officeDocument/2006/relationships/hyperlink" Target="https://community.secop.gov.co/Public/Tendering/OpportunityDetail/Index?noticeUID=CO1.NTC.5970363&amp;isFromPublicArea=True&amp;isModal=False" TargetMode="External"/><Relationship Id="rId338" Type="http://schemas.openxmlformats.org/officeDocument/2006/relationships/hyperlink" Target="https://community.secop.gov.co/Public/Tendering/OpportunityDetail/Index?noticeUID=CO1.NTC.6634931&amp;isFromPublicArea=True&amp;isModal=False" TargetMode="External"/><Relationship Id="rId503" Type="http://schemas.openxmlformats.org/officeDocument/2006/relationships/hyperlink" Target="https://community.secop.gov.co/Public/Tendering/OpportunityDetail/Index?noticeUID=CO1.NTC.6867840&amp;isFromPublicArea=True&amp;isModal=False" TargetMode="External"/><Relationship Id="rId545" Type="http://schemas.openxmlformats.org/officeDocument/2006/relationships/hyperlink" Target="https://community.secop.gov.co/Public/Tendering/OpportunityDetail/Index?noticeUID=CO1.NTC.6952068&amp;isFromPublicArea=True&amp;isModal=False" TargetMode="External"/><Relationship Id="rId587" Type="http://schemas.openxmlformats.org/officeDocument/2006/relationships/hyperlink" Target="https://community.secop.gov.co/Public/Tendering/OpportunityDetail/Index?noticeUID=CO1.NTC.6881710&amp;isFromPublicArea=True&amp;isModal=true&amp;asPopupView=true" TargetMode="External"/><Relationship Id="rId8" Type="http://schemas.openxmlformats.org/officeDocument/2006/relationships/hyperlink" Target="https://community.secop.gov.co/Public/Tendering/OpportunityDetail/Index?noticeUID=CO1.NTC.5678965&amp;isFromPublicArea=True&amp;isModal=False" TargetMode="External"/><Relationship Id="rId142" Type="http://schemas.openxmlformats.org/officeDocument/2006/relationships/hyperlink" Target="https://community.secop.gov.co/Public/Tendering/OpportunityDetail/Index?noticeUID=CO1.NTC.5774181" TargetMode="External"/><Relationship Id="rId184" Type="http://schemas.openxmlformats.org/officeDocument/2006/relationships/hyperlink" Target="https://community.secop.gov.co/Public/Tendering/OpportunityDetail/Index?noticeUID=CO1.NTC.5807038&amp;isFromPublicArea=True&amp;isModal=true&amp;asPopupView=true" TargetMode="External"/><Relationship Id="rId391" Type="http://schemas.openxmlformats.org/officeDocument/2006/relationships/hyperlink" Target="https://community.secop.gov.co/Public/Tendering/OpportunityDetail/Index?noticeUID=CO1.NTC.6793025&amp;isFromPublicArea=True&amp;isModal=False" TargetMode="External"/><Relationship Id="rId405" Type="http://schemas.openxmlformats.org/officeDocument/2006/relationships/hyperlink" Target="https://community.secop.gov.co/Public/Tendering/OpportunityDetail/Index?noticeUID=CO1.NTC.6796706&amp;isFromPublicArea=True&amp;isModal=False" TargetMode="External"/><Relationship Id="rId447" Type="http://schemas.openxmlformats.org/officeDocument/2006/relationships/hyperlink" Target="https://community.secop.gov.co/Public/Tendering/OpportunityDetail/Index?noticeUID=CO1.NTC.6821070&amp;isFromPublicArea=True&amp;isModal=False" TargetMode="External"/><Relationship Id="rId612" Type="http://schemas.openxmlformats.org/officeDocument/2006/relationships/hyperlink" Target="https://community.secop.gov.co/Public/Tendering/OpportunityDetail/Index?noticeUID=CO1.NTC.6822367&amp;isFromPublicArea=True&amp;isModal=true&amp;asPopupView=true" TargetMode="External"/><Relationship Id="rId251" Type="http://schemas.openxmlformats.org/officeDocument/2006/relationships/hyperlink" Target="https://community.secop.gov.co/Public/Tendering/OpportunityDetail/Index?noticeUID=CO1.NTC.5938673&amp;isFromPublicArea=True&amp;isModal=true&amp;asPopupView=true" TargetMode="External"/><Relationship Id="rId489" Type="http://schemas.openxmlformats.org/officeDocument/2006/relationships/hyperlink" Target="https://community.secop.gov.co/Public/Tendering/OpportunityDetail/Index?noticeUID=CO1.NTC.6868075&amp;isFromPublicArea=True&amp;isModal=False" TargetMode="External"/><Relationship Id="rId654" Type="http://schemas.openxmlformats.org/officeDocument/2006/relationships/hyperlink" Target="https://operaciones.colombiacompra.gov.co/tienda-virtual-del-estado-colombiano/ordenes-compra/137532" TargetMode="External"/><Relationship Id="rId46" Type="http://schemas.openxmlformats.org/officeDocument/2006/relationships/hyperlink" Target="https://community.secop.gov.co/Public/Tendering/OpportunityDetail/Index?noticeUID=CO1.NTC.5696690&amp;isFromPublicArea=True&amp;isModal=False" TargetMode="External"/><Relationship Id="rId293" Type="http://schemas.openxmlformats.org/officeDocument/2006/relationships/hyperlink" Target="https://operaciones.colombiacompra.gov.co/tienda-virtual-del-estado-colombiano/ordenes-compra/127903" TargetMode="External"/><Relationship Id="rId307" Type="http://schemas.openxmlformats.org/officeDocument/2006/relationships/hyperlink" Target="https://www.colombiacompra.gov.co/tienda-virtual-del-estado-colombiano/ordenes-compra/129499" TargetMode="External"/><Relationship Id="rId349" Type="http://schemas.openxmlformats.org/officeDocument/2006/relationships/hyperlink" Target="https://community.secop.gov.co/Public/Tendering/OpportunityDetail/Index?noticeUID=CO1.NTC.6700234&amp;isFromPublicArea=True&amp;isModal=False" TargetMode="External"/><Relationship Id="rId514" Type="http://schemas.openxmlformats.org/officeDocument/2006/relationships/hyperlink" Target="https://community.secop.gov.co/Public/Tendering/OpportunityDetail/Index?noticeUID=CO1.NTC.6876271&amp;isFromPublicArea=True&amp;isModal=False" TargetMode="External"/><Relationship Id="rId556" Type="http://schemas.openxmlformats.org/officeDocument/2006/relationships/hyperlink" Target="https://community.secop.gov.co/Public/Tendering/OpportunityDetail/Index?noticeUID=CO1.NTC.6975789&amp;isFromPublicArea=True&amp;isModal=False" TargetMode="External"/><Relationship Id="rId88" Type="http://schemas.openxmlformats.org/officeDocument/2006/relationships/hyperlink" Target="https://community.secop.gov.co/Public/Tendering/OpportunityDetail/Index?noticeUID=CO1.NTC.5731704&amp;isFromPublicArea=True&amp;isModal=False" TargetMode="External"/><Relationship Id="rId111" Type="http://schemas.openxmlformats.org/officeDocument/2006/relationships/hyperlink" Target="https://community.secop.gov.co/Public/Tendering/OpportunityDetail/Index?noticeUID=CO1.NTC.5750979&amp;isFromPublicArea=True&amp;isModal=False" TargetMode="External"/><Relationship Id="rId153" Type="http://schemas.openxmlformats.org/officeDocument/2006/relationships/hyperlink" Target="https://community.secop.gov.co/Public/Tendering/OpportunityDetail/Index?noticeUID=CO1.NTC.5792555&amp;isFromPublicArea=True&amp;isModal=False" TargetMode="External"/><Relationship Id="rId195" Type="http://schemas.openxmlformats.org/officeDocument/2006/relationships/hyperlink" Target="https://community.secop.gov.co/Public/Tendering/OpportunityDetail/Index?noticeUID=CO1.NTC.5830055&amp;isFromPublicArea=True&amp;isModal=true&amp;asPopupView=true" TargetMode="External"/><Relationship Id="rId209" Type="http://schemas.openxmlformats.org/officeDocument/2006/relationships/hyperlink" Target="https://community.secop.gov.co/Public/Tendering/OpportunityDetail/Index?noticeUID=CO1.NTC.5847235&amp;isFromPublicArea=True&amp;isModal=true&amp;asPopupView=true" TargetMode="External"/><Relationship Id="rId360" Type="http://schemas.openxmlformats.org/officeDocument/2006/relationships/hyperlink" Target="https://community.secop.gov.co/Public/Tendering/OpportunityDetail/Index?noticeUID=CO1.NTC.6782347&amp;isFromPublicArea=True&amp;isModal=False" TargetMode="External"/><Relationship Id="rId416" Type="http://schemas.openxmlformats.org/officeDocument/2006/relationships/hyperlink" Target="https://community.secop.gov.co/Public/Tendering/OpportunityDetail/Index?noticeUID=CO1.NTC.6800474&amp;isFromPublicArea=True&amp;isModal=False" TargetMode="External"/><Relationship Id="rId598" Type="http://schemas.openxmlformats.org/officeDocument/2006/relationships/hyperlink" Target="https://community.secop.gov.co/Public/Tendering/OpportunityDetail/Index?noticeUID=CO1.NTC.6760767&amp;isFromPublicArea=True&amp;isModal=true&amp;asPopupView=true" TargetMode="External"/><Relationship Id="rId220" Type="http://schemas.openxmlformats.org/officeDocument/2006/relationships/hyperlink" Target="https://community.secop.gov.co/Public/Tendering/OpportunityDetail/Index?noticeUID=CO1.NTC.5863869&amp;isFromPublicArea=True&amp;isModal=False" TargetMode="External"/><Relationship Id="rId458" Type="http://schemas.openxmlformats.org/officeDocument/2006/relationships/hyperlink" Target="https://community.secop.gov.co/Public/Tendering/OpportunityDetail/Index?noticeUID=CO1.NTC.6835089&amp;isFromPublicArea=True&amp;isModal=False" TargetMode="External"/><Relationship Id="rId623" Type="http://schemas.openxmlformats.org/officeDocument/2006/relationships/hyperlink" Target="https://community.secop.gov.co/Public/Tendering/OpportunityDetail/Index?noticeUID=CO1.NTC.7213081&amp;isFromPublicArea=True&amp;isModal=False" TargetMode="External"/><Relationship Id="rId15" Type="http://schemas.openxmlformats.org/officeDocument/2006/relationships/hyperlink" Target="https://community.secop.gov.co/Public/Tendering/OpportunityDetail/Index?noticeUID=CO1.NTC.5686742&amp;isFromPublicArea=True&amp;isModal=False" TargetMode="External"/><Relationship Id="rId57" Type="http://schemas.openxmlformats.org/officeDocument/2006/relationships/hyperlink" Target="https://community.secop.gov.co/Public/Tendering/OpportunityDetail/Index?noticeUID=CO1.NTC.5707058&amp;isFromPublicArea=True&amp;isModal=False" TargetMode="External"/><Relationship Id="rId262" Type="http://schemas.openxmlformats.org/officeDocument/2006/relationships/hyperlink" Target="https://community.secop.gov.co/Public/Tendering/OpportunityDetail/Index?noticeUID=CO1.NTC.5956626&amp;isFromPublicArea=True&amp;isModal=true&amp;asPopupView=true" TargetMode="External"/><Relationship Id="rId318" Type="http://schemas.openxmlformats.org/officeDocument/2006/relationships/hyperlink" Target="https://www.colombiacompra.gov.co/tienda-virtual-del-estado-colombiano/ordenes-compra/130566" TargetMode="External"/><Relationship Id="rId525" Type="http://schemas.openxmlformats.org/officeDocument/2006/relationships/hyperlink" Target="https://community.secop.gov.co/Public/Tendering/OpportunityDetail/Index?noticeUID=CO1.NTC.6876686&amp;isFromPublicArea=True&amp;isModal=False" TargetMode="External"/><Relationship Id="rId567" Type="http://schemas.openxmlformats.org/officeDocument/2006/relationships/hyperlink" Target="https://www.colombiacompra.gov.co/tienda-virtual-del-estado-colombiano/ordenes-compra/135801" TargetMode="External"/><Relationship Id="rId99" Type="http://schemas.openxmlformats.org/officeDocument/2006/relationships/hyperlink" Target="https://community.secop.gov.co/Public/Tendering/OpportunityDetail/Index?noticeUID=CO1.NTC.5743621&amp;isFromPublicArea=True&amp;isModal=False" TargetMode="External"/><Relationship Id="rId122" Type="http://schemas.openxmlformats.org/officeDocument/2006/relationships/hyperlink" Target="https://community.secop.gov.co/Public/Tendering/OpportunityDetail/Index?noticeUID=CO1.NTC.5750547&amp;isFromPublicArea=True&amp;isModal=False" TargetMode="External"/><Relationship Id="rId164" Type="http://schemas.openxmlformats.org/officeDocument/2006/relationships/hyperlink" Target="https://community.secop.gov.co/Public/Tendering/OpportunityDetail/Index?noticeUID=CO1.NTC.5799090&amp;isFromPublicArea=True&amp;isModal=False" TargetMode="External"/><Relationship Id="rId371" Type="http://schemas.openxmlformats.org/officeDocument/2006/relationships/hyperlink" Target="https://community.secop.gov.co/Public/Tendering/OpportunityDetail/Index?noticeUID=CO1.NTC.6783521&amp;isFromPublicArea=True&amp;isModal=False" TargetMode="External"/><Relationship Id="rId427" Type="http://schemas.openxmlformats.org/officeDocument/2006/relationships/hyperlink" Target="https://community.secop.gov.co/Public/Tendering/OpportunityDetail/Index?noticeUID=CO1.NTC.6807089&amp;isFromPublicArea=True&amp;isModal=False" TargetMode="External"/><Relationship Id="rId469" Type="http://schemas.openxmlformats.org/officeDocument/2006/relationships/hyperlink" Target="https://community.secop.gov.co/Public/Tendering/OpportunityDetail/Index?noticeUID=CO1.NTC.6842204&amp;isFromPublicArea=True&amp;isModal=False" TargetMode="External"/><Relationship Id="rId634" Type="http://schemas.openxmlformats.org/officeDocument/2006/relationships/hyperlink" Target="https://community.secop.gov.co/Public/Tendering/OpportunityDetail/Index?noticeUID=CO1.NTC.6805775&amp;isFromPublicArea=True&amp;isModal=False" TargetMode="External"/><Relationship Id="rId26" Type="http://schemas.openxmlformats.org/officeDocument/2006/relationships/hyperlink" Target="https://community.secop.gov.co/Public/Tendering/OpportunityDetail/Index?noticeUID=CO1.NTC.5688271&amp;isFromPublicArea=True&amp;isModal=False" TargetMode="External"/><Relationship Id="rId231" Type="http://schemas.openxmlformats.org/officeDocument/2006/relationships/hyperlink" Target="https://community.secop.gov.co/Public/Tendering/OpportunityDetail/Index?noticeUID=CO1.NTC.5867717&amp;isFromPublicArea=True&amp;isModal=False" TargetMode="External"/><Relationship Id="rId273" Type="http://schemas.openxmlformats.org/officeDocument/2006/relationships/hyperlink" Target="https://community.secop.gov.co/Public/Tendering/OpportunityDetail/Index?noticeUID=CO1.NTC.5964456&amp;isFromPublicArea=True&amp;isModal=False" TargetMode="External"/><Relationship Id="rId329" Type="http://schemas.openxmlformats.org/officeDocument/2006/relationships/hyperlink" Target="https://community.secop.gov.co/Public/Tendering/OpportunityDetail/Index?noticeUID=CO1.NTC.6528942&amp;isFromPublicArea=True&amp;isModal=False" TargetMode="External"/><Relationship Id="rId480" Type="http://schemas.openxmlformats.org/officeDocument/2006/relationships/hyperlink" Target="https://community.secop.gov.co/Public/Tendering/OpportunityDetail/Index?noticeUID=CO1.NTC.6858011&amp;isFromPublicArea=True&amp;isModal=False" TargetMode="External"/><Relationship Id="rId536" Type="http://schemas.openxmlformats.org/officeDocument/2006/relationships/hyperlink" Target="https://community.secop.gov.co/Public/Tendering/OpportunityDetail/Index?noticeUID=CO1.NTC.6877017&amp;isFromPublicArea=True&amp;isModal=False" TargetMode="External"/><Relationship Id="rId68" Type="http://schemas.openxmlformats.org/officeDocument/2006/relationships/hyperlink" Target="https://community.secop.gov.co/Public/Tendering/OpportunityDetail/Index?noticeUID=CO1.NTC.5713155&amp;isFromPublicArea=True&amp;isModal=False" TargetMode="External"/><Relationship Id="rId133" Type="http://schemas.openxmlformats.org/officeDocument/2006/relationships/hyperlink" Target="https://community.secop.gov.co/Public/Tendering/OpportunityDetail/Index?noticeUID=CO1.NTC.5768507" TargetMode="External"/><Relationship Id="rId175" Type="http://schemas.openxmlformats.org/officeDocument/2006/relationships/hyperlink" Target="https://community.secop.gov.co/Public/Tendering/OpportunityDetail/Index?noticeUID=CO1.NTC.5800131&amp;isFromPublicArea=True&amp;isModal=False" TargetMode="External"/><Relationship Id="rId340" Type="http://schemas.openxmlformats.org/officeDocument/2006/relationships/hyperlink" Target="https://community.secop.gov.co/Public/Tendering/OpportunityDetail/Index?noticeUID=CO1.NTC.6634881&amp;isFromPublicArea=True&amp;isModal=False" TargetMode="External"/><Relationship Id="rId578" Type="http://schemas.openxmlformats.org/officeDocument/2006/relationships/hyperlink" Target="https://community.secop.gov.co/Public/Tendering/OpportunityDetail/Index?noticeUID=CO1.NTC.7088950&amp;isFromPublicArea=True&amp;isModal=False" TargetMode="External"/><Relationship Id="rId200" Type="http://schemas.openxmlformats.org/officeDocument/2006/relationships/hyperlink" Target="https://community.secop.gov.co/Public/Tendering/OpportunityDetail/Index?noticeUID=CO1.NTC.5848123&amp;isFromPublicArea=True&amp;isModal=true&amp;asPopupView=true" TargetMode="External"/><Relationship Id="rId382" Type="http://schemas.openxmlformats.org/officeDocument/2006/relationships/hyperlink" Target="https://community.secop.gov.co/Public/Tendering/OpportunityDetail/Index?noticeUID=CO1.NTC.6784334&amp;isFromPublicArea=True&amp;isModal=False" TargetMode="External"/><Relationship Id="rId438" Type="http://schemas.openxmlformats.org/officeDocument/2006/relationships/hyperlink" Target="https://community.secop.gov.co/Public/Tendering/OpportunityDetail/Index?noticeUID=CO1.NTC.6809803&amp;isFromPublicArea=True&amp;isModal=False" TargetMode="External"/><Relationship Id="rId603" Type="http://schemas.openxmlformats.org/officeDocument/2006/relationships/hyperlink" Target="https://community.secop.gov.co/Public/Tendering/OpportunityDetail/Index?noticeUID=CO1.NTC.7068249&amp;isFromPublicArea=True&amp;isModal=False" TargetMode="External"/><Relationship Id="rId645" Type="http://schemas.openxmlformats.org/officeDocument/2006/relationships/hyperlink" Target="https://operaciones.colombiacompra.gov.co/tienda-virtual-del-estado-colombiano/ordenes-compra/138637" TargetMode="External"/><Relationship Id="rId242" Type="http://schemas.openxmlformats.org/officeDocument/2006/relationships/hyperlink" Target="https://community.secop.gov.co/Public/Tendering/OpportunityDetail/Index?noticeUID=CO1.NTC.5925786&amp;isFromPublicArea=True&amp;isModal=true&amp;asPopupView=true" TargetMode="External"/><Relationship Id="rId284" Type="http://schemas.openxmlformats.org/officeDocument/2006/relationships/hyperlink" Target="https://community.secop.gov.co/Public/Tendering/OpportunityDetail/Index?noticeUID=CO1.NTC.5999881&amp;isFromPublicArea=True&amp;isModal=False" TargetMode="External"/><Relationship Id="rId491" Type="http://schemas.openxmlformats.org/officeDocument/2006/relationships/hyperlink" Target="https://community.secop.gov.co/Public/Tendering/OpportunityDetail/Index?noticeUID=CO1.NTC.6868765&amp;isFromPublicArea=True&amp;isModal=False" TargetMode="External"/><Relationship Id="rId505" Type="http://schemas.openxmlformats.org/officeDocument/2006/relationships/hyperlink" Target="https://community.secop.gov.co/Public/Tendering/OpportunityDetail/Index?noticeUID=CO1.NTC.6868202&amp;isFromPublicArea=True&amp;isModal=False" TargetMode="External"/><Relationship Id="rId37" Type="http://schemas.openxmlformats.org/officeDocument/2006/relationships/hyperlink" Target="https://community.secop.gov.co/Public/Tendering/OpportunityDetail/Index?noticeUID=CO1.NTC.5699368&amp;isFromPublicArea=True&amp;isModal=False" TargetMode="External"/><Relationship Id="rId79" Type="http://schemas.openxmlformats.org/officeDocument/2006/relationships/hyperlink" Target="https://community.secop.gov.co/Public/Tendering/OpportunityDetail/Index?noticeUID=CO1.NTC.5721357&amp;isFromPublicArea=True&amp;isModal=False" TargetMode="External"/><Relationship Id="rId102" Type="http://schemas.openxmlformats.org/officeDocument/2006/relationships/hyperlink" Target="https://community.secop.gov.co/Public/Tendering/OpportunityDetail/Index?noticeUID=CO1.NTC.5743671&amp;isFromPublicArea=True&amp;isModal=False" TargetMode="External"/><Relationship Id="rId144" Type="http://schemas.openxmlformats.org/officeDocument/2006/relationships/hyperlink" Target="https://community.secop.gov.co/Public/Tendering/OpportunityDetail/Index?noticeUID=CO1.NTC.5775218" TargetMode="External"/><Relationship Id="rId547" Type="http://schemas.openxmlformats.org/officeDocument/2006/relationships/hyperlink" Target="https://community.secop.gov.co/Public/Tendering/OpportunityDetail/Index?noticeUID=CO1.NTC.6835139&amp;isFromPublicArea=True&amp;isModal=False" TargetMode="External"/><Relationship Id="rId589" Type="http://schemas.openxmlformats.org/officeDocument/2006/relationships/hyperlink" Target="https://community.secop.gov.co/Public/Tendering/OpportunityDetail/Index?noticeUID=CO1.NTC.6901884&amp;isFromPublicArea=True&amp;isModal=true&amp;asPopupView=true" TargetMode="External"/><Relationship Id="rId90" Type="http://schemas.openxmlformats.org/officeDocument/2006/relationships/hyperlink" Target="https://community.secop.gov.co/Public/Tendering/OpportunityDetail/Index?noticeUID=CO1.NTC.5731359&amp;isFromPublicArea=True&amp;isModal=False" TargetMode="External"/><Relationship Id="rId186" Type="http://schemas.openxmlformats.org/officeDocument/2006/relationships/hyperlink" Target="https://community.secop.gov.co/Public/Tendering/OpportunityDetail/Index?noticeUID=CO1.NTC.5808539&amp;isFromPublicArea=True&amp;isModal=true&amp;asPopupView=true" TargetMode="External"/><Relationship Id="rId351" Type="http://schemas.openxmlformats.org/officeDocument/2006/relationships/hyperlink" Target="https://community.secop.gov.co/Public/Tendering/OpportunityDetail/Index?noticeUID=CO1.NTC.6739858&amp;isFromPublicArea=True&amp;isModal=False" TargetMode="External"/><Relationship Id="rId393" Type="http://schemas.openxmlformats.org/officeDocument/2006/relationships/hyperlink" Target="https://community.secop.gov.co/Public/Tendering/OpportunityDetail/Index?noticeUID=CO1.NTC.6797321&amp;isFromPublicArea=True&amp;isModal=False" TargetMode="External"/><Relationship Id="rId407" Type="http://schemas.openxmlformats.org/officeDocument/2006/relationships/hyperlink" Target="https://community.secop.gov.co/Public/Tendering/OpportunityDetail/Index?noticeUID=CO1.NTC.6797371&amp;isFromPublicArea=True&amp;isModal=False" TargetMode="External"/><Relationship Id="rId449" Type="http://schemas.openxmlformats.org/officeDocument/2006/relationships/hyperlink" Target="https://community.secop.gov.co/Public/Tendering/OpportunityDetail/Index?noticeUID=CO1.NTC.6821048&amp;isFromPublicArea=True&amp;isModal=False" TargetMode="External"/><Relationship Id="rId614" Type="http://schemas.openxmlformats.org/officeDocument/2006/relationships/hyperlink" Target="https://community.secop.gov.co/Public/Tendering/OpportunityDetail/Index?noticeUID=CO1.NTC.7142822&amp;isFromPublicArea=True&amp;isModal=False" TargetMode="External"/><Relationship Id="rId656" Type="http://schemas.openxmlformats.org/officeDocument/2006/relationships/hyperlink" Target="https://operaciones.colombiacompra.gov.co/tienda-virtual-del-estado-colombiano/ordenes-compra/140452" TargetMode="External"/><Relationship Id="rId211" Type="http://schemas.openxmlformats.org/officeDocument/2006/relationships/hyperlink" Target="https://community.secop.gov.co/Public/Tendering/OpportunityDetail/Index?noticeUID=CO1.NTC.5848240&amp;isFromPublicArea=True&amp;isModal=true&amp;asPopupView=true" TargetMode="External"/><Relationship Id="rId253" Type="http://schemas.openxmlformats.org/officeDocument/2006/relationships/hyperlink" Target="https://community.secop.gov.co/Public/Tendering/OpportunityDetail/Index?noticeUID=CO1.NTC.5938904&amp;isFromPublicArea=True&amp;isModal=true&amp;asPopupView=true" TargetMode="External"/><Relationship Id="rId295" Type="http://schemas.openxmlformats.org/officeDocument/2006/relationships/hyperlink" Target="https://community.secop.gov.co/Public/Tendering/OpportunityDetail/Index?noticeUID=CO1.NTC.6055991&amp;isFromPublicArea=True&amp;isModal=False" TargetMode="External"/><Relationship Id="rId309" Type="http://schemas.openxmlformats.org/officeDocument/2006/relationships/hyperlink" Target="https://www.colombiacompra.gov.co/tienda-virtual-del-estado-colombiano/ordenes-compra/129501" TargetMode="External"/><Relationship Id="rId460" Type="http://schemas.openxmlformats.org/officeDocument/2006/relationships/hyperlink" Target="https://community.secop.gov.co/Public/Tendering/OpportunityDetail/Index?noticeUID=CO1.NTC.6835407&amp;isFromPublicArea=True&amp;isModal=False" TargetMode="External"/><Relationship Id="rId516" Type="http://schemas.openxmlformats.org/officeDocument/2006/relationships/hyperlink" Target="https://community.secop.gov.co/Public/Tendering/OpportunityDetail/Index?noticeUID=CO1.NTC.6876557&amp;isFromPublicArea=True&amp;isModal=False" TargetMode="External"/><Relationship Id="rId48" Type="http://schemas.openxmlformats.org/officeDocument/2006/relationships/hyperlink" Target="https://community.secop.gov.co/Public/Tendering/OpportunityDetail/Index?noticeUID=CO1.NTC.5699958&amp;isFromPublicArea=True&amp;isModal=False" TargetMode="External"/><Relationship Id="rId113" Type="http://schemas.openxmlformats.org/officeDocument/2006/relationships/hyperlink" Target="https://community.secop.gov.co/Public/Tendering/OpportunityDetail/Index?noticeUID=CO1.NTC.5750110&amp;isFromPublicArea=True&amp;isModal=False" TargetMode="External"/><Relationship Id="rId320" Type="http://schemas.openxmlformats.org/officeDocument/2006/relationships/hyperlink" Target="https://community.secop.gov.co/Public/Tendering/OpportunityDetail/Index?noticeUID=CO1.NTC.6265335&amp;isFromPublicArea=True&amp;isModal=False" TargetMode="External"/><Relationship Id="rId558" Type="http://schemas.openxmlformats.org/officeDocument/2006/relationships/hyperlink" Target="https://community.secop.gov.co/Public/Tendering/OpportunityDetail/Index?noticeUID=CO1.NTC.6976293&amp;isFromPublicArea=True&amp;isModal=False" TargetMode="External"/><Relationship Id="rId155" Type="http://schemas.openxmlformats.org/officeDocument/2006/relationships/hyperlink" Target="https://community.secop.gov.co/Public/Tendering/OpportunityDetail/Index?noticeUID=CO1.NTC.5792817&amp;isFromPublicArea=True&amp;isModal=False" TargetMode="External"/><Relationship Id="rId197" Type="http://schemas.openxmlformats.org/officeDocument/2006/relationships/hyperlink" Target="https://community.secop.gov.co/Public/Tendering/OpportunityDetail/Index?noticeUID=CO1.NTC.5830016&amp;isFromPublicArea=True&amp;isModal=true&amp;asPopupView=true" TargetMode="External"/><Relationship Id="rId362" Type="http://schemas.openxmlformats.org/officeDocument/2006/relationships/hyperlink" Target="https://community.secop.gov.co/Public/Tendering/OpportunityDetail/Index?noticeUID=CO1.NTC.6782422&amp;isFromPublicArea=True&amp;isModal=False" TargetMode="External"/><Relationship Id="rId418" Type="http://schemas.openxmlformats.org/officeDocument/2006/relationships/hyperlink" Target="https://community.secop.gov.co/Public/Tendering/OpportunityDetail/Index?noticeUID=CO1.NTC.6805676&amp;isFromPublicArea=True&amp;isModal=False" TargetMode="External"/><Relationship Id="rId625" Type="http://schemas.openxmlformats.org/officeDocument/2006/relationships/hyperlink" Target="https://www.colombiacompra.gov.co/tienda-virtual-del-estado-colombiano/ordenes-compra/140339" TargetMode="External"/><Relationship Id="rId222" Type="http://schemas.openxmlformats.org/officeDocument/2006/relationships/hyperlink" Target="https://community.secop.gov.co/Public/Tendering/OpportunityDetail/Index?noticeUID=CO1.NTC.5864221&amp;isFromPublicArea=True&amp;isModal=False" TargetMode="External"/><Relationship Id="rId264" Type="http://schemas.openxmlformats.org/officeDocument/2006/relationships/hyperlink" Target="https://community.secop.gov.co/Public/Tendering/OpportunityDetail/Index?noticeUID=CO1.NTC.5956641&amp;isFromPublicArea=True&amp;isModal=true&amp;asPopupView=true" TargetMode="External"/><Relationship Id="rId471" Type="http://schemas.openxmlformats.org/officeDocument/2006/relationships/hyperlink" Target="https://community.secop.gov.co/Public/Tendering/OpportunityDetail/Index?noticeUID=CO1.NTC.6841567&amp;isFromPublicArea=True&amp;isModal=False" TargetMode="External"/><Relationship Id="rId17" Type="http://schemas.openxmlformats.org/officeDocument/2006/relationships/hyperlink" Target="https://community.secop.gov.co/Public/Tendering/OpportunityDetail/Index?noticeUID=CO1.NTC.5686943&amp;isFromPublicArea=True&amp;isModal=False" TargetMode="External"/><Relationship Id="rId59" Type="http://schemas.openxmlformats.org/officeDocument/2006/relationships/hyperlink" Target="https://community.secop.gov.co/Public/Tendering/OpportunityDetail/Index?noticeUID=CO1.NTC.5708851&amp;isFromPublicArea=True&amp;isModal=False" TargetMode="External"/><Relationship Id="rId124" Type="http://schemas.openxmlformats.org/officeDocument/2006/relationships/hyperlink" Target="https://community.secop.gov.co/Public/Tendering/OpportunityDetail/Index?noticeUID=CO1.NTC.5750973&amp;isFromPublicArea=True&amp;isModal=False" TargetMode="External"/><Relationship Id="rId527" Type="http://schemas.openxmlformats.org/officeDocument/2006/relationships/hyperlink" Target="https://community.secop.gov.co/Public/Tendering/OpportunityDetail/Index?noticeUID=CO1.NTC.6876975&amp;isFromPublicArea=True&amp;isModal=False" TargetMode="External"/><Relationship Id="rId569" Type="http://schemas.openxmlformats.org/officeDocument/2006/relationships/hyperlink" Target="https://www.colombiacompra.gov.co/tienda-virtual-del-estado-colombiano/ordenes-compra/135803" TargetMode="External"/><Relationship Id="rId70" Type="http://schemas.openxmlformats.org/officeDocument/2006/relationships/hyperlink" Target="https://community.secop.gov.co/Public/Tendering/OpportunityDetail/Index?noticeUID=CO1.NTC.5714030&amp;isFromPublicArea=True&amp;isModal=False" TargetMode="External"/><Relationship Id="rId166" Type="http://schemas.openxmlformats.org/officeDocument/2006/relationships/hyperlink" Target="https://community.secop.gov.co/Public/Tendering/OpportunityDetail/Index?noticeUID=CO1.NTC.5798984&amp;isFromPublicArea=True&amp;isModal=False" TargetMode="External"/><Relationship Id="rId331" Type="http://schemas.openxmlformats.org/officeDocument/2006/relationships/hyperlink" Target="https://community.secop.gov.co/Public/Tendering/OpportunityDetail/Index?noticeUID=CO1.NTC.6526007&amp;isFromPublicArea=True&amp;isModal=False" TargetMode="External"/><Relationship Id="rId373" Type="http://schemas.openxmlformats.org/officeDocument/2006/relationships/hyperlink" Target="https://community.secop.gov.co/Public/Tendering/OpportunityDetail/Index?noticeUID=CO1.NTC.6783205&amp;isFromPublicArea=True&amp;isModal=False" TargetMode="External"/><Relationship Id="rId429" Type="http://schemas.openxmlformats.org/officeDocument/2006/relationships/hyperlink" Target="https://community.secop.gov.co/Public/Tendering/OpportunityDetail/Index?noticeUID=CO1.NTC.6807160&amp;isFromPublicArea=True&amp;isModal=False" TargetMode="External"/><Relationship Id="rId580" Type="http://schemas.openxmlformats.org/officeDocument/2006/relationships/hyperlink" Target="https://colombiacompra.gov.co/tienda-virtual-del-estado-colombiano/ordenes-compra/137525" TargetMode="External"/><Relationship Id="rId636" Type="http://schemas.openxmlformats.org/officeDocument/2006/relationships/hyperlink" Target="https://community.secop.gov.co/Public/Tendering/OpportunityDetail/Index?noticeUID=CO1.NTC.7248478&amp;isFromPublicArea=True&amp;isModal=true&amp;asPopupView=true" TargetMode="External"/><Relationship Id="rId1" Type="http://schemas.openxmlformats.org/officeDocument/2006/relationships/hyperlink" Target="https://community.secop.gov.co/Public/Tendering/OpportunityDetail/Index?noticeUID=CO1.NTC.5669630&amp;isFromPublicArea=True&amp;isModal=False" TargetMode="External"/><Relationship Id="rId233" Type="http://schemas.openxmlformats.org/officeDocument/2006/relationships/hyperlink" Target="https://community.secop.gov.co/Public/Tendering/OpportunityDetail/Index?noticeUID=CO1.NTC.5874771&amp;isFromPublicArea=True&amp;isModal=true&amp;asPopupView=true" TargetMode="External"/><Relationship Id="rId440" Type="http://schemas.openxmlformats.org/officeDocument/2006/relationships/hyperlink" Target="https://community.secop.gov.co/Public/Tendering/OpportunityDetail/Index?noticeUID=CO1.NTC.6810035&amp;isFromPublicArea=True&amp;isModal=False" TargetMode="External"/><Relationship Id="rId28" Type="http://schemas.openxmlformats.org/officeDocument/2006/relationships/hyperlink" Target="https://community.secop.gov.co/Public/Tendering/OpportunityDetail/Index?noticeUID=CO1.NTC.5690665&amp;isFromPublicArea=True&amp;isModal=False" TargetMode="External"/><Relationship Id="rId275" Type="http://schemas.openxmlformats.org/officeDocument/2006/relationships/hyperlink" Target="https://community.secop.gov.co/Public/Tendering/OpportunityDetail/Index?noticeUID=CO1.NTC.5966634&amp;isFromPublicArea=True&amp;isModal=False" TargetMode="External"/><Relationship Id="rId300" Type="http://schemas.openxmlformats.org/officeDocument/2006/relationships/hyperlink" Target="https://operaciones.colombiacompra.gov.co/tienda-virtual-del-estado-colombiano/ordenes-compra/128351" TargetMode="External"/><Relationship Id="rId482" Type="http://schemas.openxmlformats.org/officeDocument/2006/relationships/hyperlink" Target="https://community.secop.gov.co/Public/Tendering/OpportunityDetail/Index?noticeUID=CO1.NTC.6859932&amp;isFromPublicArea=True&amp;isModal=False" TargetMode="External"/><Relationship Id="rId538" Type="http://schemas.openxmlformats.org/officeDocument/2006/relationships/hyperlink" Target="https://community.secop.gov.co/Public/Tendering/OpportunityDetail/Index?noticeUID=CO1.NTC.6927921" TargetMode="External"/><Relationship Id="rId81" Type="http://schemas.openxmlformats.org/officeDocument/2006/relationships/hyperlink" Target="https://community.secop.gov.co/Public/Tendering/OpportunityDetail/Index?noticeUID=CO1.NTC.5735830&amp;isFromPublicArea=True&amp;isModal=False" TargetMode="External"/><Relationship Id="rId135" Type="http://schemas.openxmlformats.org/officeDocument/2006/relationships/hyperlink" Target="https://community.secop.gov.co/Public/Tendering/OpportunityDetail/Index?noticeUID=CO1.NTC.5775129" TargetMode="External"/><Relationship Id="rId177" Type="http://schemas.openxmlformats.org/officeDocument/2006/relationships/hyperlink" Target="https://community.secop.gov.co/Public/Tendering/OpportunityDetail/Index?noticeUID=CO1.NTC.5800267&amp;isFromPublicArea=True&amp;isModal=False" TargetMode="External"/><Relationship Id="rId342" Type="http://schemas.openxmlformats.org/officeDocument/2006/relationships/hyperlink" Target="https://community.secop.gov.co/Public/Tendering/OpportunityDetail/Index?noticeUID=CO1.NTC.6634718&amp;isFromPublicArea=True&amp;isModal=False" TargetMode="External"/><Relationship Id="rId384" Type="http://schemas.openxmlformats.org/officeDocument/2006/relationships/hyperlink" Target="https://community.secop.gov.co/Public/Tendering/OpportunityDetail/Index?noticeUID=CO1.NTC.6785729&amp;isFromPublicArea=True&amp;isModal=False" TargetMode="External"/><Relationship Id="rId591" Type="http://schemas.openxmlformats.org/officeDocument/2006/relationships/hyperlink" Target="https://community.secop.gov.co/Public/Tendering/OpportunityDetail/Index?noticeUID=CO1.NTC.6833337&amp;isFromPublicArea=True&amp;isModal=true&amp;asPopupView=true" TargetMode="External"/><Relationship Id="rId605" Type="http://schemas.openxmlformats.org/officeDocument/2006/relationships/hyperlink" Target="https://www.colombiacompra.gov.co/tienda-virtual-del-estado-colombiano/ordenes-compra/139097" TargetMode="External"/><Relationship Id="rId202" Type="http://schemas.openxmlformats.org/officeDocument/2006/relationships/hyperlink" Target="https://community.secop.gov.co/Public/Tendering/OpportunityDetail/Index?noticeUID=CO1.NTC.5847007&amp;isFromPublicArea=True&amp;isModal=true&amp;asPopupView=true" TargetMode="External"/><Relationship Id="rId244" Type="http://schemas.openxmlformats.org/officeDocument/2006/relationships/hyperlink" Target="https://community.secop.gov.co/Public/Tendering/OpportunityDetail/Index?noticeUID=CO1.NTC.5926017&amp;isFromPublicArea=True&amp;isModal=true&amp;asPopupView=true" TargetMode="External"/><Relationship Id="rId647" Type="http://schemas.openxmlformats.org/officeDocument/2006/relationships/hyperlink" Target="https://operaciones.colombiacompra.gov.co/tienda-virtual-del-estado-colombiano/ordenes-compra/138636" TargetMode="External"/><Relationship Id="rId39" Type="http://schemas.openxmlformats.org/officeDocument/2006/relationships/hyperlink" Target="https://community.secop.gov.co/Public/Tendering/OpportunityDetail/Index?noticeUID=CO1.NTC.5698172&amp;isFromPublicArea=True&amp;isModal=False" TargetMode="External"/><Relationship Id="rId286" Type="http://schemas.openxmlformats.org/officeDocument/2006/relationships/hyperlink" Target="https://community.secop.gov.co/Public/Tendering/OpportunityDetail/Index?noticeUID=CO1.NTC.6020537&amp;isFromPublicArea=True&amp;isModal=False" TargetMode="External"/><Relationship Id="rId451" Type="http://schemas.openxmlformats.org/officeDocument/2006/relationships/hyperlink" Target="https://community.secop.gov.co/Public/Tendering/OpportunityDetail/Index?noticeUID=CO1.NTC.6409698&amp;isFromPublicArea=True&amp;isModal=False" TargetMode="External"/><Relationship Id="rId493" Type="http://schemas.openxmlformats.org/officeDocument/2006/relationships/hyperlink" Target="https://community.secop.gov.co/Public/Tendering/OpportunityDetail/Index?noticeUID=CO1.NTC.6868089&amp;isFromPublicArea=True&amp;isModal=False" TargetMode="External"/><Relationship Id="rId507" Type="http://schemas.openxmlformats.org/officeDocument/2006/relationships/hyperlink" Target="https://community.secop.gov.co/Public/Tendering/OpportunityDetail/Index?noticeUID=CO1.NTC.6868776&amp;isFromPublicArea=True&amp;isModal=False" TargetMode="External"/><Relationship Id="rId549" Type="http://schemas.openxmlformats.org/officeDocument/2006/relationships/hyperlink" Target="https://community.secop.gov.co/Public/Tendering/OpportunityDetail/Index?noticeUID=CO1.NTC.6929355" TargetMode="External"/><Relationship Id="rId50" Type="http://schemas.openxmlformats.org/officeDocument/2006/relationships/hyperlink" Target="https://community.secop.gov.co/Public/Tendering/OpportunityDetail/Index?noticeUID=CO1.NTC.5700210&amp;isFromPublicArea=True&amp;isModal=False" TargetMode="External"/><Relationship Id="rId104" Type="http://schemas.openxmlformats.org/officeDocument/2006/relationships/hyperlink" Target="https://community.secop.gov.co/Public/Tendering/OpportunityDetail/Index?noticeUID=CO1.NTC.5750517&amp;isFromPublicArea=True&amp;isModal=False" TargetMode="External"/><Relationship Id="rId146" Type="http://schemas.openxmlformats.org/officeDocument/2006/relationships/hyperlink" Target="https://community.secop.gov.co/Public/Tendering/OpportunityDetail/Index?noticeUID=CO1.NTC.5776031" TargetMode="External"/><Relationship Id="rId188" Type="http://schemas.openxmlformats.org/officeDocument/2006/relationships/hyperlink" Target="https://community.secop.gov.co/Public/Tendering/OpportunityDetail/Index?noticeUID=CO1.NTC.5821481&amp;isFromPublicArea=True&amp;isModal=true&amp;asPopupView=true" TargetMode="External"/><Relationship Id="rId311" Type="http://schemas.openxmlformats.org/officeDocument/2006/relationships/hyperlink" Target="https://community.secop.gov.co/Public/Tendering/OpportunityDetail/Index?noticeUID=CO1.NTC.6210893&amp;isFromPublicArea=True&amp;isModal=False" TargetMode="External"/><Relationship Id="rId353" Type="http://schemas.openxmlformats.org/officeDocument/2006/relationships/hyperlink" Target="https://community.secop.gov.co/Public/Tendering/OpportunityDetail/Index?noticeUID=CO1.NTC.6772499&amp;isFromPublicArea=True&amp;isModal=False" TargetMode="External"/><Relationship Id="rId395" Type="http://schemas.openxmlformats.org/officeDocument/2006/relationships/hyperlink" Target="https://community.secop.gov.co/Public/Tendering/OpportunityDetail/Index?noticeUID=CO1.NTC.6797501&amp;isFromPublicArea=True&amp;isModal=False" TargetMode="External"/><Relationship Id="rId409" Type="http://schemas.openxmlformats.org/officeDocument/2006/relationships/hyperlink" Target="https://community.secop.gov.co/Public/Tendering/OpportunityDetail/Index?noticeUID=CO1.NTC.6798658&amp;isFromPublicArea=True&amp;isModal=False" TargetMode="External"/><Relationship Id="rId560" Type="http://schemas.openxmlformats.org/officeDocument/2006/relationships/hyperlink" Target="https://community.secop.gov.co/Public/Tendering/OpportunityDetail/Index?noticeUID=CO1.NTC.6976948&amp;isFromPublicArea=True&amp;isModal=False" TargetMode="External"/><Relationship Id="rId92" Type="http://schemas.openxmlformats.org/officeDocument/2006/relationships/hyperlink" Target="https://community.secop.gov.co/Public/Tendering/OpportunityDetail/Index?noticeUID=CO1.NTC.5731582&amp;isFromPublicArea=True&amp;isModal=False" TargetMode="External"/><Relationship Id="rId213" Type="http://schemas.openxmlformats.org/officeDocument/2006/relationships/hyperlink" Target="https://community.secop.gov.co/Public/Tendering/OpportunityDetail/Index?noticeUID=CO1.NTC.5847841&amp;isFromPublicArea=True&amp;isModal=true&amp;asPopupView=true" TargetMode="External"/><Relationship Id="rId420" Type="http://schemas.openxmlformats.org/officeDocument/2006/relationships/hyperlink" Target="https://community.secop.gov.co/Public/Tendering/OpportunityDetail/Index?noticeUID=CO1.NTC.6807745&amp;isFromPublicArea=True&amp;isModal=False" TargetMode="External"/><Relationship Id="rId616" Type="http://schemas.openxmlformats.org/officeDocument/2006/relationships/hyperlink" Target="https://community.secop.gov.co/Public/Tendering/OpportunityDetail/Index?noticeUID=CO1.NTC.7142829&amp;isFromPublicArea=True&amp;isModal=False" TargetMode="External"/><Relationship Id="rId658" Type="http://schemas.openxmlformats.org/officeDocument/2006/relationships/printerSettings" Target="../printerSettings/printerSettings1.bin"/><Relationship Id="rId255" Type="http://schemas.openxmlformats.org/officeDocument/2006/relationships/hyperlink" Target="https://community.secop.gov.co/Public/Tendering/OpportunityDetail/Index?noticeUID=CO1.NTC.5950456&amp;isFromPublicArea=True&amp;isModal=true&amp;asPopupView=true" TargetMode="External"/><Relationship Id="rId297" Type="http://schemas.openxmlformats.org/officeDocument/2006/relationships/hyperlink" Target="https://community.secop.gov.co/Public/Tendering/OpportunityDetail/Index?noticeUID=CO1.NTC.6057967&amp;isFromPublicArea=True&amp;isModal=False" TargetMode="External"/><Relationship Id="rId462" Type="http://schemas.openxmlformats.org/officeDocument/2006/relationships/hyperlink" Target="https://community.secop.gov.co/Public/Tendering/OpportunityDetail/Index?noticeUID=CO1.NTC.6842826&amp;isFromPublicArea=True&amp;isModal=False" TargetMode="External"/><Relationship Id="rId518" Type="http://schemas.openxmlformats.org/officeDocument/2006/relationships/hyperlink" Target="https://community.secop.gov.co/Public/Tendering/OpportunityDetail/Index?noticeUID=CO1.NTC.6874962&amp;isFromPublicArea=True&amp;isModal=False" TargetMode="External"/><Relationship Id="rId115" Type="http://schemas.openxmlformats.org/officeDocument/2006/relationships/hyperlink" Target="https://community.secop.gov.co/Public/Tendering/OpportunityDetail/Index?noticeUID=CO1.NTC.5750256&amp;isFromPublicArea=True&amp;isModal=False" TargetMode="External"/><Relationship Id="rId157" Type="http://schemas.openxmlformats.org/officeDocument/2006/relationships/hyperlink" Target="https://community.secop.gov.co/Public/Tendering/OpportunityDetail/Index?noticeUID=CO1.NTC.5793938&amp;isFromPublicArea=True&amp;isModal=False" TargetMode="External"/><Relationship Id="rId322" Type="http://schemas.openxmlformats.org/officeDocument/2006/relationships/hyperlink" Target="https://community.secop.gov.co/Public/Tendering/OpportunityDetail/Index?noticeUID=CO1.NTC.6409732&amp;isFromPublicArea=True&amp;isModal=False" TargetMode="External"/><Relationship Id="rId364" Type="http://schemas.openxmlformats.org/officeDocument/2006/relationships/hyperlink" Target="https://community.secop.gov.co/Public/Tendering/OpportunityDetail/Index?noticeUID=CO1.NTC.6785103&amp;isFromPublicArea=True&amp;isModal=False" TargetMode="External"/><Relationship Id="rId61" Type="http://schemas.openxmlformats.org/officeDocument/2006/relationships/hyperlink" Target="https://community.secop.gov.co/Public/Tendering/OpportunityDetail/Index?noticeUID=CO1.NTC.5708410&amp;isFromPublicArea=True&amp;isModal=False" TargetMode="External"/><Relationship Id="rId199" Type="http://schemas.openxmlformats.org/officeDocument/2006/relationships/hyperlink" Target="https://community.secop.gov.co/Public/Tendering/OpportunityDetail/Index?noticeUID=CO1.NTC.5835122&amp;isFromPublicArea=True&amp;isModal=true&amp;asPopupView=true" TargetMode="External"/><Relationship Id="rId571" Type="http://schemas.openxmlformats.org/officeDocument/2006/relationships/hyperlink" Target="https://www.contratos.gov.co/consultas/detalleProceso.do?numConstancia=24-22-99581&amp;g-recaptcha-response=03AFcWeA5YTEDiJgsyN5rYxGsoWj8uAc-9JJY4A5yP1VHsbp4tUN5DCoqgkSlms7BNDSaKVHH-H6Bf3ITutihdhQdmTbbMLdfEedklX0aCyKIKsQdrNoMF3F9qDAtSQeU17mzL9N4YqWElbfZmpOTznAC_1DsLYHFzvRaQ3py6SDYC-qVsIYvSfTtJSVVsmmOjTaaqtngXxSLRRp4qhEXYUgdqPqb1zVWg0FrCUjVB7mLCdfkbeM7E9Uyx-zuY9d1Mr7c9_FA5h3d3yOCgGNA6FJz7ErLis_NgtUsYyQEsCePdCL5jXPC4EGaAaSukt_wlGA3aTiF6VcRfXAiCXaamqWZ--qReA8gJxGeArCclfq18BMbaTi0BR4ZiY1KnAQ8g_pYOywyFyDTcAqwAtXN23ZgeWIapPniTAus0QnNYifsVUYZ8Lm2HVYUe7HXCH9l_hDeMkSBWoJo3RNdrAkQUXiIx6tp8p3QgEGw8s2I5FVEuTHOi5ASMjKHzNY2OSG2epNYQuBXkeTagbAoDzdzci8iktEmtvOt9Lk8q2AzBM57XumDCfJvH2NoH24qOkM23cCJ410QNkycybRXycYZn8kK339MGJ-DBi5Be3x5ynJCRt-5sj-LdR-sf1Rs1Sw-n1b1SVHA_rbZcbQYBzDtlFq8uy7ujjQhXfkIBI6DOgxdqF7ar3KxN-AcJMUahLqzC2GiCg9M4p2ILNAYVhqyr0a_R0sbn7-eDsAjeMgFZbbwBwxVP-VPsdJF6BGJhweegRzyHJuJOneSZRfBWiMLgX_PT8WIy4EmlvP7O5wbmmoyi7v4rV8oYI4-hqfBMVwdtkaNHavgovozsW9dzmGsfgYHjaBJvgJWKFBoB7VMpEvlslivLpwBNpsE" TargetMode="External"/><Relationship Id="rId627" Type="http://schemas.openxmlformats.org/officeDocument/2006/relationships/hyperlink" Target="https://www.colombiacompra.gov.co/tienda-virtual-del-estado-colombiano/ordenes-compra/140451" TargetMode="External"/><Relationship Id="rId19" Type="http://schemas.openxmlformats.org/officeDocument/2006/relationships/hyperlink" Target="https://community.secop.gov.co/Public/Tendering/OpportunityDetail/Index?noticeUID=CO1.NTC.5688017&amp;isFromPublicArea=True&amp;isModal=False" TargetMode="External"/><Relationship Id="rId224" Type="http://schemas.openxmlformats.org/officeDocument/2006/relationships/hyperlink" Target="https://community.secop.gov.co/Public/Tendering/OpportunityDetail/Index?noticeUID=CO1.NTC.5864257&amp;isFromPublicArea=True&amp;isModal=False" TargetMode="External"/><Relationship Id="rId266" Type="http://schemas.openxmlformats.org/officeDocument/2006/relationships/hyperlink" Target="https://community.secop.gov.co/Public/Tendering/OpportunityDetail/Index?noticeUID=CO1.NTC.5956921&amp;isFromPublicArea=True&amp;isModal=true&amp;asPopupView=true" TargetMode="External"/><Relationship Id="rId431" Type="http://schemas.openxmlformats.org/officeDocument/2006/relationships/hyperlink" Target="https://community.secop.gov.co/Public/Tendering/OpportunityDetail/Index?noticeUID=CO1.NTC.6807371&amp;isFromPublicArea=True&amp;isModal=False" TargetMode="External"/><Relationship Id="rId473" Type="http://schemas.openxmlformats.org/officeDocument/2006/relationships/hyperlink" Target="https://community.secop.gov.co/Public/Tendering/OpportunityDetail/Index?noticeUID=CO1.NTC.6842819&amp;isFromPublicArea=True&amp;isModal=False" TargetMode="External"/><Relationship Id="rId529" Type="http://schemas.openxmlformats.org/officeDocument/2006/relationships/hyperlink" Target="https://community.secop.gov.co/Public/Tendering/OpportunityDetail/Index?noticeUID=CO1.NTC.6876685&amp;isFromPublicArea=True&amp;isModal=False" TargetMode="External"/><Relationship Id="rId30" Type="http://schemas.openxmlformats.org/officeDocument/2006/relationships/hyperlink" Target="https://community.secop.gov.co/Public/Tendering/OpportunityDetail/Index?noticeUID=CO1.NTC.5699010&amp;isFromPublicArea=True&amp;isModal=False" TargetMode="External"/><Relationship Id="rId126" Type="http://schemas.openxmlformats.org/officeDocument/2006/relationships/hyperlink" Target="https://community.secop.gov.co/Public/Tendering/OpportunityDetail/Index?noticeUID=CO1.NTC.5751333&amp;isFromPublicArea=True&amp;isModal=False" TargetMode="External"/><Relationship Id="rId168" Type="http://schemas.openxmlformats.org/officeDocument/2006/relationships/hyperlink" Target="https://community.secop.gov.co/Public/Tendering/OpportunityDetail/Index?noticeUID=CO1.NTC.5799333&amp;isFromPublicArea=True&amp;isModal=False" TargetMode="External"/><Relationship Id="rId333" Type="http://schemas.openxmlformats.org/officeDocument/2006/relationships/hyperlink" Target="https://community.secop.gov.co/Public/Tendering/OpportunityDetail/Index?noticeUID=CO1.NTC.6483660&amp;isFromPublicArea=True&amp;isModal=False" TargetMode="External"/><Relationship Id="rId540" Type="http://schemas.openxmlformats.org/officeDocument/2006/relationships/hyperlink" Target="https://community.secop.gov.co/Public/Tendering/OpportunityDetail/Index?noticeUID=CO1.NTC.6942378&amp;isFromPublicArea=True&amp;isModal=False" TargetMode="External"/><Relationship Id="rId72" Type="http://schemas.openxmlformats.org/officeDocument/2006/relationships/hyperlink" Target="https://community.secop.gov.co/Public/Tendering/OpportunityDetail/Index?noticeUID=CO1.NTC.5720848&amp;isFromPublicArea=True&amp;isModal=False" TargetMode="External"/><Relationship Id="rId375" Type="http://schemas.openxmlformats.org/officeDocument/2006/relationships/hyperlink" Target="https://community.secop.gov.co/Public/Tendering/OpportunityDetail/Index?noticeUID=CO1.NTC.6786073&amp;isFromPublicArea=True&amp;isModal=False" TargetMode="External"/><Relationship Id="rId582" Type="http://schemas.openxmlformats.org/officeDocument/2006/relationships/hyperlink" Target="https://colombiacompra.gov.co/tienda-virtual-del-estado-colombiano/ordenes-compra/137528" TargetMode="External"/><Relationship Id="rId638" Type="http://schemas.openxmlformats.org/officeDocument/2006/relationships/hyperlink" Target="https://community.secop.gov.co/Public/Tendering/OpportunityDetail/Index?noticeUID=CO1.NTC.6257337&amp;isFromPublicArea=True&amp;isModal=true&amp;asPopupView=true" TargetMode="External"/><Relationship Id="rId3" Type="http://schemas.openxmlformats.org/officeDocument/2006/relationships/hyperlink" Target="https://community.secop.gov.co/Public/Tendering/OpportunityDetail/Index?noticeUID=CO1.NTC.5669718&amp;isFromPublicArea=True&amp;isModal=False" TargetMode="External"/><Relationship Id="rId235" Type="http://schemas.openxmlformats.org/officeDocument/2006/relationships/hyperlink" Target="https://community.secop.gov.co/Public/Tendering/OpportunityDetail/Index?noticeUID=CO1.NTC.5890151&amp;isFromPublicArea=True&amp;isModal=true&amp;asPopupView=true" TargetMode="External"/><Relationship Id="rId277" Type="http://schemas.openxmlformats.org/officeDocument/2006/relationships/hyperlink" Target="https://community.secop.gov.co/Public/Tendering/OpportunityDetail/Index?noticeUID=CO1.NTC.5966681&amp;isFromPublicArea=True&amp;isModal=False" TargetMode="External"/><Relationship Id="rId400" Type="http://schemas.openxmlformats.org/officeDocument/2006/relationships/hyperlink" Target="https://community.secop.gov.co/Public/Tendering/OpportunityDetail/Index?noticeUID=CO1.NTC.6805685&amp;isFromPublicArea=True&amp;isModal=False" TargetMode="External"/><Relationship Id="rId442" Type="http://schemas.openxmlformats.org/officeDocument/2006/relationships/hyperlink" Target="https://community.secop.gov.co/Public/Tendering/OpportunityDetail/Index?noticeUID=CO1.NTC.6815938&amp;isFromPublicArea=True&amp;isModal=False" TargetMode="External"/><Relationship Id="rId484" Type="http://schemas.openxmlformats.org/officeDocument/2006/relationships/hyperlink" Target="https://community.secop.gov.co/Public/Tendering/OpportunityDetail/Index?noticeUID=CO1.NTC.6859907&amp;isFromPublicArea=True&amp;isModal=False" TargetMode="External"/><Relationship Id="rId137" Type="http://schemas.openxmlformats.org/officeDocument/2006/relationships/hyperlink" Target="https://community.secop.gov.co/Public/Tendering/OpportunityDetail/Index?noticeUID=CO1.NTC.5776015" TargetMode="External"/><Relationship Id="rId302" Type="http://schemas.openxmlformats.org/officeDocument/2006/relationships/hyperlink" Target="https://community.secop.gov.co/Public/Tendering/OpportunityDetail/Index?noticeUID=CO1.NTC.6129134&amp;isFromPublicArea=True&amp;isModal=False" TargetMode="External"/><Relationship Id="rId344" Type="http://schemas.openxmlformats.org/officeDocument/2006/relationships/hyperlink" Target="https://community.secop.gov.co/Public/Tendering/OpportunityDetail/Index?noticeUID=CO1.NTC.6698130&amp;isFromPublicArea=True&amp;isModal=False" TargetMode="External"/><Relationship Id="rId41" Type="http://schemas.openxmlformats.org/officeDocument/2006/relationships/hyperlink" Target="https://community.secop.gov.co/Public/Tendering/OpportunityDetail/Index?noticeUID=CO1.NTC.5699024&amp;isFromPublicArea=True&amp;isModal=False" TargetMode="External"/><Relationship Id="rId83" Type="http://schemas.openxmlformats.org/officeDocument/2006/relationships/hyperlink" Target="https://community.secop.gov.co/Public/Tendering/OpportunityDetail/Index?noticeUID=CO1.NTC.5731353&amp;isFromPublicArea=True&amp;isModal=False" TargetMode="External"/><Relationship Id="rId179" Type="http://schemas.openxmlformats.org/officeDocument/2006/relationships/hyperlink" Target="https://community.secop.gov.co/Public/Tendering/OpportunityDetail/Index?noticeUID=CO1.NTC.5800331&amp;isFromPublicArea=True&amp;isModal=False" TargetMode="External"/><Relationship Id="rId386" Type="http://schemas.openxmlformats.org/officeDocument/2006/relationships/hyperlink" Target="https://community.secop.gov.co/Public/Tendering/OpportunityDetail/Index?noticeUID=CO1.NTC.6785874&amp;isFromPublicArea=True&amp;isModal=False" TargetMode="External"/><Relationship Id="rId551" Type="http://schemas.openxmlformats.org/officeDocument/2006/relationships/hyperlink" Target="https://community.secop.gov.co/Public/Tendering/OpportunityDetail/Index?noticeUID=CO1.NTC.6938632" TargetMode="External"/><Relationship Id="rId593" Type="http://schemas.openxmlformats.org/officeDocument/2006/relationships/hyperlink" Target="https://community.secop.gov.co/Public/Tendering/OpportunityDetail/Index?noticeUID=CO1.NTC.6755345&amp;isFromPublicArea=True&amp;isModal=true&amp;asPopupView=true" TargetMode="External"/><Relationship Id="rId607" Type="http://schemas.openxmlformats.org/officeDocument/2006/relationships/hyperlink" Target="https://colombiacompra.gov.co/tienda-virtual-del-estado-colombiano/ordenes-compra/138767" TargetMode="External"/><Relationship Id="rId649" Type="http://schemas.openxmlformats.org/officeDocument/2006/relationships/hyperlink" Target="https://operaciones.colombiacompra.gov.co/tienda-virtual-del-estado-colombiano/ordenes-compra/139273" TargetMode="External"/><Relationship Id="rId190" Type="http://schemas.openxmlformats.org/officeDocument/2006/relationships/hyperlink" Target="https://community.secop.gov.co/Public/Tendering/OpportunityDetail/Index?noticeUID=CO1.NTC.5822288&amp;isFromPublicArea=True&amp;isModal=true&amp;asPopupView=true" TargetMode="External"/><Relationship Id="rId204" Type="http://schemas.openxmlformats.org/officeDocument/2006/relationships/hyperlink" Target="https://community.secop.gov.co/Public/Tendering/OpportunityDetail/Index?noticeUID=CO1.NTC.5847081&amp;isFromPublicArea=True&amp;isModal=true&amp;asPopupView=true" TargetMode="External"/><Relationship Id="rId246" Type="http://schemas.openxmlformats.org/officeDocument/2006/relationships/hyperlink" Target="https://community.secop.gov.co/Public/Tendering/OpportunityDetail/Index?noticeUID=CO1.NTC.5926018&amp;isFromPublicArea=True&amp;isModal=true&amp;asPopupView=true" TargetMode="External"/><Relationship Id="rId288" Type="http://schemas.openxmlformats.org/officeDocument/2006/relationships/hyperlink" Target="https://community.secop.gov.co/Public/Tendering/OpportunityDetail/Index?noticeUID=CO1.NTC.6020715&amp;isFromPublicArea=True&amp;isModal=False" TargetMode="External"/><Relationship Id="rId411" Type="http://schemas.openxmlformats.org/officeDocument/2006/relationships/hyperlink" Target="https://community.secop.gov.co/Public/Tendering/OpportunityDetail/Index?noticeUID=CO1.NTC.6799103&amp;isFromPublicArea=True&amp;isModal=False" TargetMode="External"/><Relationship Id="rId453" Type="http://schemas.openxmlformats.org/officeDocument/2006/relationships/hyperlink" Target="https://community.secop.gov.co/Public/Tendering/OpportunityDetail/Index?noticeUID=CO1.NTC.6837016&amp;isFromPublicArea=True&amp;isModal=False" TargetMode="External"/><Relationship Id="rId509" Type="http://schemas.openxmlformats.org/officeDocument/2006/relationships/hyperlink" Target="https://community.secop.gov.co/Public/Tendering/OpportunityDetail/Index?noticeUID=CO1.NTC.6869022&amp;isFromPublicArea=True&amp;isModal=False" TargetMode="External"/><Relationship Id="rId106" Type="http://schemas.openxmlformats.org/officeDocument/2006/relationships/hyperlink" Target="https://community.secop.gov.co/Public/Tendering/OpportunityDetail/Index?noticeUID=CO1.NTC.5750708&amp;isFromPublicArea=True&amp;isModal=False" TargetMode="External"/><Relationship Id="rId313" Type="http://schemas.openxmlformats.org/officeDocument/2006/relationships/hyperlink" Target="https://community.secop.gov.co/Public/Tendering/OpportunityDetail/Index?noticeUID=CO1.NTC.6230445" TargetMode="External"/><Relationship Id="rId495" Type="http://schemas.openxmlformats.org/officeDocument/2006/relationships/hyperlink" Target="https://community.secop.gov.co/Public/Tendering/OpportunityDetail/Index?noticeUID=CO1.NTC.6867889&amp;isFromPublicArea=True&amp;isModal=False" TargetMode="External"/><Relationship Id="rId10" Type="http://schemas.openxmlformats.org/officeDocument/2006/relationships/hyperlink" Target="https://community.secop.gov.co/Public/Tendering/OpportunityDetail/Index?noticeUID=CO1.NTC.5678768&amp;isFromPublicArea=True&amp;isModal=False" TargetMode="External"/><Relationship Id="rId52" Type="http://schemas.openxmlformats.org/officeDocument/2006/relationships/hyperlink" Target="https://community.secop.gov.co/Public/Tendering/OpportunityDetail/Index?noticeUID=CO1.NTC.5703245&amp;isFromPublicArea=True&amp;isModal=False" TargetMode="External"/><Relationship Id="rId94" Type="http://schemas.openxmlformats.org/officeDocument/2006/relationships/hyperlink" Target="https://community.secop.gov.co/Public/Tendering/OpportunityDetail/Index?noticeUID=CO1.NTC.5744010&amp;isFromPublicArea=True&amp;isModal=False" TargetMode="External"/><Relationship Id="rId148" Type="http://schemas.openxmlformats.org/officeDocument/2006/relationships/hyperlink" Target="https://community.secop.gov.co/Public/Tendering/OpportunityDetail/Index?noticeUID=CO1.NTC.5782196" TargetMode="External"/><Relationship Id="rId355" Type="http://schemas.openxmlformats.org/officeDocument/2006/relationships/hyperlink" Target="https://community.secop.gov.co/Public/Tendering/OpportunityDetail/Index?noticeUID=CO1.NTC.6770837&amp;isFromPublicArea=True&amp;isModal=False" TargetMode="External"/><Relationship Id="rId397" Type="http://schemas.openxmlformats.org/officeDocument/2006/relationships/hyperlink" Target="https://community.secop.gov.co/Public/Tendering/OpportunityDetail/Index?noticeUID=CO1.NTC.6798313&amp;isFromPublicArea=True&amp;isModal=False" TargetMode="External"/><Relationship Id="rId520" Type="http://schemas.openxmlformats.org/officeDocument/2006/relationships/hyperlink" Target="https://community.secop.gov.co/Public/Tendering/OpportunityDetail/Index?noticeUID=CO1.NTC.6876548&amp;isFromPublicArea=True&amp;isModal=False" TargetMode="External"/><Relationship Id="rId562" Type="http://schemas.openxmlformats.org/officeDocument/2006/relationships/hyperlink" Target="https://community.secop.gov.co/Public/Tendering/OpportunityDetail/Index?noticeUID=CO1.NTC.6257485&amp;isFromPublicArea=True&amp;isModal=true&amp;asPopupView=true" TargetMode="External"/><Relationship Id="rId618" Type="http://schemas.openxmlformats.org/officeDocument/2006/relationships/hyperlink" Target="https://community.secop.gov.co/Public/Tendering/OpportunityDetail/Index?noticeUID=CO1.NTC.7114042&amp;isFromPublicArea=True&amp;isModal=False" TargetMode="External"/><Relationship Id="rId215" Type="http://schemas.openxmlformats.org/officeDocument/2006/relationships/hyperlink" Target="https://community.secop.gov.co/Public/Tendering/OpportunityDetail/Index?noticeUID=CO1.NTC.5848574&amp;isFromPublicArea=True&amp;isModal=true&amp;asPopupView=true" TargetMode="External"/><Relationship Id="rId257" Type="http://schemas.openxmlformats.org/officeDocument/2006/relationships/hyperlink" Target="https://community.secop.gov.co/Public/Tendering/OpportunityDetail/Index?noticeUID=CO1.NTC.5950467&amp;isFromPublicArea=True&amp;isModal=true&amp;asPopupView=true" TargetMode="External"/><Relationship Id="rId422" Type="http://schemas.openxmlformats.org/officeDocument/2006/relationships/hyperlink" Target="https://community.secop.gov.co/Public/Tendering/OpportunityDetail/Index?noticeUID=CO1.NTC.6809506&amp;isFromPublicArea=True&amp;isModal=False" TargetMode="External"/><Relationship Id="rId464" Type="http://schemas.openxmlformats.org/officeDocument/2006/relationships/hyperlink" Target="https://community.secop.gov.co/Public/Tendering/OpportunityDetail/Index?noticeUID=CO1.NTC.6840486&amp;isFromPublicArea=True&amp;isModal=False" TargetMode="External"/><Relationship Id="rId299" Type="http://schemas.openxmlformats.org/officeDocument/2006/relationships/hyperlink" Target="https://community.secop.gov.co/Public/Tendering/OpportunityDetail/Index?noticeUID=CO1.NTC.6089224&amp;isFromPublicArea=True&amp;isModal=False" TargetMode="External"/><Relationship Id="rId63" Type="http://schemas.openxmlformats.org/officeDocument/2006/relationships/hyperlink" Target="https://community.secop.gov.co/Public/Tendering/OpportunityDetail/Index?noticeUID=CO1.NTC.5713007&amp;isFromPublicArea=True&amp;isModal=False" TargetMode="External"/><Relationship Id="rId159" Type="http://schemas.openxmlformats.org/officeDocument/2006/relationships/hyperlink" Target="https://community.secop.gov.co/Public/Tendering/OpportunityDetail/Index?noticeUID=CO1.NTC.5793685&amp;isFromPublicArea=True&amp;isModal=False" TargetMode="External"/><Relationship Id="rId366" Type="http://schemas.openxmlformats.org/officeDocument/2006/relationships/hyperlink" Target="https://community.secop.gov.co/Public/Tendering/OpportunityDetail/Index?noticeUID=CO1.NTC.6782433&amp;isFromPublicArea=True&amp;isModal=False" TargetMode="External"/><Relationship Id="rId573" Type="http://schemas.openxmlformats.org/officeDocument/2006/relationships/hyperlink" Target="https://community.secop.gov.co/Public/Tendering/OpportunityDetail/Index?noticeUID=CO1.NTC.6834991" TargetMode="External"/><Relationship Id="rId226" Type="http://schemas.openxmlformats.org/officeDocument/2006/relationships/hyperlink" Target="https://community.secop.gov.co/Public/Tendering/OpportunityDetail/Index?noticeUID=CO1.NTC.5864506&amp;isFromPublicArea=True&amp;isModal=False" TargetMode="External"/><Relationship Id="rId433" Type="http://schemas.openxmlformats.org/officeDocument/2006/relationships/hyperlink" Target="https://community.secop.gov.co/Public/Tendering/OpportunityDetail/Index?noticeUID=CO1.NTC.6807286&amp;isFromPublicArea=True&amp;isModal=False" TargetMode="External"/><Relationship Id="rId640" Type="http://schemas.openxmlformats.org/officeDocument/2006/relationships/hyperlink" Target="https://www.colombiacompra.gov.co/tienda-virtual-del-estado-colombiano/ordenes-compra/139099" TargetMode="External"/><Relationship Id="rId74" Type="http://schemas.openxmlformats.org/officeDocument/2006/relationships/hyperlink" Target="https://community.secop.gov.co/Public/Tendering/OpportunityDetail/Index?noticeUID=CO1.NTC.5720980&amp;isFromPublicArea=True&amp;isModal=False" TargetMode="External"/><Relationship Id="rId377" Type="http://schemas.openxmlformats.org/officeDocument/2006/relationships/hyperlink" Target="https://community.secop.gov.co/Public/Tendering/OpportunityDetail/Index?noticeUID=CO1.NTC.6783903&amp;isFromPublicArea=True&amp;isModal=False" TargetMode="External"/><Relationship Id="rId500" Type="http://schemas.openxmlformats.org/officeDocument/2006/relationships/hyperlink" Target="https://community.secop.gov.co/Public/Tendering/OpportunityDetail/Index?noticeUID=CO1.NTC.6868571&amp;isFromPublicArea=True&amp;isModal=False" TargetMode="External"/><Relationship Id="rId584" Type="http://schemas.openxmlformats.org/officeDocument/2006/relationships/hyperlink" Target="https://operaciones.colombiacompra.gov.co/tienda-virtual-del-estado-colombiano/ordenes-compra/137531" TargetMode="External"/><Relationship Id="rId5" Type="http://schemas.openxmlformats.org/officeDocument/2006/relationships/hyperlink" Target="https://community.secop.gov.co/Public/Tendering/OpportunityDetail/Index?noticeUID=CO1.NTC.5669694&amp;isFromPublicArea=True&amp;isModal=False" TargetMode="External"/><Relationship Id="rId237" Type="http://schemas.openxmlformats.org/officeDocument/2006/relationships/hyperlink" Target="https://community.secop.gov.co/Public/Tendering/OpportunityDetail/Index?noticeUID=CO1.NTC.5902821&amp;isFromPublicArea=True&amp;isModal=true&amp;asPopupView=true" TargetMode="External"/><Relationship Id="rId444" Type="http://schemas.openxmlformats.org/officeDocument/2006/relationships/hyperlink" Target="https://community.secop.gov.co/Public/Tendering/OpportunityDetail/Index?noticeUID=CO1.NTC.6823147&amp;isFromPublicArea=True&amp;isModal=False" TargetMode="External"/><Relationship Id="rId651" Type="http://schemas.openxmlformats.org/officeDocument/2006/relationships/hyperlink" Target="https://operaciones.colombiacompra.gov.co/tienda-virtual-del-estado-colombiano/ordenes-compra/139275" TargetMode="External"/><Relationship Id="rId290" Type="http://schemas.openxmlformats.org/officeDocument/2006/relationships/hyperlink" Target="https://community.secop.gov.co/Public/Tendering/OpportunityDetail/Index?noticeUID=CO1.NTC.6020441&amp;isFromPublicArea=True&amp;isModal=False" TargetMode="External"/><Relationship Id="rId304" Type="http://schemas.openxmlformats.org/officeDocument/2006/relationships/hyperlink" Target="https://community.secop.gov.co/Public/Tendering/OpportunityDetail/Index?noticeUID=CO1.NTC.6136847&amp;isFromPublicArea=True&amp;isModal=False" TargetMode="External"/><Relationship Id="rId388" Type="http://schemas.openxmlformats.org/officeDocument/2006/relationships/hyperlink" Target="https://community.secop.gov.co/Public/Tendering/OpportunityDetail/Index?noticeUID=CO1.NTC.6785069&amp;isFromPublicArea=True&amp;isModal=False" TargetMode="External"/><Relationship Id="rId511" Type="http://schemas.openxmlformats.org/officeDocument/2006/relationships/hyperlink" Target="https://community.secop.gov.co/Public/Tendering/OpportunityDetail/Index?noticeUID=CO1.NTC.6870200&amp;isFromPublicArea=True&amp;isModal=False" TargetMode="External"/><Relationship Id="rId609" Type="http://schemas.openxmlformats.org/officeDocument/2006/relationships/hyperlink" Target="https://community.secop.gov.co/Public/Tendering/OpportunityDetail/Index?noticeUID=CO1.NTC.6934780" TargetMode="External"/><Relationship Id="rId85" Type="http://schemas.openxmlformats.org/officeDocument/2006/relationships/hyperlink" Target="https://community.secop.gov.co/Public/Tendering/OpportunityDetail/Index?noticeUID=CO1.NTC.5731195&amp;isFromPublicArea=True&amp;isModal=False" TargetMode="External"/><Relationship Id="rId150" Type="http://schemas.openxmlformats.org/officeDocument/2006/relationships/hyperlink" Target="https://community.secop.gov.co/Public/Tendering/OpportunityDetail/Index?noticeUID=CO1.NTC.5782014" TargetMode="External"/><Relationship Id="rId595" Type="http://schemas.openxmlformats.org/officeDocument/2006/relationships/hyperlink" Target="https://community.secop.gov.co/Public/Tendering/OpportunityDetail/Index?noticeUID=CO1.NTC.6755502&amp;isFromPublicArea=True&amp;isModal=true&amp;asPopupView=true" TargetMode="External"/><Relationship Id="rId248" Type="http://schemas.openxmlformats.org/officeDocument/2006/relationships/hyperlink" Target="https://community.secop.gov.co/Public/Tendering/OpportunityDetail/Index?noticeUID=CO1.NTC.5926046&amp;isFromPublicArea=True&amp;isModal=true&amp;asPopupView=true" TargetMode="External"/><Relationship Id="rId455" Type="http://schemas.openxmlformats.org/officeDocument/2006/relationships/hyperlink" Target="https://community.secop.gov.co/Public/Tendering/OpportunityDetail/Index?noticeUID=CO1.NTC.6838038&amp;isFromPublicArea=True&amp;isModal=False" TargetMode="External"/><Relationship Id="rId12" Type="http://schemas.openxmlformats.org/officeDocument/2006/relationships/hyperlink" Target="https://community.secop.gov.co/Public/Tendering/OpportunityDetail/Index?noticeUID=CO1.NTC.5678995&amp;isFromPublicArea=True&amp;isModal=False" TargetMode="External"/><Relationship Id="rId108" Type="http://schemas.openxmlformats.org/officeDocument/2006/relationships/hyperlink" Target="https://community.secop.gov.co/Public/Tendering/OpportunityDetail/Index?noticeUID=CO1.NTC.5750901&amp;isFromPublicArea=True&amp;isModal=False" TargetMode="External"/><Relationship Id="rId315" Type="http://schemas.openxmlformats.org/officeDocument/2006/relationships/hyperlink" Target="https://community.secop.gov.co/Public/Tendering/OpportunityDetail/Index?noticeUID=CO1.NTC.6261864&amp;isFromPublicArea=True&amp;isModal=true&amp;asPopupView=true" TargetMode="External"/><Relationship Id="rId522" Type="http://schemas.openxmlformats.org/officeDocument/2006/relationships/hyperlink" Target="https://community.secop.gov.co/Public/Tendering/OpportunityDetail/Index?noticeUID=CO1.NTC.6876692&amp;isFromPublicArea=True&amp;isModal=False" TargetMode="External"/><Relationship Id="rId96" Type="http://schemas.openxmlformats.org/officeDocument/2006/relationships/hyperlink" Target="https://community.secop.gov.co/Public/Tendering/OpportunityDetail/Index?noticeUID=CO1.NTC.5743083&amp;isFromPublicArea=True&amp;isModal=False" TargetMode="External"/><Relationship Id="rId161" Type="http://schemas.openxmlformats.org/officeDocument/2006/relationships/hyperlink" Target="https://community.secop.gov.co/Public/Tendering/OpportunityDetail/Index?noticeUID=CO1.NTC.5798756&amp;isFromPublicArea=True&amp;isModal=False" TargetMode="External"/><Relationship Id="rId399" Type="http://schemas.openxmlformats.org/officeDocument/2006/relationships/hyperlink" Target="https://community.secop.gov.co/Public/Tendering/OpportunityDetail/Index?noticeUID=CO1.NTC.6798502&amp;isFromPublicArea=True&amp;isModal=False" TargetMode="External"/><Relationship Id="rId259" Type="http://schemas.openxmlformats.org/officeDocument/2006/relationships/hyperlink" Target="https://community.secop.gov.co/Public/Tendering/OpportunityDetail/Index?noticeUID=CO1.NTC.5956284&amp;isFromPublicArea=True&amp;isModal=true&amp;asPopupView=true" TargetMode="External"/><Relationship Id="rId466" Type="http://schemas.openxmlformats.org/officeDocument/2006/relationships/hyperlink" Target="https://community.secop.gov.co/Public/Tendering/OpportunityDetail/Index?noticeUID=CO1.NTC.6842757&amp;isFromPublicArea=True&amp;isModal=False" TargetMode="External"/><Relationship Id="rId23" Type="http://schemas.openxmlformats.org/officeDocument/2006/relationships/hyperlink" Target="https://community.secop.gov.co/Public/Tendering/OpportunityDetail/Index?noticeUID=CO1.NTC.5691203&amp;isFromPublicArea=True&amp;isModal=False" TargetMode="External"/><Relationship Id="rId119" Type="http://schemas.openxmlformats.org/officeDocument/2006/relationships/hyperlink" Target="https://community.secop.gov.co/Public/Tendering/OpportunityDetail/Index?noticeUID=CO1.NTC.5749376&amp;isFromPublicArea=True&amp;isModal=False" TargetMode="External"/><Relationship Id="rId326" Type="http://schemas.openxmlformats.org/officeDocument/2006/relationships/hyperlink" Target="https://community.secop.gov.co/Public/Tendering/OpportunityDetail/Index?noticeUID=CO1.NTC.6522231&amp;isFromPublicArea=True&amp;isModal=False" TargetMode="External"/><Relationship Id="rId533" Type="http://schemas.openxmlformats.org/officeDocument/2006/relationships/hyperlink" Target="https://community.secop.gov.co/Public/Tendering/OpportunityDetail/Index?noticeUID=CO1.NTC.6876491&amp;isFromPublicArea=True&amp;isModal=False" TargetMode="External"/><Relationship Id="rId172" Type="http://schemas.openxmlformats.org/officeDocument/2006/relationships/hyperlink" Target="https://community.secop.gov.co/Public/Tendering/OpportunityDetail/Index?noticeUID=CO1.NTC.5799646&amp;isFromPublicArea=True&amp;isModal=False" TargetMode="External"/><Relationship Id="rId477" Type="http://schemas.openxmlformats.org/officeDocument/2006/relationships/hyperlink" Target="https://community.secop.gov.co/Public/Tendering/OpportunityDetail/Index?noticeUID=CO1.NTC.6843515&amp;isFromPublicArea=True&amp;isModal=False" TargetMode="External"/><Relationship Id="rId600" Type="http://schemas.openxmlformats.org/officeDocument/2006/relationships/hyperlink" Target="https://community.secop.gov.co/Public/Tendering/OpportunityDetail/Index?noticeUID=CO1.NTC.7058130" TargetMode="External"/><Relationship Id="rId337" Type="http://schemas.openxmlformats.org/officeDocument/2006/relationships/hyperlink" Target="https://community.secop.gov.co/Public/Tendering/OpportunityDetail/Index?noticeUID=CO1.NTC.6634804&amp;isFromPublicArea=True&amp;isModal=False" TargetMode="External"/><Relationship Id="rId34" Type="http://schemas.openxmlformats.org/officeDocument/2006/relationships/hyperlink" Target="https://community.secop.gov.co/Public/Tendering/OpportunityDetail/Index?noticeUID=CO1.NTC.5696564&amp;isFromPublicArea=True&amp;isModal=False" TargetMode="External"/><Relationship Id="rId544" Type="http://schemas.openxmlformats.org/officeDocument/2006/relationships/hyperlink" Target="https://community.secop.gov.co/Public/Tendering/OpportunityDetail/Index?noticeUID=CO1.NTC.6947298&amp;isFromPublicArea=True&amp;isModal=False" TargetMode="External"/><Relationship Id="rId183" Type="http://schemas.openxmlformats.org/officeDocument/2006/relationships/hyperlink" Target="https://community.secop.gov.co/Public/Tendering/OpportunityDetail/Index?noticeUID=CO1.NTC.5801310&amp;isFromPublicArea=True&amp;isModal=False" TargetMode="External"/><Relationship Id="rId390" Type="http://schemas.openxmlformats.org/officeDocument/2006/relationships/hyperlink" Target="https://community.secop.gov.co/Public/Tendering/OpportunityDetail/Index?noticeUID=CO1.NTC.6796402&amp;isFromPublicArea=True&amp;isModal=False" TargetMode="External"/><Relationship Id="rId404" Type="http://schemas.openxmlformats.org/officeDocument/2006/relationships/hyperlink" Target="https://community.secop.gov.co/Public/Tendering/OpportunityDetail/Index?noticeUID=CO1.NTC.6799343&amp;isFromPublicArea=True&amp;isModal=False" TargetMode="External"/><Relationship Id="rId611" Type="http://schemas.openxmlformats.org/officeDocument/2006/relationships/hyperlink" Target="https://community.secop.gov.co/Public/Tendering/OpportunityDetail/Index?noticeUID=CO1.NTC.7074199&amp;isFromPublicArea=True&amp;isModal=False" TargetMode="External"/><Relationship Id="rId250" Type="http://schemas.openxmlformats.org/officeDocument/2006/relationships/hyperlink" Target="https://community.secop.gov.co/Public/Tendering/OpportunityDetail/Index?noticeUID=CO1.NTC.5938460&amp;isFromPublicArea=True&amp;isModal=true&amp;asPopupView=true" TargetMode="External"/><Relationship Id="rId488" Type="http://schemas.openxmlformats.org/officeDocument/2006/relationships/hyperlink" Target="https://community.secop.gov.co/Public/Tendering/OpportunityDetail/Index?noticeUID=CO1.NTC.6868747&amp;isFromPublicArea=True&amp;isModal=False" TargetMode="External"/><Relationship Id="rId45" Type="http://schemas.openxmlformats.org/officeDocument/2006/relationships/hyperlink" Target="https://community.secop.gov.co/Public/Tendering/OpportunityDetail/Index?noticeUID=CO1.NTC.5696911&amp;isFromPublicArea=True&amp;isModal=False" TargetMode="External"/><Relationship Id="rId110" Type="http://schemas.openxmlformats.org/officeDocument/2006/relationships/hyperlink" Target="https://community.secop.gov.co/Public/Tendering/OpportunityDetail/Index?noticeUID=CO1.NTC.5749562&amp;isFromPublicArea=True&amp;isModal=False" TargetMode="External"/><Relationship Id="rId348" Type="http://schemas.openxmlformats.org/officeDocument/2006/relationships/hyperlink" Target="https://community.secop.gov.co/Public/Tendering/OpportunityDetail/Index?noticeUID=CO1.NTC.6700838&amp;isFromPublicArea=True&amp;isModal=False" TargetMode="External"/><Relationship Id="rId555" Type="http://schemas.openxmlformats.org/officeDocument/2006/relationships/hyperlink" Target="https://community.secop.gov.co/Public/Tendering/OpportunityDetail/Index?noticeUID=CO1.NTC.6963651&amp;isFromPublicArea=True&amp;isModal=False" TargetMode="External"/><Relationship Id="rId194" Type="http://schemas.openxmlformats.org/officeDocument/2006/relationships/hyperlink" Target="https://community.secop.gov.co/Public/Tendering/OpportunityDetail/Index?noticeUID=CO1.NTC.5829877&amp;isFromPublicArea=True&amp;isModal=true&amp;asPopupView=true" TargetMode="External"/><Relationship Id="rId208" Type="http://schemas.openxmlformats.org/officeDocument/2006/relationships/hyperlink" Target="https://community.secop.gov.co/Public/Tendering/OpportunityDetail/Index?noticeUID=CO1.NTC.5847529&amp;isFromPublicArea=True&amp;isModal=true&amp;asPopupView=true" TargetMode="External"/><Relationship Id="rId415" Type="http://schemas.openxmlformats.org/officeDocument/2006/relationships/hyperlink" Target="https://community.secop.gov.co/Public/Tendering/OpportunityDetail/Index?noticeUID=CO1.NTC.6801124&amp;isFromPublicArea=True&amp;isModal=False" TargetMode="External"/><Relationship Id="rId622" Type="http://schemas.openxmlformats.org/officeDocument/2006/relationships/hyperlink" Target="https://www.colombiacompra.gov.co/tienda-virtual-del-estado-colombiano/ordenes-compra/139782" TargetMode="External"/><Relationship Id="rId261" Type="http://schemas.openxmlformats.org/officeDocument/2006/relationships/hyperlink" Target="https://community.secop.gov.co/Public/Tendering/OpportunityDetail/Index?noticeUID=CO1.NTC.5956611&amp;isFromPublicArea=True&amp;isModal=true&amp;asPopupView=true" TargetMode="External"/><Relationship Id="rId499" Type="http://schemas.openxmlformats.org/officeDocument/2006/relationships/hyperlink" Target="https://community.secop.gov.co/Public/Tendering/OpportunityDetail/Index?noticeUID=CO1.NTC.6868533&amp;isFromPublicArea=True&amp;isModal=False" TargetMode="External"/><Relationship Id="rId56" Type="http://schemas.openxmlformats.org/officeDocument/2006/relationships/hyperlink" Target="https://community.secop.gov.co/Public/Tendering/OpportunityDetail/Index?noticeUID=CO1.NTC.5704203&amp;isFromPublicArea=True&amp;isModal=False" TargetMode="External"/><Relationship Id="rId359" Type="http://schemas.openxmlformats.org/officeDocument/2006/relationships/hyperlink" Target="https://community.secop.gov.co/Public/Tendering/OpportunityDetail/Index?noticeUID=CO1.NTC.6783820&amp;isFromPublicArea=True&amp;isModal=False" TargetMode="External"/><Relationship Id="rId566" Type="http://schemas.openxmlformats.org/officeDocument/2006/relationships/hyperlink" Target="https://www.colombiacompra.gov.co/tienda-virtual-del-estado-colombiano/ordenes-compra/135800" TargetMode="External"/><Relationship Id="rId121" Type="http://schemas.openxmlformats.org/officeDocument/2006/relationships/hyperlink" Target="https://community.secop.gov.co/Public/Tendering/OpportunityDetail/Index?noticeUID=CO1.NTC.5749079&amp;isFromPublicArea=True&amp;isModal=False" TargetMode="External"/><Relationship Id="rId219" Type="http://schemas.openxmlformats.org/officeDocument/2006/relationships/hyperlink" Target="https://community.secop.gov.co/Public/Tendering/OpportunityDetail/Index?noticeUID=CO1.NTC.5864242&amp;isFromPublicArea=True&amp;isModal=False" TargetMode="External"/><Relationship Id="rId426" Type="http://schemas.openxmlformats.org/officeDocument/2006/relationships/hyperlink" Target="https://community.secop.gov.co/Public/Tendering/OpportunityDetail/Index?noticeUID=CO1.NTC.6808645&amp;isFromPublicArea=True&amp;isModal=False" TargetMode="External"/><Relationship Id="rId633" Type="http://schemas.openxmlformats.org/officeDocument/2006/relationships/hyperlink" Target="https://community.secop.gov.co/Public/Tendering/OpportunityDetail/Index?noticeUID=CO1.NTC.6722350&amp;isFromPublicArea=True&amp;isModal=False" TargetMode="External"/><Relationship Id="rId67" Type="http://schemas.openxmlformats.org/officeDocument/2006/relationships/hyperlink" Target="https://community.secop.gov.co/Public/Tendering/OpportunityDetail/Index?noticeUID=CO1.NTC.5713027&amp;isFromPublicArea=True&amp;isModal=False" TargetMode="External"/><Relationship Id="rId272" Type="http://schemas.openxmlformats.org/officeDocument/2006/relationships/hyperlink" Target="https://community.secop.gov.co/Public/Tendering/OpportunityDetail/Index?noticeUID=CO1.NTC.5964836&amp;isFromPublicArea=True&amp;isModal=False" TargetMode="External"/><Relationship Id="rId577" Type="http://schemas.openxmlformats.org/officeDocument/2006/relationships/hyperlink" Target="https://community.secop.gov.co/Public/Tendering/OpportunityDetail/Index?noticeUID=CO1.NTC.7094108&amp;isFromPublicArea=True&amp;isModal=False" TargetMode="External"/><Relationship Id="rId132" Type="http://schemas.openxmlformats.org/officeDocument/2006/relationships/hyperlink" Target="https://community.secop.gov.co/Public/Tendering/OpportunityDetail/Index?noticeUID=CO1.NTC.5766862&amp;isFromPublicArea=True&amp;isModal=False" TargetMode="External"/><Relationship Id="rId437" Type="http://schemas.openxmlformats.org/officeDocument/2006/relationships/hyperlink" Target="https://community.secop.gov.co/Public/Tendering/OpportunityDetail/Index?noticeUID=CO1.NTC.6808624&amp;isFromPublicArea=True&amp;isModal=False" TargetMode="External"/><Relationship Id="rId644" Type="http://schemas.openxmlformats.org/officeDocument/2006/relationships/hyperlink" Target="https://operaciones.colombiacompra.gov.co/tienda-virtual-del-estado-colombiano/ordenes-compra/137529" TargetMode="External"/><Relationship Id="rId283" Type="http://schemas.openxmlformats.org/officeDocument/2006/relationships/hyperlink" Target="https://community.secop.gov.co/Public/Tendering/OpportunityDetail/Index?noticeUID=CO1.NTC.5976542&amp;isFromPublicArea=True&amp;isModal=False" TargetMode="External"/><Relationship Id="rId490" Type="http://schemas.openxmlformats.org/officeDocument/2006/relationships/hyperlink" Target="https://community.secop.gov.co/Public/Tendering/OpportunityDetail/Index?noticeUID=CO1.NTC.6868109&amp;isFromPublicArea=True&amp;isModal=False" TargetMode="External"/><Relationship Id="rId504" Type="http://schemas.openxmlformats.org/officeDocument/2006/relationships/hyperlink" Target="https://community.secop.gov.co/Public/Tendering/OpportunityDetail/Index?noticeUID=CO1.NTC.6868184&amp;isFromPublicArea=True&amp;isModal=False" TargetMode="External"/><Relationship Id="rId78" Type="http://schemas.openxmlformats.org/officeDocument/2006/relationships/hyperlink" Target="https://community.secop.gov.co/Public/Tendering/OpportunityDetail/Index?noticeUID=CO1.NTC.5720858&amp;isFromPublicArea=True&amp;isModal=False" TargetMode="External"/><Relationship Id="rId143" Type="http://schemas.openxmlformats.org/officeDocument/2006/relationships/hyperlink" Target="https://community.secop.gov.co/Public/Tendering/OpportunityDetail/Index?noticeUID=CO1.NTC.5774795" TargetMode="External"/><Relationship Id="rId350" Type="http://schemas.openxmlformats.org/officeDocument/2006/relationships/hyperlink" Target="https://community.secop.gov.co/Public/Tendering/OpportunityDetail/Index?noticeUID=CO1.NTC.6740968&amp;isFromPublicArea=True&amp;isModal=False" TargetMode="External"/><Relationship Id="rId588" Type="http://schemas.openxmlformats.org/officeDocument/2006/relationships/hyperlink" Target="https://community.secop.gov.co/Public/Tendering/OpportunityDetail/Index?noticeUID=CO1.NTC.6884484&amp;isFromPublicArea=True&amp;isModal=true&amp;asPopupView=true" TargetMode="External"/><Relationship Id="rId9" Type="http://schemas.openxmlformats.org/officeDocument/2006/relationships/hyperlink" Target="https://community.secop.gov.co/Public/Tendering/OpportunityDetail/Index?noticeUID=CO1.NTC.5678660&amp;isFromPublicArea=True&amp;isModal=False" TargetMode="External"/><Relationship Id="rId210" Type="http://schemas.openxmlformats.org/officeDocument/2006/relationships/hyperlink" Target="https://community.secop.gov.co/Public/Tendering/OpportunityDetail/Index?noticeUID=CO1.NTC.5847547&amp;isFromPublicArea=True&amp;isModal=true&amp;asPopupView=true" TargetMode="External"/><Relationship Id="rId448" Type="http://schemas.openxmlformats.org/officeDocument/2006/relationships/hyperlink" Target="https://community.secop.gov.co/Public/Tendering/OpportunityDetail/Index?noticeUID=CO1.NTC.6823234&amp;isFromPublicArea=True&amp;isModal=False" TargetMode="External"/><Relationship Id="rId655" Type="http://schemas.openxmlformats.org/officeDocument/2006/relationships/hyperlink" Target="https://operaciones.colombiacompra.gov.co/tienda-virtual-del-estado-colombiano/ordenes-compra/137527" TargetMode="External"/><Relationship Id="rId294" Type="http://schemas.openxmlformats.org/officeDocument/2006/relationships/hyperlink" Target="https://community.secop.gov.co/Public/Tendering/OpportunityDetail/Index?noticeUID=CO1.NTC.6055929&amp;isFromPublicArea=True&amp;isModal=False" TargetMode="External"/><Relationship Id="rId308" Type="http://schemas.openxmlformats.org/officeDocument/2006/relationships/hyperlink" Target="https://www.colombiacompra.gov.co/tienda-virtual-del-estado-colombiano/ordenes-compra/129500" TargetMode="External"/><Relationship Id="rId515" Type="http://schemas.openxmlformats.org/officeDocument/2006/relationships/hyperlink" Target="https://community.secop.gov.co/Public/Tendering/OpportunityDetail/Index?noticeUID=CO1.NTC.6874671&amp;isFromPublicArea=True&amp;isModal=False" TargetMode="External"/><Relationship Id="rId89" Type="http://schemas.openxmlformats.org/officeDocument/2006/relationships/hyperlink" Target="https://community.secop.gov.co/Public/Tendering/OpportunityDetail/Index?noticeUID=CO1.NTC.5731356&amp;isFromPublicArea=True&amp;isModal=False" TargetMode="External"/><Relationship Id="rId154" Type="http://schemas.openxmlformats.org/officeDocument/2006/relationships/hyperlink" Target="https://community.secop.gov.co/Public/Tendering/OpportunityDetail/Index?noticeUID=CO1.NTC.5793666&amp;isFromPublicArea=True&amp;isModal=False" TargetMode="External"/><Relationship Id="rId361" Type="http://schemas.openxmlformats.org/officeDocument/2006/relationships/hyperlink" Target="https://community.secop.gov.co/Public/Tendering/OpportunityDetail/Index?noticeUID=CO1.NTC.6783288&amp;isFromPublicArea=True&amp;isModal=False" TargetMode="External"/><Relationship Id="rId599" Type="http://schemas.openxmlformats.org/officeDocument/2006/relationships/hyperlink" Target="https://community.secop.gov.co/Public/Tendering/OpportunityDetail/Index?noticeUID=CO1.NTC.6527522&amp;isFromPublicArea=True&amp;isModal=False" TargetMode="External"/><Relationship Id="rId459" Type="http://schemas.openxmlformats.org/officeDocument/2006/relationships/hyperlink" Target="https://community.secop.gov.co/Public/Tendering/OpportunityDetail/Index?noticeUID=CO1.NTC.6837456&amp;isFromPublicArea=True&amp;isModal=False" TargetMode="External"/><Relationship Id="rId16" Type="http://schemas.openxmlformats.org/officeDocument/2006/relationships/hyperlink" Target="https://community.secop.gov.co/Public/Tendering/OpportunityDetail/Index?noticeUID=CO1.NTC.5686919&amp;isFromPublicArea=True&amp;isModal=False" TargetMode="External"/><Relationship Id="rId221" Type="http://schemas.openxmlformats.org/officeDocument/2006/relationships/hyperlink" Target="https://community.secop.gov.co/Public/Tendering/OpportunityDetail/Index?noticeUID=CO1.NTC.5864208&amp;isFromPublicArea=True&amp;isModal=False" TargetMode="External"/><Relationship Id="rId319" Type="http://schemas.openxmlformats.org/officeDocument/2006/relationships/hyperlink" Target="https://community.secop.gov.co/Public/Tendering/OpportunityDetail/Index?noticeUID=CO1.NTC.6415602&amp;isFromPublicArea=True&amp;isModal=False" TargetMode="External"/><Relationship Id="rId526" Type="http://schemas.openxmlformats.org/officeDocument/2006/relationships/hyperlink" Target="https://community.secop.gov.co/Public/Tendering/OpportunityDetail/Index?noticeUID=CO1.NTC.687625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1256"/>
  <sheetViews>
    <sheetView tabSelected="1" workbookViewId="0">
      <pane ySplit="1" topLeftCell="A2" activePane="bottomLeft" state="frozen"/>
      <selection pane="bottomLeft" activeCell="D1250" sqref="D1250"/>
    </sheetView>
  </sheetViews>
  <sheetFormatPr baseColWidth="10" defaultColWidth="9.109375" defaultRowHeight="14.4" x14ac:dyDescent="0.3"/>
  <cols>
    <col min="1" max="1" width="9.109375" customWidth="1"/>
    <col min="2" max="2" width="13.6640625" customWidth="1"/>
    <col min="3" max="3" width="22.109375" style="3" customWidth="1"/>
    <col min="4" max="5" width="20.33203125" style="2" customWidth="1"/>
    <col min="6" max="6" width="30.5546875" customWidth="1"/>
    <col min="7" max="7" width="31.5546875" style="9" customWidth="1"/>
    <col min="8" max="8" width="19.88671875" customWidth="1"/>
    <col min="9" max="9" width="34.5546875" customWidth="1"/>
    <col min="10" max="10" width="45" style="2" customWidth="1"/>
    <col min="11" max="11" width="24.6640625" customWidth="1"/>
    <col min="12" max="12" width="24.109375" customWidth="1"/>
    <col min="13" max="13" width="14.88671875" customWidth="1"/>
    <col min="14" max="14" width="15.44140625" customWidth="1"/>
    <col min="15" max="15" width="17.109375" customWidth="1"/>
    <col min="16" max="16" width="8.6640625" customWidth="1"/>
    <col min="17" max="18" width="9.109375" customWidth="1"/>
    <col min="19" max="19" width="18.44140625" customWidth="1"/>
    <col min="20" max="20" width="16.88671875" customWidth="1"/>
    <col min="21" max="21" width="16.33203125" customWidth="1"/>
    <col min="22" max="22" width="12.109375" style="6" customWidth="1"/>
    <col min="23" max="23" width="12.88671875" style="6" customWidth="1"/>
    <col min="24" max="24" width="16.109375" style="7" customWidth="1"/>
    <col min="25" max="25" width="11.109375" style="6" customWidth="1"/>
    <col min="26" max="26" width="14" style="6" customWidth="1"/>
    <col min="27" max="27" width="14.88671875" style="7" customWidth="1"/>
    <col min="28" max="28" width="17.109375" style="6" customWidth="1"/>
    <col min="29" max="29" width="14.109375" style="6" customWidth="1"/>
    <col min="30" max="30" width="22.109375" style="6" customWidth="1"/>
    <col min="31" max="31" width="34.6640625" style="6" customWidth="1"/>
    <col min="32" max="32" width="17.5546875" style="6" customWidth="1"/>
    <col min="33" max="33" width="28.88671875" style="6" customWidth="1"/>
    <col min="34" max="34" width="27.44140625" style="6" customWidth="1"/>
    <col min="35" max="35" width="25.44140625" style="6" customWidth="1"/>
    <col min="36" max="36" width="16.88671875" style="6" customWidth="1"/>
    <col min="37" max="37" width="15.88671875" style="6" customWidth="1"/>
    <col min="38" max="38" width="17.109375" style="6" customWidth="1"/>
    <col min="39" max="39" width="13.109375" style="6" customWidth="1"/>
    <col min="40" max="40" width="10.5546875" style="6" customWidth="1"/>
    <col min="41" max="41" width="13.109375" style="3" customWidth="1"/>
    <col min="42" max="42" width="12.44140625" style="3" customWidth="1"/>
    <col min="43" max="43" width="13.44140625" style="4" customWidth="1"/>
    <col min="44" max="44" width="13.88671875" style="3" customWidth="1"/>
    <col min="45" max="45" width="16.109375" style="5" customWidth="1"/>
    <col min="46" max="48" width="9.109375" customWidth="1"/>
    <col min="49" max="49" width="19" customWidth="1"/>
    <col min="50" max="50" width="14.88671875" customWidth="1"/>
    <col min="51" max="51" width="15" customWidth="1"/>
    <col min="52" max="52" width="16" customWidth="1"/>
    <col min="53" max="53" width="15.44140625" customWidth="1"/>
    <col min="54" max="54" width="14.6640625" customWidth="1"/>
    <col min="55" max="58" width="9.109375" customWidth="1"/>
    <col min="59" max="59" width="16.33203125" customWidth="1"/>
    <col min="60" max="60" width="18.44140625" customWidth="1"/>
    <col min="61" max="62" width="17.109375" customWidth="1"/>
    <col min="63" max="63" width="17.5546875" customWidth="1"/>
    <col min="64" max="64" width="16.5546875" customWidth="1"/>
    <col min="65" max="65" width="15.6640625" style="2" customWidth="1"/>
    <col min="66" max="66" width="21.33203125" customWidth="1"/>
    <col min="67" max="67" width="16.88671875" customWidth="1"/>
    <col min="68" max="68" width="14.6640625" customWidth="1"/>
    <col min="69" max="69" width="16.6640625" style="2" customWidth="1"/>
    <col min="70" max="70" width="13.88671875" style="1" customWidth="1"/>
    <col min="71" max="71" width="17.44140625" customWidth="1"/>
    <col min="72" max="72" width="16.33203125" customWidth="1"/>
    <col min="73" max="73" width="19.6640625" customWidth="1"/>
    <col min="74" max="74" width="30.5546875" customWidth="1"/>
    <col min="75" max="75" width="18.109375" customWidth="1"/>
    <col min="76" max="76" width="16" customWidth="1"/>
    <col min="77" max="77" width="16.33203125" customWidth="1"/>
    <col min="78" max="78" width="18" customWidth="1"/>
    <col min="79" max="79" width="17.6640625" customWidth="1"/>
    <col min="80" max="80" width="19" customWidth="1"/>
  </cols>
  <sheetData>
    <row r="1" spans="1:80" s="33" customFormat="1" ht="36.75" customHeight="1" x14ac:dyDescent="0.25">
      <c r="A1" s="12" t="s">
        <v>0</v>
      </c>
      <c r="B1" s="13" t="s">
        <v>1</v>
      </c>
      <c r="C1" s="13" t="s">
        <v>2</v>
      </c>
      <c r="D1" s="13" t="s">
        <v>3</v>
      </c>
      <c r="E1" s="14" t="s">
        <v>4</v>
      </c>
      <c r="F1" s="15" t="s">
        <v>5</v>
      </c>
      <c r="G1" s="16" t="s">
        <v>6</v>
      </c>
      <c r="H1" s="17" t="s">
        <v>7</v>
      </c>
      <c r="I1" s="18" t="s">
        <v>8</v>
      </c>
      <c r="J1" s="19" t="s">
        <v>9</v>
      </c>
      <c r="K1" s="18" t="s">
        <v>10</v>
      </c>
      <c r="L1" s="19" t="s">
        <v>11</v>
      </c>
      <c r="M1" s="18" t="s">
        <v>12</v>
      </c>
      <c r="N1" s="15" t="s">
        <v>13</v>
      </c>
      <c r="O1" s="15" t="s">
        <v>14</v>
      </c>
      <c r="P1" s="20" t="s">
        <v>15</v>
      </c>
      <c r="Q1" s="20" t="s">
        <v>15</v>
      </c>
      <c r="R1" s="20" t="s">
        <v>15</v>
      </c>
      <c r="S1" s="15" t="s">
        <v>16</v>
      </c>
      <c r="T1" s="15" t="s">
        <v>17</v>
      </c>
      <c r="U1" s="15" t="s">
        <v>18</v>
      </c>
      <c r="V1" s="15" t="s">
        <v>19</v>
      </c>
      <c r="W1" s="15" t="s">
        <v>20</v>
      </c>
      <c r="X1" s="15" t="s">
        <v>21</v>
      </c>
      <c r="Y1" s="15" t="s">
        <v>22</v>
      </c>
      <c r="Z1" s="15" t="s">
        <v>23</v>
      </c>
      <c r="AA1" s="15" t="s">
        <v>24</v>
      </c>
      <c r="AB1" s="15" t="s">
        <v>25</v>
      </c>
      <c r="AC1" s="15" t="s">
        <v>26</v>
      </c>
      <c r="AD1" s="15" t="s">
        <v>27</v>
      </c>
      <c r="AE1" s="15" t="s">
        <v>28</v>
      </c>
      <c r="AF1" s="21" t="s">
        <v>29</v>
      </c>
      <c r="AG1" s="22" t="s">
        <v>30</v>
      </c>
      <c r="AH1" s="23" t="s">
        <v>31</v>
      </c>
      <c r="AI1" s="24" t="s">
        <v>32</v>
      </c>
      <c r="AJ1" s="24" t="s">
        <v>33</v>
      </c>
      <c r="AK1" s="24" t="s">
        <v>34</v>
      </c>
      <c r="AL1" s="24" t="s">
        <v>35</v>
      </c>
      <c r="AM1" s="24" t="s">
        <v>36</v>
      </c>
      <c r="AN1" s="24" t="s">
        <v>37</v>
      </c>
      <c r="AO1" s="25" t="s">
        <v>38</v>
      </c>
      <c r="AP1" s="25" t="s">
        <v>39</v>
      </c>
      <c r="AQ1" s="25" t="s">
        <v>40</v>
      </c>
      <c r="AR1" s="25" t="s">
        <v>41</v>
      </c>
      <c r="AS1" s="25" t="s">
        <v>42</v>
      </c>
      <c r="AT1" s="26" t="s">
        <v>43</v>
      </c>
      <c r="AU1" s="26"/>
      <c r="AV1" s="26"/>
      <c r="AW1" s="26"/>
      <c r="AX1" s="25" t="s">
        <v>44</v>
      </c>
      <c r="AY1" s="27" t="s">
        <v>45</v>
      </c>
      <c r="AZ1" s="27" t="s">
        <v>46</v>
      </c>
      <c r="BA1" s="27" t="s">
        <v>47</v>
      </c>
      <c r="BB1" s="27" t="s">
        <v>48</v>
      </c>
      <c r="BC1" s="28" t="s">
        <v>49</v>
      </c>
      <c r="BD1" s="28"/>
      <c r="BE1" s="28"/>
      <c r="BF1" s="28"/>
      <c r="BG1" s="27" t="s">
        <v>50</v>
      </c>
      <c r="BH1" s="29" t="s">
        <v>51</v>
      </c>
      <c r="BI1" s="27" t="s">
        <v>52</v>
      </c>
      <c r="BJ1" s="15" t="s">
        <v>53</v>
      </c>
      <c r="BK1" s="15" t="s">
        <v>54</v>
      </c>
      <c r="BL1" s="15" t="s">
        <v>55</v>
      </c>
      <c r="BM1" s="15" t="s">
        <v>56</v>
      </c>
      <c r="BN1" s="15" t="s">
        <v>57</v>
      </c>
      <c r="BO1" s="15" t="s">
        <v>58</v>
      </c>
      <c r="BP1" s="30" t="s">
        <v>59</v>
      </c>
      <c r="BQ1" s="20" t="s">
        <v>60</v>
      </c>
      <c r="BR1" s="15" t="s">
        <v>61</v>
      </c>
      <c r="BS1" s="15" t="s">
        <v>62</v>
      </c>
      <c r="BT1" s="30" t="s">
        <v>63</v>
      </c>
      <c r="BU1" s="30" t="s">
        <v>64</v>
      </c>
      <c r="BV1" s="30" t="s">
        <v>65</v>
      </c>
      <c r="BW1" s="30" t="s">
        <v>48</v>
      </c>
      <c r="BX1" s="31" t="s">
        <v>66</v>
      </c>
      <c r="BY1" s="31" t="s">
        <v>67</v>
      </c>
      <c r="BZ1" s="31" t="s">
        <v>68</v>
      </c>
      <c r="CA1" s="32" t="s">
        <v>69</v>
      </c>
      <c r="CB1" s="31" t="s">
        <v>70</v>
      </c>
    </row>
    <row r="2" spans="1:80" s="56" customFormat="1" ht="29.25" customHeight="1" x14ac:dyDescent="0.3">
      <c r="A2" s="34">
        <v>1</v>
      </c>
      <c r="B2" s="35">
        <v>103734</v>
      </c>
      <c r="C2" s="36" t="s">
        <v>71</v>
      </c>
      <c r="D2" s="36" t="s">
        <v>72</v>
      </c>
      <c r="E2" s="36" t="s">
        <v>73</v>
      </c>
      <c r="F2" s="37" t="s">
        <v>74</v>
      </c>
      <c r="G2" s="38" t="s">
        <v>75</v>
      </c>
      <c r="H2" s="39" t="s">
        <v>76</v>
      </c>
      <c r="I2" s="39" t="s">
        <v>78</v>
      </c>
      <c r="J2" s="40" t="s">
        <v>79</v>
      </c>
      <c r="K2" s="37" t="s">
        <v>80</v>
      </c>
      <c r="L2" s="39" t="s">
        <v>81</v>
      </c>
      <c r="M2" s="41">
        <v>45337</v>
      </c>
      <c r="N2" s="41">
        <v>45342</v>
      </c>
      <c r="O2" s="41">
        <v>45447</v>
      </c>
      <c r="P2" s="39">
        <v>3</v>
      </c>
      <c r="Q2" s="39">
        <v>15</v>
      </c>
      <c r="R2" s="39">
        <v>105</v>
      </c>
      <c r="S2" s="39" t="s">
        <v>82</v>
      </c>
      <c r="T2" s="42">
        <v>17500000</v>
      </c>
      <c r="U2" s="42">
        <v>5000000</v>
      </c>
      <c r="V2" s="43">
        <v>994</v>
      </c>
      <c r="W2" s="44">
        <v>45330</v>
      </c>
      <c r="X2" s="45" t="s">
        <v>83</v>
      </c>
      <c r="Y2" s="46">
        <v>1026</v>
      </c>
      <c r="Z2" s="44">
        <v>45342</v>
      </c>
      <c r="AA2" s="47" t="s">
        <v>83</v>
      </c>
      <c r="AB2" s="46" t="s">
        <v>84</v>
      </c>
      <c r="AC2" s="44">
        <v>45337</v>
      </c>
      <c r="AD2" s="48" t="s">
        <v>85</v>
      </c>
      <c r="AE2" s="8" t="s">
        <v>86</v>
      </c>
      <c r="AF2" s="46" t="s">
        <v>87</v>
      </c>
      <c r="AG2" s="48" t="s">
        <v>88</v>
      </c>
      <c r="AH2" s="48" t="s">
        <v>89</v>
      </c>
      <c r="AI2" s="48" t="s">
        <v>77</v>
      </c>
      <c r="AJ2" s="48"/>
      <c r="AK2" s="49"/>
      <c r="AL2" s="50"/>
      <c r="AM2" s="48"/>
      <c r="AN2" s="48"/>
      <c r="AO2" s="48"/>
      <c r="AP2" s="48"/>
      <c r="AQ2" s="48"/>
      <c r="AR2" s="48"/>
      <c r="AS2" s="48"/>
      <c r="AT2" s="51"/>
      <c r="AU2" s="51"/>
      <c r="AV2" s="51"/>
      <c r="AW2" s="51" t="s">
        <v>0</v>
      </c>
      <c r="AX2" s="52"/>
      <c r="AY2" s="37"/>
      <c r="AZ2" s="37"/>
      <c r="BA2" s="37"/>
      <c r="BB2" s="37"/>
      <c r="BC2" s="51"/>
      <c r="BD2" s="51"/>
      <c r="BE2" s="51"/>
      <c r="BF2" s="51"/>
      <c r="BG2" s="37"/>
      <c r="BH2" s="39"/>
      <c r="BI2" s="37"/>
      <c r="BJ2" s="39"/>
      <c r="BK2" s="37"/>
      <c r="BL2" s="53"/>
      <c r="BM2" s="39"/>
      <c r="BN2" s="37"/>
      <c r="BO2" s="37"/>
      <c r="BP2" s="54"/>
      <c r="BQ2" s="54"/>
      <c r="BR2" s="54"/>
      <c r="BS2" s="54"/>
      <c r="BT2" s="54"/>
      <c r="BU2" s="55"/>
      <c r="BV2" s="53"/>
      <c r="BW2" s="53"/>
      <c r="BX2" s="53">
        <v>45447</v>
      </c>
      <c r="BY2" s="39">
        <v>105</v>
      </c>
      <c r="BZ2" s="37" t="s">
        <v>82</v>
      </c>
      <c r="CA2" s="42">
        <v>17500000</v>
      </c>
      <c r="CB2" s="37" t="s">
        <v>91</v>
      </c>
    </row>
    <row r="3" spans="1:80" s="58" customFormat="1" ht="29.25" customHeight="1" x14ac:dyDescent="0.3">
      <c r="A3" s="34">
        <v>2</v>
      </c>
      <c r="B3" s="35">
        <v>103758</v>
      </c>
      <c r="C3" s="36" t="s">
        <v>71</v>
      </c>
      <c r="D3" s="36" t="s">
        <v>72</v>
      </c>
      <c r="E3" s="36" t="s">
        <v>73</v>
      </c>
      <c r="F3" s="37" t="s">
        <v>92</v>
      </c>
      <c r="G3" s="38" t="s">
        <v>93</v>
      </c>
      <c r="H3" s="39" t="s">
        <v>76</v>
      </c>
      <c r="I3" s="39" t="s">
        <v>94</v>
      </c>
      <c r="J3" s="40" t="s">
        <v>95</v>
      </c>
      <c r="K3" s="37" t="s">
        <v>80</v>
      </c>
      <c r="L3" s="39" t="s">
        <v>81</v>
      </c>
      <c r="M3" s="41">
        <v>45337</v>
      </c>
      <c r="N3" s="41">
        <v>45342</v>
      </c>
      <c r="O3" s="41">
        <v>45447</v>
      </c>
      <c r="P3" s="39">
        <v>3</v>
      </c>
      <c r="Q3" s="39">
        <v>15</v>
      </c>
      <c r="R3" s="39">
        <f>3*30+15</f>
        <v>105</v>
      </c>
      <c r="S3" s="39" t="s">
        <v>82</v>
      </c>
      <c r="T3" s="42">
        <v>9100000</v>
      </c>
      <c r="U3" s="42">
        <v>2600000</v>
      </c>
      <c r="V3" s="43">
        <v>998</v>
      </c>
      <c r="W3" s="44">
        <v>45330</v>
      </c>
      <c r="X3" s="45">
        <v>154700000</v>
      </c>
      <c r="Y3" s="46">
        <v>1027</v>
      </c>
      <c r="Z3" s="44">
        <v>45342</v>
      </c>
      <c r="AA3" s="47">
        <v>9100000</v>
      </c>
      <c r="AB3" s="46" t="s">
        <v>84</v>
      </c>
      <c r="AC3" s="44">
        <v>45337</v>
      </c>
      <c r="AD3" s="48" t="s">
        <v>96</v>
      </c>
      <c r="AE3" s="8" t="s">
        <v>97</v>
      </c>
      <c r="AF3" s="46" t="s">
        <v>87</v>
      </c>
      <c r="AG3" s="48" t="s">
        <v>98</v>
      </c>
      <c r="AH3" s="48" t="s">
        <v>99</v>
      </c>
      <c r="AI3" s="48" t="s">
        <v>77</v>
      </c>
      <c r="AJ3" s="48" t="s">
        <v>77</v>
      </c>
      <c r="AK3" s="49"/>
      <c r="AL3" s="50"/>
      <c r="AM3" s="48" t="s">
        <v>77</v>
      </c>
      <c r="AN3" s="48" t="s">
        <v>77</v>
      </c>
      <c r="AO3" s="48" t="s">
        <v>77</v>
      </c>
      <c r="AP3" s="48" t="s">
        <v>77</v>
      </c>
      <c r="AQ3" s="48" t="s">
        <v>77</v>
      </c>
      <c r="AR3" s="48" t="s">
        <v>77</v>
      </c>
      <c r="AS3" s="48" t="s">
        <v>77</v>
      </c>
      <c r="AT3" s="51"/>
      <c r="AU3" s="51"/>
      <c r="AV3" s="51"/>
      <c r="AW3" s="51"/>
      <c r="AX3" s="52"/>
      <c r="AY3" s="37"/>
      <c r="AZ3" s="37"/>
      <c r="BA3" s="37"/>
      <c r="BB3" s="37"/>
      <c r="BC3" s="51"/>
      <c r="BD3" s="51"/>
      <c r="BE3" s="51"/>
      <c r="BF3" s="51"/>
      <c r="BG3" s="37"/>
      <c r="BH3" s="39"/>
      <c r="BI3" s="37"/>
      <c r="BJ3" s="39"/>
      <c r="BK3" s="37"/>
      <c r="BL3" s="53"/>
      <c r="BM3" s="39"/>
      <c r="BN3" s="37"/>
      <c r="BO3" s="37"/>
      <c r="BP3" s="53"/>
      <c r="BQ3" s="39"/>
      <c r="BR3" s="37"/>
      <c r="BS3" s="37"/>
      <c r="BT3" s="53"/>
      <c r="BU3" s="55"/>
      <c r="BV3" s="53"/>
      <c r="BW3" s="53"/>
      <c r="BX3" s="57">
        <f>O3</f>
        <v>45447</v>
      </c>
      <c r="BY3" s="52">
        <f>R3+AX3</f>
        <v>105</v>
      </c>
      <c r="BZ3" s="37" t="str">
        <f>S3</f>
        <v>3 MESES Y 15 DIAS</v>
      </c>
      <c r="CA3" s="42">
        <f>T3+AL3</f>
        <v>9100000</v>
      </c>
      <c r="CB3" s="37" t="s">
        <v>91</v>
      </c>
    </row>
    <row r="4" spans="1:80" s="58" customFormat="1" ht="29.25" customHeight="1" x14ac:dyDescent="0.3">
      <c r="A4" s="34">
        <v>3</v>
      </c>
      <c r="B4" s="35">
        <v>103758</v>
      </c>
      <c r="C4" s="36" t="s">
        <v>71</v>
      </c>
      <c r="D4" s="36" t="s">
        <v>72</v>
      </c>
      <c r="E4" s="36" t="s">
        <v>73</v>
      </c>
      <c r="F4" s="37" t="s">
        <v>101</v>
      </c>
      <c r="G4" s="38" t="s">
        <v>102</v>
      </c>
      <c r="H4" s="39" t="s">
        <v>76</v>
      </c>
      <c r="I4" s="37" t="s">
        <v>103</v>
      </c>
      <c r="J4" s="40" t="s">
        <v>95</v>
      </c>
      <c r="K4" s="37" t="s">
        <v>80</v>
      </c>
      <c r="L4" s="39" t="s">
        <v>81</v>
      </c>
      <c r="M4" s="41">
        <v>45337</v>
      </c>
      <c r="N4" s="41">
        <v>45342</v>
      </c>
      <c r="O4" s="41">
        <v>45447</v>
      </c>
      <c r="P4" s="39">
        <v>3</v>
      </c>
      <c r="Q4" s="39">
        <v>15</v>
      </c>
      <c r="R4" s="39">
        <f>3*30+15</f>
        <v>105</v>
      </c>
      <c r="S4" s="39" t="s">
        <v>82</v>
      </c>
      <c r="T4" s="42">
        <v>9100000</v>
      </c>
      <c r="U4" s="42">
        <v>2600000</v>
      </c>
      <c r="V4" s="43">
        <v>998</v>
      </c>
      <c r="W4" s="44">
        <v>45330</v>
      </c>
      <c r="X4" s="45">
        <v>154700000</v>
      </c>
      <c r="Y4" s="46">
        <v>1028</v>
      </c>
      <c r="Z4" s="44">
        <v>45342</v>
      </c>
      <c r="AA4" s="47">
        <v>9100000</v>
      </c>
      <c r="AB4" s="46" t="s">
        <v>84</v>
      </c>
      <c r="AC4" s="44">
        <v>45337</v>
      </c>
      <c r="AD4" s="48" t="s">
        <v>104</v>
      </c>
      <c r="AE4" s="8" t="s">
        <v>105</v>
      </c>
      <c r="AF4" s="46" t="s">
        <v>87</v>
      </c>
      <c r="AG4" s="48" t="s">
        <v>106</v>
      </c>
      <c r="AH4" s="48" t="s">
        <v>107</v>
      </c>
      <c r="AI4" s="48" t="s">
        <v>108</v>
      </c>
      <c r="AJ4" s="59">
        <v>45443</v>
      </c>
      <c r="AK4" s="50">
        <v>3900000</v>
      </c>
      <c r="AL4" s="50">
        <v>3900000</v>
      </c>
      <c r="AM4" s="48">
        <v>109899</v>
      </c>
      <c r="AN4" s="46">
        <v>1329</v>
      </c>
      <c r="AO4" s="59">
        <v>45441</v>
      </c>
      <c r="AP4" s="50">
        <v>3900000</v>
      </c>
      <c r="AQ4" s="46">
        <v>1637</v>
      </c>
      <c r="AR4" s="59">
        <v>45447</v>
      </c>
      <c r="AS4" s="50" t="s">
        <v>109</v>
      </c>
      <c r="AT4" s="39">
        <v>1</v>
      </c>
      <c r="AU4" s="39">
        <v>15</v>
      </c>
      <c r="AV4" s="39">
        <f>1*30+15</f>
        <v>45</v>
      </c>
      <c r="AW4" s="39" t="s">
        <v>110</v>
      </c>
      <c r="AX4" s="52">
        <v>45</v>
      </c>
      <c r="AY4" s="57">
        <v>45492</v>
      </c>
      <c r="AZ4" s="37"/>
      <c r="BA4" s="37"/>
      <c r="BB4" s="37"/>
      <c r="BC4" s="51"/>
      <c r="BD4" s="51"/>
      <c r="BE4" s="51"/>
      <c r="BF4" s="51"/>
      <c r="BG4" s="37"/>
      <c r="BH4" s="39"/>
      <c r="BI4" s="37"/>
      <c r="BJ4" s="39"/>
      <c r="BK4" s="37"/>
      <c r="BL4" s="53"/>
      <c r="BM4" s="39"/>
      <c r="BN4" s="37"/>
      <c r="BO4" s="37"/>
      <c r="BP4" s="53"/>
      <c r="BQ4" s="39"/>
      <c r="BR4" s="37"/>
      <c r="BS4" s="37"/>
      <c r="BT4" s="53"/>
      <c r="BU4" s="55"/>
      <c r="BV4" s="53"/>
      <c r="BW4" s="53"/>
      <c r="BX4" s="57">
        <v>45492</v>
      </c>
      <c r="BY4" s="52">
        <f>R4+AX4</f>
        <v>150</v>
      </c>
      <c r="BZ4" s="37" t="s">
        <v>111</v>
      </c>
      <c r="CA4" s="42">
        <f>T4+AL4</f>
        <v>13000000</v>
      </c>
      <c r="CB4" s="37" t="s">
        <v>91</v>
      </c>
    </row>
    <row r="5" spans="1:80" s="58" customFormat="1" ht="29.25" customHeight="1" x14ac:dyDescent="0.3">
      <c r="A5" s="34">
        <v>4</v>
      </c>
      <c r="B5" s="35">
        <v>103743</v>
      </c>
      <c r="C5" s="36" t="s">
        <v>71</v>
      </c>
      <c r="D5" s="36" t="s">
        <v>72</v>
      </c>
      <c r="E5" s="36" t="s">
        <v>73</v>
      </c>
      <c r="F5" s="37" t="s">
        <v>112</v>
      </c>
      <c r="G5" s="38" t="s">
        <v>113</v>
      </c>
      <c r="H5" s="39" t="s">
        <v>76</v>
      </c>
      <c r="I5" s="39" t="s">
        <v>114</v>
      </c>
      <c r="J5" s="40" t="s">
        <v>115</v>
      </c>
      <c r="K5" s="37" t="s">
        <v>80</v>
      </c>
      <c r="L5" s="39" t="s">
        <v>81</v>
      </c>
      <c r="M5" s="41">
        <v>45337</v>
      </c>
      <c r="N5" s="41">
        <v>45342</v>
      </c>
      <c r="O5" s="41">
        <v>45447</v>
      </c>
      <c r="P5" s="39">
        <v>3</v>
      </c>
      <c r="Q5" s="39">
        <v>15</v>
      </c>
      <c r="R5" s="39">
        <f>3*30+15</f>
        <v>105</v>
      </c>
      <c r="S5" s="39" t="s">
        <v>82</v>
      </c>
      <c r="T5" s="42">
        <v>22750000</v>
      </c>
      <c r="U5" s="42">
        <v>6500000</v>
      </c>
      <c r="V5" s="46">
        <v>995</v>
      </c>
      <c r="W5" s="44">
        <v>45330</v>
      </c>
      <c r="X5" s="45">
        <v>22750000</v>
      </c>
      <c r="Y5" s="46">
        <v>1029</v>
      </c>
      <c r="Z5" s="44">
        <v>45342</v>
      </c>
      <c r="AA5" s="47">
        <v>22750000</v>
      </c>
      <c r="AB5" s="46" t="s">
        <v>84</v>
      </c>
      <c r="AC5" s="44">
        <v>45337</v>
      </c>
      <c r="AD5" s="48" t="s">
        <v>116</v>
      </c>
      <c r="AE5" s="8" t="s">
        <v>117</v>
      </c>
      <c r="AF5" s="46" t="s">
        <v>87</v>
      </c>
      <c r="AG5" s="48" t="s">
        <v>118</v>
      </c>
      <c r="AH5" s="48" t="s">
        <v>119</v>
      </c>
      <c r="AI5" s="48" t="s">
        <v>77</v>
      </c>
      <c r="AJ5" s="48" t="s">
        <v>77</v>
      </c>
      <c r="AK5" s="49"/>
      <c r="AL5" s="50"/>
      <c r="AM5" s="48" t="s">
        <v>77</v>
      </c>
      <c r="AN5" s="48" t="s">
        <v>77</v>
      </c>
      <c r="AO5" s="48" t="s">
        <v>77</v>
      </c>
      <c r="AP5" s="48" t="s">
        <v>77</v>
      </c>
      <c r="AQ5" s="48" t="s">
        <v>77</v>
      </c>
      <c r="AR5" s="48" t="s">
        <v>77</v>
      </c>
      <c r="AS5" s="48" t="s">
        <v>77</v>
      </c>
      <c r="AT5" s="51"/>
      <c r="AU5" s="51"/>
      <c r="AV5" s="51"/>
      <c r="AW5" s="51"/>
      <c r="AX5" s="52"/>
      <c r="AY5" s="37"/>
      <c r="AZ5" s="37"/>
      <c r="BA5" s="37"/>
      <c r="BB5" s="37"/>
      <c r="BC5" s="51"/>
      <c r="BD5" s="51"/>
      <c r="BE5" s="51"/>
      <c r="BF5" s="51"/>
      <c r="BG5" s="37"/>
      <c r="BH5" s="39"/>
      <c r="BI5" s="37"/>
      <c r="BJ5" s="39"/>
      <c r="BK5" s="37"/>
      <c r="BL5" s="53"/>
      <c r="BM5" s="39"/>
      <c r="BN5" s="37"/>
      <c r="BO5" s="37"/>
      <c r="BP5" s="53"/>
      <c r="BQ5" s="39"/>
      <c r="BR5" s="37"/>
      <c r="BS5" s="37"/>
      <c r="BT5" s="53"/>
      <c r="BU5" s="55"/>
      <c r="BV5" s="53"/>
      <c r="BW5" s="53"/>
      <c r="BX5" s="57">
        <f>O5</f>
        <v>45447</v>
      </c>
      <c r="BY5" s="52">
        <f>R5+AX5</f>
        <v>105</v>
      </c>
      <c r="BZ5" s="37" t="str">
        <f>S5</f>
        <v>3 MESES Y 15 DIAS</v>
      </c>
      <c r="CA5" s="42">
        <f>T5+AL5</f>
        <v>22750000</v>
      </c>
      <c r="CB5" s="37" t="s">
        <v>91</v>
      </c>
    </row>
    <row r="6" spans="1:80" s="58" customFormat="1" ht="29.25" customHeight="1" x14ac:dyDescent="0.3">
      <c r="A6" s="34">
        <v>5</v>
      </c>
      <c r="B6" s="35">
        <v>103624</v>
      </c>
      <c r="C6" s="36" t="s">
        <v>121</v>
      </c>
      <c r="D6" s="36" t="s">
        <v>122</v>
      </c>
      <c r="E6" s="36" t="s">
        <v>123</v>
      </c>
      <c r="F6" s="37" t="s">
        <v>124</v>
      </c>
      <c r="G6" s="38" t="s">
        <v>125</v>
      </c>
      <c r="H6" s="39" t="s">
        <v>76</v>
      </c>
      <c r="I6" s="39" t="s">
        <v>126</v>
      </c>
      <c r="J6" s="40" t="s">
        <v>127</v>
      </c>
      <c r="K6" s="37" t="s">
        <v>80</v>
      </c>
      <c r="L6" s="39" t="s">
        <v>81</v>
      </c>
      <c r="M6" s="41">
        <v>45337</v>
      </c>
      <c r="N6" s="41">
        <v>45342</v>
      </c>
      <c r="O6" s="41">
        <v>45447</v>
      </c>
      <c r="P6" s="39">
        <v>3</v>
      </c>
      <c r="Q6" s="39">
        <v>15</v>
      </c>
      <c r="R6" s="39">
        <f>3*30+15</f>
        <v>105</v>
      </c>
      <c r="S6" s="39" t="s">
        <v>82</v>
      </c>
      <c r="T6" s="42">
        <v>18900000</v>
      </c>
      <c r="U6" s="42">
        <v>5400000</v>
      </c>
      <c r="V6" s="43">
        <v>991</v>
      </c>
      <c r="W6" s="44">
        <v>45330</v>
      </c>
      <c r="X6" s="45">
        <v>243000000</v>
      </c>
      <c r="Y6" s="46">
        <v>1030</v>
      </c>
      <c r="Z6" s="44">
        <v>45342</v>
      </c>
      <c r="AA6" s="47">
        <v>18900000</v>
      </c>
      <c r="AB6" s="46" t="s">
        <v>84</v>
      </c>
      <c r="AC6" s="44">
        <v>45337</v>
      </c>
      <c r="AD6" s="48" t="s">
        <v>128</v>
      </c>
      <c r="AE6" s="8" t="s">
        <v>129</v>
      </c>
      <c r="AF6" s="46" t="s">
        <v>87</v>
      </c>
      <c r="AG6" s="48" t="s">
        <v>130</v>
      </c>
      <c r="AH6" s="48" t="s">
        <v>131</v>
      </c>
      <c r="AI6" s="48" t="s">
        <v>108</v>
      </c>
      <c r="AJ6" s="59">
        <v>45443</v>
      </c>
      <c r="AK6" s="50">
        <v>8100000</v>
      </c>
      <c r="AL6" s="50">
        <v>8100000</v>
      </c>
      <c r="AM6" s="48">
        <v>109898</v>
      </c>
      <c r="AN6" s="46">
        <v>1328</v>
      </c>
      <c r="AO6" s="59">
        <v>45441</v>
      </c>
      <c r="AP6" s="50">
        <v>8100000</v>
      </c>
      <c r="AQ6" s="46">
        <v>1638</v>
      </c>
      <c r="AR6" s="59">
        <v>45447</v>
      </c>
      <c r="AS6" s="46" t="s">
        <v>132</v>
      </c>
      <c r="AT6" s="39">
        <v>1</v>
      </c>
      <c r="AU6" s="39">
        <v>15</v>
      </c>
      <c r="AV6" s="39">
        <f>1*30+15</f>
        <v>45</v>
      </c>
      <c r="AW6" s="39" t="s">
        <v>110</v>
      </c>
      <c r="AX6" s="52">
        <v>45</v>
      </c>
      <c r="AY6" s="57">
        <v>45492</v>
      </c>
      <c r="AZ6" s="37"/>
      <c r="BA6" s="37"/>
      <c r="BB6" s="37"/>
      <c r="BC6" s="51"/>
      <c r="BD6" s="51"/>
      <c r="BE6" s="51"/>
      <c r="BF6" s="51"/>
      <c r="BG6" s="37"/>
      <c r="BH6" s="39"/>
      <c r="BI6" s="37"/>
      <c r="BJ6" s="39"/>
      <c r="BK6" s="37"/>
      <c r="BL6" s="53"/>
      <c r="BM6" s="39"/>
      <c r="BN6" s="37"/>
      <c r="BO6" s="37"/>
      <c r="BP6" s="53"/>
      <c r="BQ6" s="39"/>
      <c r="BR6" s="37"/>
      <c r="BS6" s="37"/>
      <c r="BT6" s="53"/>
      <c r="BU6" s="55"/>
      <c r="BV6" s="53"/>
      <c r="BW6" s="53"/>
      <c r="BX6" s="57">
        <v>45492</v>
      </c>
      <c r="BY6" s="52">
        <f>R6+AX6</f>
        <v>150</v>
      </c>
      <c r="BZ6" s="37" t="s">
        <v>111</v>
      </c>
      <c r="CA6" s="42">
        <f>T6+AL6</f>
        <v>27000000</v>
      </c>
      <c r="CB6" s="37" t="s">
        <v>91</v>
      </c>
    </row>
    <row r="7" spans="1:80" s="58" customFormat="1" ht="29.25" customHeight="1" x14ac:dyDescent="0.3">
      <c r="A7" s="34">
        <v>6</v>
      </c>
      <c r="B7" s="35">
        <v>103757</v>
      </c>
      <c r="C7" s="36" t="s">
        <v>133</v>
      </c>
      <c r="D7" s="36" t="s">
        <v>134</v>
      </c>
      <c r="E7" s="36" t="s">
        <v>73</v>
      </c>
      <c r="F7" s="37" t="s">
        <v>135</v>
      </c>
      <c r="G7" s="38" t="s">
        <v>136</v>
      </c>
      <c r="H7" s="39" t="s">
        <v>76</v>
      </c>
      <c r="I7" s="39" t="s">
        <v>137</v>
      </c>
      <c r="J7" s="40" t="s">
        <v>138</v>
      </c>
      <c r="K7" s="37" t="s">
        <v>80</v>
      </c>
      <c r="L7" s="39" t="s">
        <v>81</v>
      </c>
      <c r="M7" s="41">
        <v>45337</v>
      </c>
      <c r="N7" s="41">
        <v>45352</v>
      </c>
      <c r="O7" s="41">
        <v>45458</v>
      </c>
      <c r="P7" s="39">
        <v>3</v>
      </c>
      <c r="Q7" s="39">
        <v>15</v>
      </c>
      <c r="R7" s="39">
        <f>3*30+15</f>
        <v>105</v>
      </c>
      <c r="S7" s="39" t="s">
        <v>82</v>
      </c>
      <c r="T7" s="42">
        <v>17500000</v>
      </c>
      <c r="U7" s="42">
        <v>5000000</v>
      </c>
      <c r="V7" s="43">
        <v>997</v>
      </c>
      <c r="W7" s="44">
        <v>45330</v>
      </c>
      <c r="X7" s="45">
        <v>35000000</v>
      </c>
      <c r="Y7" s="46">
        <v>1031</v>
      </c>
      <c r="Z7" s="44">
        <v>45342</v>
      </c>
      <c r="AA7" s="47">
        <v>17500000</v>
      </c>
      <c r="AB7" s="46" t="s">
        <v>84</v>
      </c>
      <c r="AC7" s="44">
        <v>45337</v>
      </c>
      <c r="AD7" s="48" t="s">
        <v>139</v>
      </c>
      <c r="AE7" s="8" t="s">
        <v>140</v>
      </c>
      <c r="AF7" s="46" t="s">
        <v>87</v>
      </c>
      <c r="AG7" s="48" t="s">
        <v>141</v>
      </c>
      <c r="AH7" s="60" t="s">
        <v>107</v>
      </c>
      <c r="AI7" s="48" t="s">
        <v>77</v>
      </c>
      <c r="AJ7" s="48" t="s">
        <v>77</v>
      </c>
      <c r="AK7" s="49"/>
      <c r="AL7" s="50"/>
      <c r="AM7" s="48" t="s">
        <v>77</v>
      </c>
      <c r="AN7" s="48" t="s">
        <v>77</v>
      </c>
      <c r="AO7" s="48" t="s">
        <v>77</v>
      </c>
      <c r="AP7" s="48" t="s">
        <v>77</v>
      </c>
      <c r="AQ7" s="48" t="s">
        <v>77</v>
      </c>
      <c r="AR7" s="48" t="s">
        <v>77</v>
      </c>
      <c r="AS7" s="48" t="s">
        <v>77</v>
      </c>
      <c r="AT7" s="51"/>
      <c r="AU7" s="51"/>
      <c r="AV7" s="51"/>
      <c r="AW7" s="51"/>
      <c r="AX7" s="52"/>
      <c r="AY7" s="37"/>
      <c r="AZ7" s="37"/>
      <c r="BA7" s="37"/>
      <c r="BB7" s="37"/>
      <c r="BC7" s="51"/>
      <c r="BD7" s="51"/>
      <c r="BE7" s="51"/>
      <c r="BF7" s="51"/>
      <c r="BG7" s="37"/>
      <c r="BH7" s="39"/>
      <c r="BI7" s="37"/>
      <c r="BJ7" s="39"/>
      <c r="BK7" s="37"/>
      <c r="BL7" s="53"/>
      <c r="BM7" s="39"/>
      <c r="BN7" s="37"/>
      <c r="BO7" s="37"/>
      <c r="BP7" s="53"/>
      <c r="BQ7" s="39"/>
      <c r="BR7" s="37"/>
      <c r="BS7" s="37"/>
      <c r="BT7" s="53"/>
      <c r="BU7" s="55"/>
      <c r="BV7" s="53"/>
      <c r="BW7" s="53"/>
      <c r="BX7" s="57">
        <f>O7</f>
        <v>45458</v>
      </c>
      <c r="BY7" s="52">
        <f>R7+AX7</f>
        <v>105</v>
      </c>
      <c r="BZ7" s="37" t="str">
        <f>S7</f>
        <v>3 MESES Y 15 DIAS</v>
      </c>
      <c r="CA7" s="42">
        <f>T7+AL7</f>
        <v>17500000</v>
      </c>
      <c r="CB7" s="37" t="s">
        <v>91</v>
      </c>
    </row>
    <row r="8" spans="1:80" s="58" customFormat="1" ht="29.25" customHeight="1" x14ac:dyDescent="0.3">
      <c r="A8" s="34">
        <v>7</v>
      </c>
      <c r="B8" s="37" t="s">
        <v>142</v>
      </c>
      <c r="C8" s="37" t="s">
        <v>142</v>
      </c>
      <c r="D8" s="37" t="s">
        <v>142</v>
      </c>
      <c r="E8" s="37" t="s">
        <v>142</v>
      </c>
      <c r="F8" s="37" t="s">
        <v>142</v>
      </c>
      <c r="G8" s="61" t="s">
        <v>142</v>
      </c>
      <c r="H8" s="37" t="s">
        <v>142</v>
      </c>
      <c r="I8" s="37" t="s">
        <v>142</v>
      </c>
      <c r="J8" s="39" t="s">
        <v>142</v>
      </c>
      <c r="K8" s="37" t="s">
        <v>142</v>
      </c>
      <c r="L8" s="37" t="s">
        <v>142</v>
      </c>
      <c r="M8" s="37" t="s">
        <v>142</v>
      </c>
      <c r="N8" s="37" t="s">
        <v>142</v>
      </c>
      <c r="O8" s="37" t="s">
        <v>142</v>
      </c>
      <c r="P8" s="37" t="s">
        <v>142</v>
      </c>
      <c r="Q8" s="37" t="s">
        <v>142</v>
      </c>
      <c r="R8" s="37" t="s">
        <v>142</v>
      </c>
      <c r="S8" s="37" t="s">
        <v>142</v>
      </c>
      <c r="T8" s="37" t="s">
        <v>142</v>
      </c>
      <c r="U8" s="37" t="s">
        <v>142</v>
      </c>
      <c r="V8" s="48" t="s">
        <v>142</v>
      </c>
      <c r="W8" s="48" t="s">
        <v>142</v>
      </c>
      <c r="X8" s="48" t="s">
        <v>142</v>
      </c>
      <c r="Y8" s="48" t="s">
        <v>142</v>
      </c>
      <c r="Z8" s="48" t="s">
        <v>142</v>
      </c>
      <c r="AA8" s="62" t="s">
        <v>142</v>
      </c>
      <c r="AB8" s="48" t="s">
        <v>142</v>
      </c>
      <c r="AC8" s="48" t="s">
        <v>142</v>
      </c>
      <c r="AD8" s="48" t="s">
        <v>142</v>
      </c>
      <c r="AE8" s="48" t="s">
        <v>142</v>
      </c>
      <c r="AF8" s="48" t="s">
        <v>142</v>
      </c>
      <c r="AG8" s="48" t="s">
        <v>142</v>
      </c>
      <c r="AH8" s="48" t="s">
        <v>142</v>
      </c>
      <c r="AI8" s="48" t="s">
        <v>142</v>
      </c>
      <c r="AJ8" s="48" t="s">
        <v>142</v>
      </c>
      <c r="AK8" s="48" t="s">
        <v>142</v>
      </c>
      <c r="AL8" s="48" t="s">
        <v>142</v>
      </c>
      <c r="AM8" s="48" t="s">
        <v>142</v>
      </c>
      <c r="AN8" s="48" t="s">
        <v>142</v>
      </c>
      <c r="AO8" s="48" t="s">
        <v>142</v>
      </c>
      <c r="AP8" s="37" t="s">
        <v>142</v>
      </c>
      <c r="AQ8" s="48" t="s">
        <v>142</v>
      </c>
      <c r="AR8" s="48" t="s">
        <v>142</v>
      </c>
      <c r="AS8" s="48" t="s">
        <v>142</v>
      </c>
      <c r="AT8" s="37" t="s">
        <v>142</v>
      </c>
      <c r="AU8" s="37" t="s">
        <v>142</v>
      </c>
      <c r="AV8" s="37" t="s">
        <v>142</v>
      </c>
      <c r="AW8" s="37" t="s">
        <v>142</v>
      </c>
      <c r="AX8" s="37" t="s">
        <v>142</v>
      </c>
      <c r="AY8" s="37" t="s">
        <v>142</v>
      </c>
      <c r="AZ8" s="37" t="s">
        <v>142</v>
      </c>
      <c r="BA8" s="37" t="s">
        <v>142</v>
      </c>
      <c r="BB8" s="37" t="s">
        <v>142</v>
      </c>
      <c r="BC8" s="37" t="s">
        <v>142</v>
      </c>
      <c r="BD8" s="37" t="s">
        <v>142</v>
      </c>
      <c r="BE8" s="37" t="s">
        <v>142</v>
      </c>
      <c r="BF8" s="37" t="s">
        <v>142</v>
      </c>
      <c r="BG8" s="37" t="s">
        <v>142</v>
      </c>
      <c r="BH8" s="37" t="s">
        <v>142</v>
      </c>
      <c r="BI8" s="37" t="s">
        <v>142</v>
      </c>
      <c r="BJ8" s="37" t="s">
        <v>142</v>
      </c>
      <c r="BK8" s="37" t="s">
        <v>142</v>
      </c>
      <c r="BL8" s="37" t="s">
        <v>142</v>
      </c>
      <c r="BM8" s="37" t="s">
        <v>142</v>
      </c>
      <c r="BN8" s="37" t="s">
        <v>142</v>
      </c>
      <c r="BO8" s="37" t="s">
        <v>142</v>
      </c>
      <c r="BP8" s="37" t="s">
        <v>142</v>
      </c>
      <c r="BQ8" s="37" t="s">
        <v>142</v>
      </c>
      <c r="BR8" s="37" t="s">
        <v>142</v>
      </c>
      <c r="BS8" s="37" t="s">
        <v>142</v>
      </c>
      <c r="BT8" s="37" t="s">
        <v>142</v>
      </c>
      <c r="BU8" s="37" t="s">
        <v>142</v>
      </c>
      <c r="BV8" s="37" t="s">
        <v>142</v>
      </c>
      <c r="BW8" s="37" t="s">
        <v>142</v>
      </c>
      <c r="BX8" s="37" t="s">
        <v>142</v>
      </c>
      <c r="BY8" s="37" t="s">
        <v>142</v>
      </c>
      <c r="BZ8" s="37" t="s">
        <v>142</v>
      </c>
      <c r="CA8" s="37" t="s">
        <v>142</v>
      </c>
      <c r="CB8" s="37" t="s">
        <v>142</v>
      </c>
    </row>
    <row r="9" spans="1:80" s="58" customFormat="1" ht="29.25" customHeight="1" x14ac:dyDescent="0.3">
      <c r="A9" s="34">
        <v>8</v>
      </c>
      <c r="B9" s="35">
        <v>103924</v>
      </c>
      <c r="C9" s="36" t="s">
        <v>71</v>
      </c>
      <c r="D9" s="36" t="s">
        <v>72</v>
      </c>
      <c r="E9" s="36" t="s">
        <v>73</v>
      </c>
      <c r="F9" s="37" t="s">
        <v>143</v>
      </c>
      <c r="G9" s="38" t="s">
        <v>144</v>
      </c>
      <c r="H9" s="39" t="s">
        <v>76</v>
      </c>
      <c r="I9" s="39" t="s">
        <v>145</v>
      </c>
      <c r="J9" s="40" t="s">
        <v>146</v>
      </c>
      <c r="K9" s="37" t="s">
        <v>80</v>
      </c>
      <c r="L9" s="39" t="s">
        <v>81</v>
      </c>
      <c r="M9" s="57">
        <v>45338</v>
      </c>
      <c r="N9" s="41">
        <v>45342</v>
      </c>
      <c r="O9" s="41">
        <v>45447</v>
      </c>
      <c r="P9" s="39">
        <v>3</v>
      </c>
      <c r="Q9" s="39">
        <v>15</v>
      </c>
      <c r="R9" s="39">
        <f t="shared" ref="R9:R27" si="0">3*30+15</f>
        <v>105</v>
      </c>
      <c r="S9" s="39" t="s">
        <v>82</v>
      </c>
      <c r="T9" s="42">
        <v>10500000</v>
      </c>
      <c r="U9" s="42">
        <v>3000000</v>
      </c>
      <c r="V9" s="43">
        <v>1005</v>
      </c>
      <c r="W9" s="44">
        <v>45331</v>
      </c>
      <c r="X9" s="45">
        <v>31500000</v>
      </c>
      <c r="Y9" s="46">
        <v>1032</v>
      </c>
      <c r="Z9" s="44">
        <v>45342</v>
      </c>
      <c r="AA9" s="47">
        <v>10500000</v>
      </c>
      <c r="AB9" s="46" t="s">
        <v>84</v>
      </c>
      <c r="AC9" s="59">
        <v>45338</v>
      </c>
      <c r="AD9" s="48" t="s">
        <v>147</v>
      </c>
      <c r="AE9" s="8" t="s">
        <v>148</v>
      </c>
      <c r="AF9" s="46" t="s">
        <v>87</v>
      </c>
      <c r="AG9" s="48" t="s">
        <v>149</v>
      </c>
      <c r="AH9" s="48" t="s">
        <v>150</v>
      </c>
      <c r="AI9" s="48" t="s">
        <v>77</v>
      </c>
      <c r="AJ9" s="48" t="s">
        <v>77</v>
      </c>
      <c r="AK9" s="49"/>
      <c r="AL9" s="50"/>
      <c r="AM9" s="48" t="s">
        <v>77</v>
      </c>
      <c r="AN9" s="48" t="s">
        <v>77</v>
      </c>
      <c r="AO9" s="48" t="s">
        <v>77</v>
      </c>
      <c r="AP9" s="48" t="s">
        <v>77</v>
      </c>
      <c r="AQ9" s="48" t="s">
        <v>77</v>
      </c>
      <c r="AR9" s="48" t="s">
        <v>77</v>
      </c>
      <c r="AS9" s="48" t="s">
        <v>77</v>
      </c>
      <c r="AT9" s="51"/>
      <c r="AU9" s="51"/>
      <c r="AV9" s="51"/>
      <c r="AW9" s="51"/>
      <c r="AX9" s="52"/>
      <c r="AY9" s="37"/>
      <c r="AZ9" s="37"/>
      <c r="BA9" s="37"/>
      <c r="BB9" s="37"/>
      <c r="BC9" s="51"/>
      <c r="BD9" s="51"/>
      <c r="BE9" s="51"/>
      <c r="BF9" s="51"/>
      <c r="BG9" s="37"/>
      <c r="BH9" s="39"/>
      <c r="BI9" s="37"/>
      <c r="BJ9" s="39"/>
      <c r="BK9" s="37"/>
      <c r="BL9" s="53"/>
      <c r="BM9" s="39"/>
      <c r="BN9" s="37"/>
      <c r="BO9" s="37"/>
      <c r="BP9" s="53"/>
      <c r="BQ9" s="39"/>
      <c r="BR9" s="37"/>
      <c r="BS9" s="37"/>
      <c r="BT9" s="53"/>
      <c r="BU9" s="55"/>
      <c r="BV9" s="53"/>
      <c r="BW9" s="53"/>
      <c r="BX9" s="57">
        <f>O9</f>
        <v>45447</v>
      </c>
      <c r="BY9" s="52">
        <f>R9+AX9</f>
        <v>105</v>
      </c>
      <c r="BZ9" s="37" t="str">
        <f>S9</f>
        <v>3 MESES Y 15 DIAS</v>
      </c>
      <c r="CA9" s="42">
        <f>T9+AL9</f>
        <v>10500000</v>
      </c>
      <c r="CB9" s="37" t="s">
        <v>91</v>
      </c>
    </row>
    <row r="10" spans="1:80" s="58" customFormat="1" ht="29.25" customHeight="1" x14ac:dyDescent="0.3">
      <c r="A10" s="34">
        <v>9</v>
      </c>
      <c r="B10" s="35">
        <v>103758</v>
      </c>
      <c r="C10" s="36" t="s">
        <v>71</v>
      </c>
      <c r="D10" s="36" t="s">
        <v>72</v>
      </c>
      <c r="E10" s="36" t="s">
        <v>73</v>
      </c>
      <c r="F10" s="37" t="s">
        <v>151</v>
      </c>
      <c r="G10" s="38" t="s">
        <v>152</v>
      </c>
      <c r="H10" s="39" t="s">
        <v>76</v>
      </c>
      <c r="I10" s="39" t="s">
        <v>153</v>
      </c>
      <c r="J10" s="40" t="s">
        <v>95</v>
      </c>
      <c r="K10" s="37" t="s">
        <v>80</v>
      </c>
      <c r="L10" s="39" t="s">
        <v>81</v>
      </c>
      <c r="M10" s="57">
        <v>45338</v>
      </c>
      <c r="N10" s="41">
        <v>45342</v>
      </c>
      <c r="O10" s="41">
        <v>45447</v>
      </c>
      <c r="P10" s="39">
        <v>3</v>
      </c>
      <c r="Q10" s="39">
        <v>15</v>
      </c>
      <c r="R10" s="39">
        <f t="shared" si="0"/>
        <v>105</v>
      </c>
      <c r="S10" s="39" t="s">
        <v>82</v>
      </c>
      <c r="T10" s="42">
        <v>9100000</v>
      </c>
      <c r="U10" s="42">
        <v>2600000</v>
      </c>
      <c r="V10" s="43">
        <v>998</v>
      </c>
      <c r="W10" s="44">
        <v>45330</v>
      </c>
      <c r="X10" s="45">
        <v>154700000</v>
      </c>
      <c r="Y10" s="46">
        <v>1033</v>
      </c>
      <c r="Z10" s="44">
        <v>45342</v>
      </c>
      <c r="AA10" s="47">
        <v>9100000</v>
      </c>
      <c r="AB10" s="46" t="s">
        <v>84</v>
      </c>
      <c r="AC10" s="59">
        <v>45338</v>
      </c>
      <c r="AD10" s="48" t="s">
        <v>154</v>
      </c>
      <c r="AE10" s="8" t="s">
        <v>155</v>
      </c>
      <c r="AF10" s="46" t="s">
        <v>87</v>
      </c>
      <c r="AG10" s="48" t="s">
        <v>106</v>
      </c>
      <c r="AH10" s="48" t="s">
        <v>107</v>
      </c>
      <c r="AI10" s="48" t="s">
        <v>108</v>
      </c>
      <c r="AJ10" s="59">
        <v>45443</v>
      </c>
      <c r="AK10" s="50">
        <v>3900000</v>
      </c>
      <c r="AL10" s="50">
        <v>3900000</v>
      </c>
      <c r="AM10" s="48">
        <v>109919</v>
      </c>
      <c r="AN10" s="46">
        <v>1331</v>
      </c>
      <c r="AO10" s="59">
        <v>45441</v>
      </c>
      <c r="AP10" s="50">
        <v>3900000</v>
      </c>
      <c r="AQ10" s="46">
        <v>1639</v>
      </c>
      <c r="AR10" s="59">
        <v>45447</v>
      </c>
      <c r="AS10" s="46" t="s">
        <v>109</v>
      </c>
      <c r="AT10" s="39">
        <v>1</v>
      </c>
      <c r="AU10" s="39">
        <v>15</v>
      </c>
      <c r="AV10" s="39">
        <f>1*30+15</f>
        <v>45</v>
      </c>
      <c r="AW10" s="39" t="s">
        <v>110</v>
      </c>
      <c r="AX10" s="52">
        <v>45</v>
      </c>
      <c r="AY10" s="57">
        <v>45492</v>
      </c>
      <c r="AZ10" s="37"/>
      <c r="BA10" s="37"/>
      <c r="BB10" s="37"/>
      <c r="BC10" s="51"/>
      <c r="BD10" s="51"/>
      <c r="BE10" s="51"/>
      <c r="BF10" s="51"/>
      <c r="BG10" s="37"/>
      <c r="BH10" s="39"/>
      <c r="BI10" s="37"/>
      <c r="BJ10" s="39"/>
      <c r="BK10" s="37"/>
      <c r="BL10" s="53"/>
      <c r="BM10" s="39"/>
      <c r="BN10" s="37"/>
      <c r="BO10" s="37"/>
      <c r="BP10" s="53"/>
      <c r="BQ10" s="39"/>
      <c r="BR10" s="37"/>
      <c r="BS10" s="37"/>
      <c r="BT10" s="53"/>
      <c r="BU10" s="55"/>
      <c r="BV10" s="53"/>
      <c r="BW10" s="53"/>
      <c r="BX10" s="57">
        <v>45492</v>
      </c>
      <c r="BY10" s="52">
        <f>R10+AX10</f>
        <v>150</v>
      </c>
      <c r="BZ10" s="37" t="s">
        <v>111</v>
      </c>
      <c r="CA10" s="42">
        <f>T10+AL10</f>
        <v>13000000</v>
      </c>
      <c r="CB10" s="37" t="s">
        <v>91</v>
      </c>
    </row>
    <row r="11" spans="1:80" s="58" customFormat="1" ht="29.25" customHeight="1" x14ac:dyDescent="0.3">
      <c r="A11" s="34">
        <v>10</v>
      </c>
      <c r="B11" s="35">
        <v>103719</v>
      </c>
      <c r="C11" s="36" t="s">
        <v>71</v>
      </c>
      <c r="D11" s="36" t="s">
        <v>72</v>
      </c>
      <c r="E11" s="36" t="s">
        <v>73</v>
      </c>
      <c r="F11" s="37" t="s">
        <v>156</v>
      </c>
      <c r="G11" s="38" t="s">
        <v>157</v>
      </c>
      <c r="H11" s="39" t="s">
        <v>76</v>
      </c>
      <c r="I11" s="39" t="s">
        <v>158</v>
      </c>
      <c r="J11" s="40" t="s">
        <v>159</v>
      </c>
      <c r="K11" s="37" t="s">
        <v>80</v>
      </c>
      <c r="L11" s="39" t="s">
        <v>81</v>
      </c>
      <c r="M11" s="57">
        <v>45338</v>
      </c>
      <c r="N11" s="41">
        <v>45342</v>
      </c>
      <c r="O11" s="41">
        <v>45447</v>
      </c>
      <c r="P11" s="39">
        <v>3</v>
      </c>
      <c r="Q11" s="39">
        <v>15</v>
      </c>
      <c r="R11" s="39">
        <f t="shared" si="0"/>
        <v>105</v>
      </c>
      <c r="S11" s="39" t="s">
        <v>82</v>
      </c>
      <c r="T11" s="42">
        <v>24500000</v>
      </c>
      <c r="U11" s="42">
        <v>7000000</v>
      </c>
      <c r="V11" s="43">
        <v>1035</v>
      </c>
      <c r="W11" s="44">
        <v>45337</v>
      </c>
      <c r="X11" s="45">
        <v>98000000</v>
      </c>
      <c r="Y11" s="46">
        <v>1034</v>
      </c>
      <c r="Z11" s="44">
        <v>45342</v>
      </c>
      <c r="AA11" s="47">
        <v>24500000</v>
      </c>
      <c r="AB11" s="46" t="s">
        <v>84</v>
      </c>
      <c r="AC11" s="59">
        <v>45338</v>
      </c>
      <c r="AD11" s="48" t="s">
        <v>160</v>
      </c>
      <c r="AE11" s="8" t="s">
        <v>161</v>
      </c>
      <c r="AF11" s="46" t="s">
        <v>87</v>
      </c>
      <c r="AG11" s="48" t="s">
        <v>88</v>
      </c>
      <c r="AH11" s="48" t="s">
        <v>89</v>
      </c>
      <c r="AI11" s="48" t="s">
        <v>77</v>
      </c>
      <c r="AJ11" s="48" t="s">
        <v>77</v>
      </c>
      <c r="AK11" s="49"/>
      <c r="AL11" s="50"/>
      <c r="AM11" s="48" t="s">
        <v>77</v>
      </c>
      <c r="AN11" s="48" t="s">
        <v>77</v>
      </c>
      <c r="AO11" s="48" t="s">
        <v>77</v>
      </c>
      <c r="AP11" s="48" t="s">
        <v>77</v>
      </c>
      <c r="AQ11" s="48" t="s">
        <v>77</v>
      </c>
      <c r="AR11" s="48" t="s">
        <v>77</v>
      </c>
      <c r="AS11" s="48" t="s">
        <v>77</v>
      </c>
      <c r="AT11" s="51"/>
      <c r="AU11" s="51"/>
      <c r="AV11" s="51"/>
      <c r="AW11" s="51"/>
      <c r="AX11" s="52"/>
      <c r="AY11" s="37"/>
      <c r="AZ11" s="37"/>
      <c r="BA11" s="37"/>
      <c r="BB11" s="37"/>
      <c r="BC11" s="51"/>
      <c r="BD11" s="51"/>
      <c r="BE11" s="51"/>
      <c r="BF11" s="51"/>
      <c r="BG11" s="37"/>
      <c r="BH11" s="39"/>
      <c r="BI11" s="37"/>
      <c r="BJ11" s="39"/>
      <c r="BK11" s="37"/>
      <c r="BL11" s="53"/>
      <c r="BM11" s="39"/>
      <c r="BN11" s="37"/>
      <c r="BO11" s="37"/>
      <c r="BP11" s="53"/>
      <c r="BQ11" s="39"/>
      <c r="BR11" s="37"/>
      <c r="BS11" s="37"/>
      <c r="BT11" s="53"/>
      <c r="BU11" s="55"/>
      <c r="BV11" s="53"/>
      <c r="BW11" s="53"/>
      <c r="BX11" s="57">
        <f>O11</f>
        <v>45447</v>
      </c>
      <c r="BY11" s="52">
        <f>R11+AX11</f>
        <v>105</v>
      </c>
      <c r="BZ11" s="37" t="str">
        <f>S11</f>
        <v>3 MESES Y 15 DIAS</v>
      </c>
      <c r="CA11" s="42">
        <f>T11+AL11</f>
        <v>24500000</v>
      </c>
      <c r="CB11" s="37" t="s">
        <v>91</v>
      </c>
    </row>
    <row r="12" spans="1:80" s="58" customFormat="1" ht="29.25" customHeight="1" x14ac:dyDescent="0.3">
      <c r="A12" s="34">
        <v>11</v>
      </c>
      <c r="B12" s="35">
        <v>103758</v>
      </c>
      <c r="C12" s="36" t="s">
        <v>71</v>
      </c>
      <c r="D12" s="36" t="s">
        <v>72</v>
      </c>
      <c r="E12" s="36" t="s">
        <v>73</v>
      </c>
      <c r="F12" s="37" t="s">
        <v>163</v>
      </c>
      <c r="G12" s="38" t="s">
        <v>164</v>
      </c>
      <c r="H12" s="39" t="s">
        <v>76</v>
      </c>
      <c r="I12" s="39" t="s">
        <v>165</v>
      </c>
      <c r="J12" s="40" t="s">
        <v>166</v>
      </c>
      <c r="K12" s="37" t="s">
        <v>80</v>
      </c>
      <c r="L12" s="39" t="s">
        <v>81</v>
      </c>
      <c r="M12" s="57">
        <v>45338</v>
      </c>
      <c r="N12" s="41">
        <v>45342</v>
      </c>
      <c r="O12" s="41">
        <v>45447</v>
      </c>
      <c r="P12" s="39">
        <v>3</v>
      </c>
      <c r="Q12" s="39">
        <v>15</v>
      </c>
      <c r="R12" s="39">
        <f t="shared" si="0"/>
        <v>105</v>
      </c>
      <c r="S12" s="39" t="s">
        <v>82</v>
      </c>
      <c r="T12" s="42">
        <v>9100000</v>
      </c>
      <c r="U12" s="42">
        <v>2600000</v>
      </c>
      <c r="V12" s="43">
        <v>998</v>
      </c>
      <c r="W12" s="44">
        <v>45330</v>
      </c>
      <c r="X12" s="45">
        <v>154700000</v>
      </c>
      <c r="Y12" s="46">
        <v>1035</v>
      </c>
      <c r="Z12" s="44">
        <v>45342</v>
      </c>
      <c r="AA12" s="47">
        <v>9100000</v>
      </c>
      <c r="AB12" s="46" t="s">
        <v>84</v>
      </c>
      <c r="AC12" s="59">
        <v>45338</v>
      </c>
      <c r="AD12" s="48" t="s">
        <v>167</v>
      </c>
      <c r="AE12" s="8" t="s">
        <v>168</v>
      </c>
      <c r="AF12" s="46" t="s">
        <v>87</v>
      </c>
      <c r="AG12" s="48" t="s">
        <v>106</v>
      </c>
      <c r="AH12" s="48" t="s">
        <v>107</v>
      </c>
      <c r="AI12" s="48" t="s">
        <v>108</v>
      </c>
      <c r="AJ12" s="59">
        <v>45443</v>
      </c>
      <c r="AK12" s="50">
        <v>3900000</v>
      </c>
      <c r="AL12" s="50">
        <v>3900000</v>
      </c>
      <c r="AM12" s="48">
        <v>109901</v>
      </c>
      <c r="AN12" s="46">
        <v>1330</v>
      </c>
      <c r="AO12" s="59">
        <v>45441</v>
      </c>
      <c r="AP12" s="50">
        <v>3900000</v>
      </c>
      <c r="AQ12" s="46">
        <v>1640</v>
      </c>
      <c r="AR12" s="59">
        <v>45447</v>
      </c>
      <c r="AS12" s="46" t="s">
        <v>109</v>
      </c>
      <c r="AT12" s="39">
        <v>1</v>
      </c>
      <c r="AU12" s="39">
        <v>15</v>
      </c>
      <c r="AV12" s="39">
        <f>1*30+15</f>
        <v>45</v>
      </c>
      <c r="AW12" s="39" t="s">
        <v>110</v>
      </c>
      <c r="AX12" s="52">
        <v>45</v>
      </c>
      <c r="AY12" s="57">
        <v>45492</v>
      </c>
      <c r="AZ12" s="51"/>
      <c r="BA12" s="51"/>
      <c r="BB12" s="51"/>
      <c r="BC12" s="51"/>
      <c r="BD12" s="51"/>
      <c r="BE12" s="51"/>
      <c r="BF12" s="51"/>
      <c r="BG12" s="51"/>
      <c r="BH12" s="51"/>
      <c r="BI12" s="51"/>
      <c r="BJ12" s="51"/>
      <c r="BK12" s="51"/>
      <c r="BL12" s="51"/>
      <c r="BM12" s="51"/>
      <c r="BN12" s="51"/>
      <c r="BO12" s="51"/>
      <c r="BP12" s="51"/>
      <c r="BQ12" s="51"/>
      <c r="BR12" s="63"/>
      <c r="BS12" s="51"/>
      <c r="BT12" s="51"/>
      <c r="BU12" s="51"/>
      <c r="BV12" s="51"/>
      <c r="BW12" s="51"/>
      <c r="BX12" s="57">
        <v>45492</v>
      </c>
      <c r="BY12" s="52">
        <f>R12+AX12</f>
        <v>150</v>
      </c>
      <c r="BZ12" s="37" t="s">
        <v>111</v>
      </c>
      <c r="CA12" s="42">
        <f>T12+AL12</f>
        <v>13000000</v>
      </c>
      <c r="CB12" s="37" t="s">
        <v>91</v>
      </c>
    </row>
    <row r="13" spans="1:80" s="58" customFormat="1" ht="29.25" customHeight="1" x14ac:dyDescent="0.3">
      <c r="A13" s="34">
        <v>12</v>
      </c>
      <c r="B13" s="35">
        <v>103726</v>
      </c>
      <c r="C13" s="36" t="s">
        <v>71</v>
      </c>
      <c r="D13" s="36" t="s">
        <v>72</v>
      </c>
      <c r="E13" s="36" t="s">
        <v>73</v>
      </c>
      <c r="F13" s="37" t="s">
        <v>169</v>
      </c>
      <c r="G13" s="38" t="s">
        <v>170</v>
      </c>
      <c r="H13" s="39" t="s">
        <v>76</v>
      </c>
      <c r="I13" s="39" t="s">
        <v>171</v>
      </c>
      <c r="J13" s="40" t="s">
        <v>172</v>
      </c>
      <c r="K13" s="37" t="s">
        <v>80</v>
      </c>
      <c r="L13" s="39" t="s">
        <v>81</v>
      </c>
      <c r="M13" s="57">
        <v>45338</v>
      </c>
      <c r="N13" s="41">
        <v>45343</v>
      </c>
      <c r="O13" s="41">
        <v>45448</v>
      </c>
      <c r="P13" s="39">
        <v>3</v>
      </c>
      <c r="Q13" s="39">
        <v>15</v>
      </c>
      <c r="R13" s="39">
        <f t="shared" si="0"/>
        <v>105</v>
      </c>
      <c r="S13" s="39" t="s">
        <v>82</v>
      </c>
      <c r="T13" s="42">
        <v>9800000</v>
      </c>
      <c r="U13" s="42">
        <v>2800000</v>
      </c>
      <c r="V13" s="43">
        <v>992</v>
      </c>
      <c r="W13" s="44">
        <v>45330</v>
      </c>
      <c r="X13" s="45">
        <v>68600000</v>
      </c>
      <c r="Y13" s="46">
        <v>1036</v>
      </c>
      <c r="Z13" s="44">
        <v>45342</v>
      </c>
      <c r="AA13" s="47">
        <v>9800000</v>
      </c>
      <c r="AB13" s="46" t="s">
        <v>84</v>
      </c>
      <c r="AC13" s="59">
        <v>45338</v>
      </c>
      <c r="AD13" s="48" t="s">
        <v>173</v>
      </c>
      <c r="AE13" s="8" t="s">
        <v>174</v>
      </c>
      <c r="AF13" s="46" t="s">
        <v>87</v>
      </c>
      <c r="AG13" s="48" t="s">
        <v>118</v>
      </c>
      <c r="AH13" s="60" t="s">
        <v>113</v>
      </c>
      <c r="AI13" s="48" t="s">
        <v>108</v>
      </c>
      <c r="AJ13" s="59">
        <v>45443</v>
      </c>
      <c r="AK13" s="50">
        <v>4200000</v>
      </c>
      <c r="AL13" s="50">
        <v>4200000</v>
      </c>
      <c r="AM13" s="48">
        <v>109926</v>
      </c>
      <c r="AN13" s="46">
        <v>1338</v>
      </c>
      <c r="AO13" s="59">
        <v>45441</v>
      </c>
      <c r="AP13" s="50">
        <v>4200000</v>
      </c>
      <c r="AQ13" s="46">
        <v>1641</v>
      </c>
      <c r="AR13" s="59">
        <v>45447</v>
      </c>
      <c r="AS13" s="46" t="s">
        <v>176</v>
      </c>
      <c r="AT13" s="39">
        <v>1</v>
      </c>
      <c r="AU13" s="39">
        <v>15</v>
      </c>
      <c r="AV13" s="39">
        <f>1*30+15</f>
        <v>45</v>
      </c>
      <c r="AW13" s="39" t="s">
        <v>110</v>
      </c>
      <c r="AX13" s="52">
        <v>45</v>
      </c>
      <c r="AY13" s="57">
        <v>45493</v>
      </c>
      <c r="AZ13" s="37" t="s">
        <v>0</v>
      </c>
      <c r="BA13" s="37"/>
      <c r="BB13" s="37"/>
      <c r="BC13" s="51"/>
      <c r="BD13" s="51"/>
      <c r="BE13" s="51"/>
      <c r="BF13" s="51"/>
      <c r="BG13" s="37"/>
      <c r="BH13" s="39"/>
      <c r="BI13" s="37"/>
      <c r="BJ13" s="39"/>
      <c r="BK13" s="37"/>
      <c r="BL13" s="53"/>
      <c r="BM13" s="39"/>
      <c r="BN13" s="37"/>
      <c r="BO13" s="37"/>
      <c r="BP13" s="53"/>
      <c r="BQ13" s="39"/>
      <c r="BR13" s="37"/>
      <c r="BS13" s="37"/>
      <c r="BT13" s="53"/>
      <c r="BU13" s="55"/>
      <c r="BV13" s="53"/>
      <c r="BW13" s="53"/>
      <c r="BX13" s="57">
        <v>45493</v>
      </c>
      <c r="BY13" s="52">
        <f>R13+AX13</f>
        <v>150</v>
      </c>
      <c r="BZ13" s="37" t="s">
        <v>111</v>
      </c>
      <c r="CA13" s="42">
        <f>T13+AL13</f>
        <v>14000000</v>
      </c>
      <c r="CB13" s="37" t="s">
        <v>91</v>
      </c>
    </row>
    <row r="14" spans="1:80" s="58" customFormat="1" ht="29.25" customHeight="1" x14ac:dyDescent="0.3">
      <c r="A14" s="34">
        <v>13</v>
      </c>
      <c r="B14" s="35">
        <v>103937</v>
      </c>
      <c r="C14" s="36" t="s">
        <v>71</v>
      </c>
      <c r="D14" s="36" t="s">
        <v>72</v>
      </c>
      <c r="E14" s="36" t="s">
        <v>73</v>
      </c>
      <c r="F14" s="37" t="s">
        <v>177</v>
      </c>
      <c r="G14" s="38" t="s">
        <v>178</v>
      </c>
      <c r="H14" s="39" t="s">
        <v>76</v>
      </c>
      <c r="I14" s="39" t="s">
        <v>179</v>
      </c>
      <c r="J14" s="40" t="s">
        <v>180</v>
      </c>
      <c r="K14" s="37" t="s">
        <v>80</v>
      </c>
      <c r="L14" s="39" t="s">
        <v>81</v>
      </c>
      <c r="M14" s="57">
        <v>45338</v>
      </c>
      <c r="N14" s="41">
        <v>45343</v>
      </c>
      <c r="O14" s="41">
        <v>45448</v>
      </c>
      <c r="P14" s="39">
        <v>3</v>
      </c>
      <c r="Q14" s="39">
        <v>15</v>
      </c>
      <c r="R14" s="39">
        <f t="shared" si="0"/>
        <v>105</v>
      </c>
      <c r="S14" s="39" t="s">
        <v>82</v>
      </c>
      <c r="T14" s="42">
        <v>21000000</v>
      </c>
      <c r="U14" s="42">
        <v>6000000</v>
      </c>
      <c r="V14" s="43">
        <v>1008</v>
      </c>
      <c r="W14" s="44">
        <v>45331</v>
      </c>
      <c r="X14" s="45">
        <v>210000000</v>
      </c>
      <c r="Y14" s="46">
        <v>1037</v>
      </c>
      <c r="Z14" s="44">
        <v>45342</v>
      </c>
      <c r="AA14" s="47">
        <v>21000000</v>
      </c>
      <c r="AB14" s="46" t="s">
        <v>84</v>
      </c>
      <c r="AC14" s="59">
        <v>45338</v>
      </c>
      <c r="AD14" s="48" t="s">
        <v>181</v>
      </c>
      <c r="AE14" s="8" t="s">
        <v>182</v>
      </c>
      <c r="AF14" s="46" t="s">
        <v>87</v>
      </c>
      <c r="AG14" s="48" t="s">
        <v>149</v>
      </c>
      <c r="AH14" s="48" t="s">
        <v>183</v>
      </c>
      <c r="AI14" s="48" t="s">
        <v>108</v>
      </c>
      <c r="AJ14" s="59">
        <v>45443</v>
      </c>
      <c r="AK14" s="50">
        <v>9000000</v>
      </c>
      <c r="AL14" s="50">
        <v>9000000</v>
      </c>
      <c r="AM14" s="48">
        <v>109923</v>
      </c>
      <c r="AN14" s="46">
        <v>1335</v>
      </c>
      <c r="AO14" s="59">
        <v>45441</v>
      </c>
      <c r="AP14" s="50">
        <v>9000000</v>
      </c>
      <c r="AQ14" s="46">
        <v>1642</v>
      </c>
      <c r="AR14" s="59">
        <v>45447</v>
      </c>
      <c r="AS14" s="46" t="s">
        <v>184</v>
      </c>
      <c r="AT14" s="39">
        <v>1</v>
      </c>
      <c r="AU14" s="39">
        <v>15</v>
      </c>
      <c r="AV14" s="39">
        <f>1*30+15</f>
        <v>45</v>
      </c>
      <c r="AW14" s="39" t="s">
        <v>110</v>
      </c>
      <c r="AX14" s="52">
        <v>45</v>
      </c>
      <c r="AY14" s="57">
        <v>45493</v>
      </c>
      <c r="AZ14" s="37"/>
      <c r="BA14" s="37"/>
      <c r="BB14" s="37"/>
      <c r="BC14" s="51"/>
      <c r="BD14" s="51"/>
      <c r="BE14" s="51"/>
      <c r="BF14" s="51"/>
      <c r="BG14" s="37"/>
      <c r="BH14" s="39"/>
      <c r="BI14" s="37"/>
      <c r="BJ14" s="39"/>
      <c r="BK14" s="37"/>
      <c r="BL14" s="53"/>
      <c r="BM14" s="39"/>
      <c r="BN14" s="37"/>
      <c r="BO14" s="37"/>
      <c r="BP14" s="53"/>
      <c r="BQ14" s="39"/>
      <c r="BR14" s="37"/>
      <c r="BS14" s="37"/>
      <c r="BT14" s="53"/>
      <c r="BU14" s="55"/>
      <c r="BV14" s="53"/>
      <c r="BW14" s="53"/>
      <c r="BX14" s="57">
        <v>45493</v>
      </c>
      <c r="BY14" s="52">
        <f>R14+AX14</f>
        <v>150</v>
      </c>
      <c r="BZ14" s="37" t="s">
        <v>111</v>
      </c>
      <c r="CA14" s="42">
        <f>T14+AL14</f>
        <v>30000000</v>
      </c>
      <c r="CB14" s="37" t="s">
        <v>91</v>
      </c>
    </row>
    <row r="15" spans="1:80" s="58" customFormat="1" ht="29.25" customHeight="1" x14ac:dyDescent="0.3">
      <c r="A15" s="34">
        <v>14</v>
      </c>
      <c r="B15" s="35">
        <v>103950</v>
      </c>
      <c r="C15" s="36" t="s">
        <v>185</v>
      </c>
      <c r="D15" s="36" t="s">
        <v>186</v>
      </c>
      <c r="E15" s="36" t="s">
        <v>187</v>
      </c>
      <c r="F15" s="37" t="s">
        <v>188</v>
      </c>
      <c r="G15" s="38" t="s">
        <v>189</v>
      </c>
      <c r="H15" s="39" t="s">
        <v>76</v>
      </c>
      <c r="I15" s="39" t="s">
        <v>190</v>
      </c>
      <c r="J15" s="40" t="s">
        <v>191</v>
      </c>
      <c r="K15" s="37" t="s">
        <v>80</v>
      </c>
      <c r="L15" s="39" t="s">
        <v>81</v>
      </c>
      <c r="M15" s="57">
        <v>45338</v>
      </c>
      <c r="N15" s="41">
        <v>45342</v>
      </c>
      <c r="O15" s="41">
        <v>45447</v>
      </c>
      <c r="P15" s="39">
        <v>3</v>
      </c>
      <c r="Q15" s="39">
        <v>15</v>
      </c>
      <c r="R15" s="39">
        <f t="shared" si="0"/>
        <v>105</v>
      </c>
      <c r="S15" s="39" t="s">
        <v>82</v>
      </c>
      <c r="T15" s="42">
        <v>22750000</v>
      </c>
      <c r="U15" s="42">
        <v>6500000</v>
      </c>
      <c r="V15" s="43">
        <v>1010</v>
      </c>
      <c r="W15" s="44">
        <v>45331</v>
      </c>
      <c r="X15" s="45">
        <v>136500000</v>
      </c>
      <c r="Y15" s="46">
        <v>1039</v>
      </c>
      <c r="Z15" s="44">
        <v>45342</v>
      </c>
      <c r="AA15" s="47">
        <v>22750000</v>
      </c>
      <c r="AB15" s="46" t="s">
        <v>84</v>
      </c>
      <c r="AC15" s="59">
        <v>45338</v>
      </c>
      <c r="AD15" s="48" t="s">
        <v>192</v>
      </c>
      <c r="AE15" s="8" t="s">
        <v>193</v>
      </c>
      <c r="AF15" s="46" t="s">
        <v>87</v>
      </c>
      <c r="AG15" s="48" t="s">
        <v>194</v>
      </c>
      <c r="AH15" s="60" t="s">
        <v>195</v>
      </c>
      <c r="AI15" s="48" t="s">
        <v>108</v>
      </c>
      <c r="AJ15" s="59">
        <v>45443</v>
      </c>
      <c r="AK15" s="50">
        <v>9750000</v>
      </c>
      <c r="AL15" s="50">
        <v>9750000</v>
      </c>
      <c r="AM15" s="48">
        <v>109897</v>
      </c>
      <c r="AN15" s="46">
        <v>1327</v>
      </c>
      <c r="AO15" s="59">
        <v>45441</v>
      </c>
      <c r="AP15" s="50">
        <v>9750000</v>
      </c>
      <c r="AQ15" s="46">
        <v>1643</v>
      </c>
      <c r="AR15" s="59">
        <v>45447</v>
      </c>
      <c r="AS15" s="46" t="s">
        <v>197</v>
      </c>
      <c r="AT15" s="39">
        <v>1</v>
      </c>
      <c r="AU15" s="39">
        <v>15</v>
      </c>
      <c r="AV15" s="39">
        <f>1*30+15</f>
        <v>45</v>
      </c>
      <c r="AW15" s="39" t="s">
        <v>110</v>
      </c>
      <c r="AX15" s="52">
        <v>45</v>
      </c>
      <c r="AY15" s="57">
        <v>45492</v>
      </c>
      <c r="AZ15" s="37"/>
      <c r="BA15" s="37"/>
      <c r="BB15" s="37"/>
      <c r="BC15" s="51"/>
      <c r="BD15" s="51"/>
      <c r="BE15" s="51"/>
      <c r="BF15" s="51"/>
      <c r="BG15" s="37"/>
      <c r="BH15" s="39"/>
      <c r="BI15" s="37"/>
      <c r="BJ15" s="39"/>
      <c r="BK15" s="37"/>
      <c r="BL15" s="53"/>
      <c r="BM15" s="39"/>
      <c r="BN15" s="37"/>
      <c r="BO15" s="37"/>
      <c r="BP15" s="53"/>
      <c r="BQ15" s="39"/>
      <c r="BR15" s="37"/>
      <c r="BS15" s="37"/>
      <c r="BT15" s="53"/>
      <c r="BU15" s="55"/>
      <c r="BV15" s="53"/>
      <c r="BW15" s="53"/>
      <c r="BX15" s="57">
        <v>45492</v>
      </c>
      <c r="BY15" s="52">
        <f>R15+AX15</f>
        <v>150</v>
      </c>
      <c r="BZ15" s="37" t="s">
        <v>111</v>
      </c>
      <c r="CA15" s="42">
        <f>T15+AL15</f>
        <v>32500000</v>
      </c>
      <c r="CB15" s="37" t="s">
        <v>91</v>
      </c>
    </row>
    <row r="16" spans="1:80" s="58" customFormat="1" ht="29.25" customHeight="1" x14ac:dyDescent="0.3">
      <c r="A16" s="34">
        <v>15</v>
      </c>
      <c r="B16" s="35">
        <v>103862</v>
      </c>
      <c r="C16" s="36" t="s">
        <v>71</v>
      </c>
      <c r="D16" s="36" t="s">
        <v>72</v>
      </c>
      <c r="E16" s="36" t="s">
        <v>73</v>
      </c>
      <c r="F16" s="37" t="s">
        <v>198</v>
      </c>
      <c r="G16" s="38" t="s">
        <v>199</v>
      </c>
      <c r="H16" s="39" t="s">
        <v>76</v>
      </c>
      <c r="I16" s="39" t="s">
        <v>200</v>
      </c>
      <c r="J16" s="40" t="s">
        <v>201</v>
      </c>
      <c r="K16" s="37" t="s">
        <v>80</v>
      </c>
      <c r="L16" s="39" t="s">
        <v>81</v>
      </c>
      <c r="M16" s="57">
        <v>45338</v>
      </c>
      <c r="N16" s="41">
        <v>45342</v>
      </c>
      <c r="O16" s="41">
        <v>45447</v>
      </c>
      <c r="P16" s="39">
        <v>3</v>
      </c>
      <c r="Q16" s="39">
        <v>15</v>
      </c>
      <c r="R16" s="39">
        <f t="shared" si="0"/>
        <v>105</v>
      </c>
      <c r="S16" s="39" t="s">
        <v>82</v>
      </c>
      <c r="T16" s="42">
        <v>25900000</v>
      </c>
      <c r="U16" s="42">
        <v>7400000</v>
      </c>
      <c r="V16" s="43">
        <v>1047</v>
      </c>
      <c r="W16" s="44">
        <v>45337</v>
      </c>
      <c r="X16" s="45">
        <v>51800000</v>
      </c>
      <c r="Y16" s="46">
        <v>1038</v>
      </c>
      <c r="Z16" s="44">
        <v>45342</v>
      </c>
      <c r="AA16" s="47">
        <v>25900000</v>
      </c>
      <c r="AB16" s="46" t="s">
        <v>84</v>
      </c>
      <c r="AC16" s="59">
        <v>45338</v>
      </c>
      <c r="AD16" s="48" t="s">
        <v>202</v>
      </c>
      <c r="AE16" s="8" t="s">
        <v>203</v>
      </c>
      <c r="AF16" s="46" t="s">
        <v>87</v>
      </c>
      <c r="AG16" s="48" t="s">
        <v>204</v>
      </c>
      <c r="AH16" s="48" t="s">
        <v>205</v>
      </c>
      <c r="AI16" s="48" t="s">
        <v>77</v>
      </c>
      <c r="AJ16" s="48" t="s">
        <v>77</v>
      </c>
      <c r="AK16" s="49"/>
      <c r="AL16" s="50"/>
      <c r="AM16" s="48" t="s">
        <v>77</v>
      </c>
      <c r="AN16" s="48" t="s">
        <v>77</v>
      </c>
      <c r="AO16" s="48" t="s">
        <v>77</v>
      </c>
      <c r="AP16" s="48" t="s">
        <v>77</v>
      </c>
      <c r="AQ16" s="48" t="s">
        <v>77</v>
      </c>
      <c r="AR16" s="48" t="s">
        <v>77</v>
      </c>
      <c r="AS16" s="48" t="s">
        <v>77</v>
      </c>
      <c r="AT16" s="51"/>
      <c r="AU16" s="51"/>
      <c r="AV16" s="51"/>
      <c r="AW16" s="51"/>
      <c r="AX16" s="52"/>
      <c r="AY16" s="37"/>
      <c r="AZ16" s="37"/>
      <c r="BA16" s="37"/>
      <c r="BB16" s="37"/>
      <c r="BC16" s="51"/>
      <c r="BD16" s="51"/>
      <c r="BE16" s="51"/>
      <c r="BF16" s="51"/>
      <c r="BG16" s="37"/>
      <c r="BH16" s="39"/>
      <c r="BI16" s="37"/>
      <c r="BJ16" s="39"/>
      <c r="BK16" s="37"/>
      <c r="BL16" s="53"/>
      <c r="BM16" s="39"/>
      <c r="BN16" s="37"/>
      <c r="BO16" s="37"/>
      <c r="BP16" s="53"/>
      <c r="BQ16" s="39"/>
      <c r="BR16" s="37"/>
      <c r="BS16" s="37"/>
      <c r="BT16" s="53"/>
      <c r="BU16" s="55"/>
      <c r="BV16" s="53"/>
      <c r="BW16" s="53"/>
      <c r="BX16" s="57">
        <f>O16</f>
        <v>45447</v>
      </c>
      <c r="BY16" s="52">
        <f>R16+AX16</f>
        <v>105</v>
      </c>
      <c r="BZ16" s="37" t="str">
        <f>S16</f>
        <v>3 MESES Y 15 DIAS</v>
      </c>
      <c r="CA16" s="42">
        <f>T16+AL16</f>
        <v>25900000</v>
      </c>
      <c r="CB16" s="37" t="s">
        <v>91</v>
      </c>
    </row>
    <row r="17" spans="1:80" s="58" customFormat="1" ht="29.25" customHeight="1" x14ac:dyDescent="0.3">
      <c r="A17" s="34">
        <v>16</v>
      </c>
      <c r="B17" s="35">
        <v>103624</v>
      </c>
      <c r="C17" s="36" t="s">
        <v>121</v>
      </c>
      <c r="D17" s="36" t="s">
        <v>122</v>
      </c>
      <c r="E17" s="36" t="s">
        <v>123</v>
      </c>
      <c r="F17" s="37" t="s">
        <v>206</v>
      </c>
      <c r="G17" s="38" t="s">
        <v>207</v>
      </c>
      <c r="H17" s="39" t="s">
        <v>76</v>
      </c>
      <c r="I17" s="39" t="s">
        <v>208</v>
      </c>
      <c r="J17" s="40" t="s">
        <v>209</v>
      </c>
      <c r="K17" s="37" t="s">
        <v>80</v>
      </c>
      <c r="L17" s="39" t="s">
        <v>81</v>
      </c>
      <c r="M17" s="57">
        <v>45341</v>
      </c>
      <c r="N17" s="41">
        <v>45343</v>
      </c>
      <c r="O17" s="41">
        <v>45448</v>
      </c>
      <c r="P17" s="39">
        <v>3</v>
      </c>
      <c r="Q17" s="39">
        <v>15</v>
      </c>
      <c r="R17" s="39">
        <f t="shared" si="0"/>
        <v>105</v>
      </c>
      <c r="S17" s="39" t="s">
        <v>82</v>
      </c>
      <c r="T17" s="42">
        <v>18900000</v>
      </c>
      <c r="U17" s="42">
        <v>5400000</v>
      </c>
      <c r="V17" s="43">
        <v>991</v>
      </c>
      <c r="W17" s="44">
        <v>45330</v>
      </c>
      <c r="X17" s="45">
        <v>243000000</v>
      </c>
      <c r="Y17" s="46">
        <v>1040</v>
      </c>
      <c r="Z17" s="44">
        <v>45342</v>
      </c>
      <c r="AA17" s="47">
        <v>18900000</v>
      </c>
      <c r="AB17" s="46" t="s">
        <v>84</v>
      </c>
      <c r="AC17" s="59">
        <v>45341</v>
      </c>
      <c r="AD17" s="48" t="s">
        <v>210</v>
      </c>
      <c r="AE17" s="8" t="s">
        <v>211</v>
      </c>
      <c r="AF17" s="46" t="s">
        <v>87</v>
      </c>
      <c r="AG17" s="48" t="s">
        <v>130</v>
      </c>
      <c r="AH17" s="48" t="s">
        <v>131</v>
      </c>
      <c r="AI17" s="48" t="s">
        <v>108</v>
      </c>
      <c r="AJ17" s="59">
        <v>45443</v>
      </c>
      <c r="AK17" s="50">
        <v>8100000</v>
      </c>
      <c r="AL17" s="50">
        <v>8100000</v>
      </c>
      <c r="AM17" s="48">
        <v>109925</v>
      </c>
      <c r="AN17" s="46">
        <v>1337</v>
      </c>
      <c r="AO17" s="59">
        <v>45441</v>
      </c>
      <c r="AP17" s="50">
        <v>8100000</v>
      </c>
      <c r="AQ17" s="46">
        <v>1644</v>
      </c>
      <c r="AR17" s="59">
        <v>45447</v>
      </c>
      <c r="AS17" s="46" t="s">
        <v>132</v>
      </c>
      <c r="AT17" s="39">
        <v>1</v>
      </c>
      <c r="AU17" s="39">
        <v>15</v>
      </c>
      <c r="AV17" s="39">
        <f>1*30+15</f>
        <v>45</v>
      </c>
      <c r="AW17" s="39" t="s">
        <v>110</v>
      </c>
      <c r="AX17" s="52">
        <v>45</v>
      </c>
      <c r="AY17" s="57">
        <v>45493</v>
      </c>
      <c r="AZ17" s="51"/>
      <c r="BA17" s="51"/>
      <c r="BB17" s="51"/>
      <c r="BC17" s="51"/>
      <c r="BD17" s="51"/>
      <c r="BE17" s="51"/>
      <c r="BF17" s="51"/>
      <c r="BG17" s="51"/>
      <c r="BH17" s="51"/>
      <c r="BI17" s="51"/>
      <c r="BJ17" s="51"/>
      <c r="BK17" s="51"/>
      <c r="BL17" s="51"/>
      <c r="BM17" s="51"/>
      <c r="BN17" s="51"/>
      <c r="BO17" s="51"/>
      <c r="BP17" s="51"/>
      <c r="BQ17" s="51"/>
      <c r="BR17" s="63"/>
      <c r="BS17" s="51"/>
      <c r="BT17" s="51"/>
      <c r="BU17" s="51"/>
      <c r="BV17" s="51"/>
      <c r="BW17" s="51"/>
      <c r="BX17" s="57">
        <v>45493</v>
      </c>
      <c r="BY17" s="52">
        <f>R17+AX17</f>
        <v>150</v>
      </c>
      <c r="BZ17" s="37" t="s">
        <v>111</v>
      </c>
      <c r="CA17" s="42">
        <f>T17+AL17</f>
        <v>27000000</v>
      </c>
      <c r="CB17" s="37" t="s">
        <v>91</v>
      </c>
    </row>
    <row r="18" spans="1:80" s="58" customFormat="1" ht="29.25" customHeight="1" x14ac:dyDescent="0.3">
      <c r="A18" s="34">
        <v>17</v>
      </c>
      <c r="B18" s="35">
        <v>103950</v>
      </c>
      <c r="C18" s="36" t="s">
        <v>185</v>
      </c>
      <c r="D18" s="36" t="s">
        <v>186</v>
      </c>
      <c r="E18" s="36" t="s">
        <v>187</v>
      </c>
      <c r="F18" s="37" t="s">
        <v>212</v>
      </c>
      <c r="G18" s="38" t="s">
        <v>213</v>
      </c>
      <c r="H18" s="39" t="s">
        <v>76</v>
      </c>
      <c r="I18" s="39" t="s">
        <v>214</v>
      </c>
      <c r="J18" s="40" t="s">
        <v>215</v>
      </c>
      <c r="K18" s="37" t="s">
        <v>80</v>
      </c>
      <c r="L18" s="39" t="s">
        <v>81</v>
      </c>
      <c r="M18" s="57">
        <v>45341</v>
      </c>
      <c r="N18" s="41">
        <v>45343</v>
      </c>
      <c r="O18" s="41">
        <v>45448</v>
      </c>
      <c r="P18" s="39">
        <v>3</v>
      </c>
      <c r="Q18" s="39">
        <v>15</v>
      </c>
      <c r="R18" s="39">
        <f t="shared" si="0"/>
        <v>105</v>
      </c>
      <c r="S18" s="39" t="s">
        <v>82</v>
      </c>
      <c r="T18" s="42">
        <v>22750000</v>
      </c>
      <c r="U18" s="42">
        <v>6500000</v>
      </c>
      <c r="V18" s="43">
        <v>1010</v>
      </c>
      <c r="W18" s="44">
        <v>45331</v>
      </c>
      <c r="X18" s="45">
        <v>136500000</v>
      </c>
      <c r="Y18" s="46">
        <v>1041</v>
      </c>
      <c r="Z18" s="44">
        <v>45342</v>
      </c>
      <c r="AA18" s="47">
        <v>22750000</v>
      </c>
      <c r="AB18" s="46" t="s">
        <v>84</v>
      </c>
      <c r="AC18" s="59">
        <v>45341</v>
      </c>
      <c r="AD18" s="48" t="s">
        <v>216</v>
      </c>
      <c r="AE18" s="8" t="s">
        <v>217</v>
      </c>
      <c r="AF18" s="46" t="s">
        <v>87</v>
      </c>
      <c r="AG18" s="48" t="s">
        <v>194</v>
      </c>
      <c r="AH18" s="60" t="s">
        <v>195</v>
      </c>
      <c r="AI18" s="48" t="s">
        <v>108</v>
      </c>
      <c r="AJ18" s="59">
        <v>45443</v>
      </c>
      <c r="AK18" s="50">
        <v>9750000</v>
      </c>
      <c r="AL18" s="50">
        <v>9750000</v>
      </c>
      <c r="AM18" s="48">
        <v>109922</v>
      </c>
      <c r="AN18" s="46">
        <v>1334</v>
      </c>
      <c r="AO18" s="59">
        <v>45441</v>
      </c>
      <c r="AP18" s="50">
        <v>9750000</v>
      </c>
      <c r="AQ18" s="46">
        <v>1645</v>
      </c>
      <c r="AR18" s="59">
        <v>45447</v>
      </c>
      <c r="AS18" s="46" t="s">
        <v>197</v>
      </c>
      <c r="AT18" s="39">
        <v>1</v>
      </c>
      <c r="AU18" s="39">
        <v>15</v>
      </c>
      <c r="AV18" s="39">
        <f>1*30+15</f>
        <v>45</v>
      </c>
      <c r="AW18" s="39" t="s">
        <v>110</v>
      </c>
      <c r="AX18" s="52">
        <v>45</v>
      </c>
      <c r="AY18" s="57">
        <v>45493</v>
      </c>
      <c r="AZ18" s="37"/>
      <c r="BA18" s="37"/>
      <c r="BB18" s="37"/>
      <c r="BC18" s="51"/>
      <c r="BD18" s="51"/>
      <c r="BE18" s="51"/>
      <c r="BF18" s="51"/>
      <c r="BG18" s="37"/>
      <c r="BH18" s="39"/>
      <c r="BI18" s="37"/>
      <c r="BJ18" s="39"/>
      <c r="BK18" s="37"/>
      <c r="BL18" s="53"/>
      <c r="BM18" s="39"/>
      <c r="BN18" s="37"/>
      <c r="BO18" s="37"/>
      <c r="BP18" s="53"/>
      <c r="BQ18" s="39"/>
      <c r="BR18" s="37"/>
      <c r="BS18" s="37"/>
      <c r="BT18" s="53"/>
      <c r="BU18" s="55"/>
      <c r="BV18" s="53"/>
      <c r="BW18" s="53"/>
      <c r="BX18" s="57">
        <v>45493</v>
      </c>
      <c r="BY18" s="52">
        <f>R18+AX18</f>
        <v>150</v>
      </c>
      <c r="BZ18" s="37" t="s">
        <v>111</v>
      </c>
      <c r="CA18" s="42">
        <f>T18+AL18</f>
        <v>32500000</v>
      </c>
      <c r="CB18" s="37" t="s">
        <v>91</v>
      </c>
    </row>
    <row r="19" spans="1:80" s="58" customFormat="1" ht="29.25" customHeight="1" x14ac:dyDescent="0.3">
      <c r="A19" s="34">
        <v>18</v>
      </c>
      <c r="B19" s="35">
        <v>103924</v>
      </c>
      <c r="C19" s="36" t="s">
        <v>71</v>
      </c>
      <c r="D19" s="36" t="s">
        <v>72</v>
      </c>
      <c r="E19" s="36" t="s">
        <v>73</v>
      </c>
      <c r="F19" s="37" t="s">
        <v>218</v>
      </c>
      <c r="G19" s="38" t="s">
        <v>219</v>
      </c>
      <c r="H19" s="39" t="s">
        <v>76</v>
      </c>
      <c r="I19" s="39" t="s">
        <v>220</v>
      </c>
      <c r="J19" s="40" t="s">
        <v>221</v>
      </c>
      <c r="K19" s="37" t="s">
        <v>80</v>
      </c>
      <c r="L19" s="39" t="s">
        <v>81</v>
      </c>
      <c r="M19" s="57">
        <v>45341</v>
      </c>
      <c r="N19" s="41">
        <v>45343</v>
      </c>
      <c r="O19" s="41">
        <v>45448</v>
      </c>
      <c r="P19" s="39">
        <v>3</v>
      </c>
      <c r="Q19" s="39">
        <v>15</v>
      </c>
      <c r="R19" s="39">
        <f t="shared" si="0"/>
        <v>105</v>
      </c>
      <c r="S19" s="39" t="s">
        <v>82</v>
      </c>
      <c r="T19" s="42">
        <v>10500000</v>
      </c>
      <c r="U19" s="42">
        <v>3000000</v>
      </c>
      <c r="V19" s="43">
        <v>1005</v>
      </c>
      <c r="W19" s="44">
        <v>45331</v>
      </c>
      <c r="X19" s="45">
        <v>31500000</v>
      </c>
      <c r="Y19" s="46">
        <v>1042</v>
      </c>
      <c r="Z19" s="44">
        <v>45342</v>
      </c>
      <c r="AA19" s="47">
        <v>10500000</v>
      </c>
      <c r="AB19" s="46" t="s">
        <v>84</v>
      </c>
      <c r="AC19" s="59">
        <v>45341</v>
      </c>
      <c r="AD19" s="48" t="s">
        <v>222</v>
      </c>
      <c r="AE19" s="8" t="s">
        <v>223</v>
      </c>
      <c r="AF19" s="46" t="s">
        <v>87</v>
      </c>
      <c r="AG19" s="48" t="s">
        <v>149</v>
      </c>
      <c r="AH19" s="48" t="s">
        <v>183</v>
      </c>
      <c r="AI19" s="48" t="s">
        <v>77</v>
      </c>
      <c r="AJ19" s="48" t="s">
        <v>77</v>
      </c>
      <c r="AK19" s="49"/>
      <c r="AL19" s="50"/>
      <c r="AM19" s="48" t="s">
        <v>77</v>
      </c>
      <c r="AN19" s="48" t="s">
        <v>77</v>
      </c>
      <c r="AO19" s="48" t="s">
        <v>77</v>
      </c>
      <c r="AP19" s="48" t="s">
        <v>77</v>
      </c>
      <c r="AQ19" s="48" t="s">
        <v>77</v>
      </c>
      <c r="AR19" s="48" t="s">
        <v>77</v>
      </c>
      <c r="AS19" s="48" t="s">
        <v>77</v>
      </c>
      <c r="AT19" s="51"/>
      <c r="AU19" s="51"/>
      <c r="AV19" s="51"/>
      <c r="AW19" s="51"/>
      <c r="AX19" s="52"/>
      <c r="AY19" s="37"/>
      <c r="AZ19" s="37"/>
      <c r="BA19" s="37"/>
      <c r="BB19" s="37"/>
      <c r="BC19" s="51"/>
      <c r="BD19" s="51"/>
      <c r="BE19" s="51"/>
      <c r="BF19" s="51"/>
      <c r="BG19" s="37"/>
      <c r="BH19" s="39"/>
      <c r="BI19" s="37"/>
      <c r="BJ19" s="39"/>
      <c r="BK19" s="37"/>
      <c r="BL19" s="53"/>
      <c r="BM19" s="39"/>
      <c r="BN19" s="37"/>
      <c r="BO19" s="37"/>
      <c r="BP19" s="53"/>
      <c r="BQ19" s="39"/>
      <c r="BR19" s="37"/>
      <c r="BS19" s="37"/>
      <c r="BT19" s="53"/>
      <c r="BU19" s="55"/>
      <c r="BV19" s="53"/>
      <c r="BW19" s="53"/>
      <c r="BX19" s="64">
        <f>O19</f>
        <v>45448</v>
      </c>
      <c r="BY19" s="65">
        <f>R19+AX19</f>
        <v>105</v>
      </c>
      <c r="BZ19" s="66" t="str">
        <f>S19</f>
        <v>3 MESES Y 15 DIAS</v>
      </c>
      <c r="CA19" s="42">
        <f>T19+AL19</f>
        <v>10500000</v>
      </c>
      <c r="CB19" s="37" t="s">
        <v>91</v>
      </c>
    </row>
    <row r="20" spans="1:80" s="58" customFormat="1" ht="29.25" customHeight="1" x14ac:dyDescent="0.3">
      <c r="A20" s="34">
        <v>19</v>
      </c>
      <c r="B20" s="35">
        <v>103758</v>
      </c>
      <c r="C20" s="36" t="s">
        <v>71</v>
      </c>
      <c r="D20" s="36" t="s">
        <v>72</v>
      </c>
      <c r="E20" s="36" t="s">
        <v>73</v>
      </c>
      <c r="F20" s="37" t="s">
        <v>224</v>
      </c>
      <c r="G20" s="38" t="s">
        <v>225</v>
      </c>
      <c r="H20" s="39" t="s">
        <v>76</v>
      </c>
      <c r="I20" s="39" t="s">
        <v>226</v>
      </c>
      <c r="J20" s="40" t="s">
        <v>95</v>
      </c>
      <c r="K20" s="37" t="s">
        <v>80</v>
      </c>
      <c r="L20" s="39" t="s">
        <v>81</v>
      </c>
      <c r="M20" s="57">
        <v>45341</v>
      </c>
      <c r="N20" s="41">
        <v>45343</v>
      </c>
      <c r="O20" s="41">
        <v>45448</v>
      </c>
      <c r="P20" s="39">
        <v>3</v>
      </c>
      <c r="Q20" s="39">
        <v>15</v>
      </c>
      <c r="R20" s="39">
        <f t="shared" si="0"/>
        <v>105</v>
      </c>
      <c r="S20" s="39" t="s">
        <v>82</v>
      </c>
      <c r="T20" s="42">
        <v>9100000</v>
      </c>
      <c r="U20" s="42">
        <v>2600000</v>
      </c>
      <c r="V20" s="43">
        <v>998</v>
      </c>
      <c r="W20" s="44">
        <v>45330</v>
      </c>
      <c r="X20" s="45">
        <v>154700000</v>
      </c>
      <c r="Y20" s="46">
        <v>1043</v>
      </c>
      <c r="Z20" s="44">
        <v>45342</v>
      </c>
      <c r="AA20" s="47">
        <v>9100000</v>
      </c>
      <c r="AB20" s="46" t="s">
        <v>84</v>
      </c>
      <c r="AC20" s="59">
        <v>45341</v>
      </c>
      <c r="AD20" s="48" t="s">
        <v>227</v>
      </c>
      <c r="AE20" s="8" t="s">
        <v>228</v>
      </c>
      <c r="AF20" s="46" t="s">
        <v>87</v>
      </c>
      <c r="AG20" s="48" t="s">
        <v>106</v>
      </c>
      <c r="AH20" s="48" t="s">
        <v>107</v>
      </c>
      <c r="AI20" s="48" t="s">
        <v>108</v>
      </c>
      <c r="AJ20" s="59">
        <v>45443</v>
      </c>
      <c r="AK20" s="50">
        <v>3900000</v>
      </c>
      <c r="AL20" s="50">
        <v>3900000</v>
      </c>
      <c r="AM20" s="48">
        <v>109927</v>
      </c>
      <c r="AN20" s="46">
        <v>1362</v>
      </c>
      <c r="AO20" s="59">
        <v>45441</v>
      </c>
      <c r="AP20" s="50">
        <v>3900000</v>
      </c>
      <c r="AQ20" s="46">
        <v>1646</v>
      </c>
      <c r="AR20" s="59">
        <v>45447</v>
      </c>
      <c r="AS20" s="46" t="s">
        <v>109</v>
      </c>
      <c r="AT20" s="39">
        <v>1</v>
      </c>
      <c r="AU20" s="39">
        <v>15</v>
      </c>
      <c r="AV20" s="39">
        <f>1*30+15</f>
        <v>45</v>
      </c>
      <c r="AW20" s="39" t="s">
        <v>110</v>
      </c>
      <c r="AX20" s="52">
        <v>45</v>
      </c>
      <c r="AY20" s="57">
        <v>45493</v>
      </c>
      <c r="AZ20" s="37"/>
      <c r="BA20" s="37"/>
      <c r="BB20" s="37"/>
      <c r="BC20" s="51"/>
      <c r="BD20" s="51"/>
      <c r="BE20" s="51"/>
      <c r="BF20" s="51"/>
      <c r="BG20" s="37"/>
      <c r="BH20" s="39"/>
      <c r="BI20" s="37"/>
      <c r="BJ20" s="39"/>
      <c r="BK20" s="37"/>
      <c r="BL20" s="53"/>
      <c r="BM20" s="39"/>
      <c r="BN20" s="37"/>
      <c r="BO20" s="37"/>
      <c r="BP20" s="53"/>
      <c r="BQ20" s="39"/>
      <c r="BR20" s="37"/>
      <c r="BS20" s="37"/>
      <c r="BT20" s="53"/>
      <c r="BU20" s="55"/>
      <c r="BV20" s="53"/>
      <c r="BW20" s="53"/>
      <c r="BX20" s="57">
        <v>45493</v>
      </c>
      <c r="BY20" s="52">
        <f>R20+AX20</f>
        <v>150</v>
      </c>
      <c r="BZ20" s="37" t="s">
        <v>111</v>
      </c>
      <c r="CA20" s="42">
        <f>T20+AL20</f>
        <v>13000000</v>
      </c>
      <c r="CB20" s="37" t="s">
        <v>91</v>
      </c>
    </row>
    <row r="21" spans="1:80" s="58" customFormat="1" ht="29.25" customHeight="1" x14ac:dyDescent="0.3">
      <c r="A21" s="34">
        <v>20</v>
      </c>
      <c r="B21" s="35">
        <v>103745</v>
      </c>
      <c r="C21" s="36" t="s">
        <v>71</v>
      </c>
      <c r="D21" s="36" t="s">
        <v>72</v>
      </c>
      <c r="E21" s="36" t="s">
        <v>73</v>
      </c>
      <c r="F21" s="37" t="s">
        <v>229</v>
      </c>
      <c r="G21" s="38" t="s">
        <v>230</v>
      </c>
      <c r="H21" s="39" t="s">
        <v>76</v>
      </c>
      <c r="I21" s="39" t="s">
        <v>231</v>
      </c>
      <c r="J21" s="40" t="s">
        <v>232</v>
      </c>
      <c r="K21" s="37" t="s">
        <v>80</v>
      </c>
      <c r="L21" s="39" t="s">
        <v>81</v>
      </c>
      <c r="M21" s="57">
        <v>45341</v>
      </c>
      <c r="N21" s="41">
        <v>45342</v>
      </c>
      <c r="O21" s="41">
        <v>45447</v>
      </c>
      <c r="P21" s="39">
        <v>3</v>
      </c>
      <c r="Q21" s="39">
        <v>15</v>
      </c>
      <c r="R21" s="39">
        <f t="shared" si="0"/>
        <v>105</v>
      </c>
      <c r="S21" s="39" t="s">
        <v>82</v>
      </c>
      <c r="T21" s="42">
        <v>12600000</v>
      </c>
      <c r="U21" s="42">
        <v>3600000</v>
      </c>
      <c r="V21" s="46">
        <v>996</v>
      </c>
      <c r="W21" s="44">
        <v>45330</v>
      </c>
      <c r="X21" s="45">
        <v>12600000</v>
      </c>
      <c r="Y21" s="46">
        <v>1044</v>
      </c>
      <c r="Z21" s="44">
        <v>45342</v>
      </c>
      <c r="AA21" s="47">
        <v>12600000</v>
      </c>
      <c r="AB21" s="46" t="s">
        <v>84</v>
      </c>
      <c r="AC21" s="59">
        <v>45341</v>
      </c>
      <c r="AD21" s="48" t="s">
        <v>233</v>
      </c>
      <c r="AE21" s="8" t="s">
        <v>234</v>
      </c>
      <c r="AF21" s="46" t="s">
        <v>87</v>
      </c>
      <c r="AG21" s="48" t="s">
        <v>235</v>
      </c>
      <c r="AH21" s="48" t="s">
        <v>99</v>
      </c>
      <c r="AI21" s="48" t="s">
        <v>77</v>
      </c>
      <c r="AJ21" s="48" t="s">
        <v>77</v>
      </c>
      <c r="AK21" s="49"/>
      <c r="AL21" s="50"/>
      <c r="AM21" s="48" t="s">
        <v>77</v>
      </c>
      <c r="AN21" s="48" t="s">
        <v>77</v>
      </c>
      <c r="AO21" s="48" t="s">
        <v>77</v>
      </c>
      <c r="AP21" s="48" t="s">
        <v>77</v>
      </c>
      <c r="AQ21" s="48" t="s">
        <v>77</v>
      </c>
      <c r="AR21" s="48" t="s">
        <v>77</v>
      </c>
      <c r="AS21" s="48" t="s">
        <v>77</v>
      </c>
      <c r="AT21" s="51"/>
      <c r="AU21" s="51"/>
      <c r="AV21" s="51"/>
      <c r="AW21" s="51"/>
      <c r="AX21" s="52"/>
      <c r="AY21" s="37"/>
      <c r="AZ21" s="37"/>
      <c r="BA21" s="37"/>
      <c r="BB21" s="37"/>
      <c r="BC21" s="51"/>
      <c r="BD21" s="51"/>
      <c r="BE21" s="51"/>
      <c r="BF21" s="51"/>
      <c r="BG21" s="37"/>
      <c r="BH21" s="39"/>
      <c r="BI21" s="37"/>
      <c r="BJ21" s="39"/>
      <c r="BK21" s="37"/>
      <c r="BL21" s="53"/>
      <c r="BM21" s="39"/>
      <c r="BN21" s="37"/>
      <c r="BO21" s="37"/>
      <c r="BP21" s="53"/>
      <c r="BQ21" s="39"/>
      <c r="BR21" s="37"/>
      <c r="BS21" s="37"/>
      <c r="BT21" s="53"/>
      <c r="BU21" s="55"/>
      <c r="BV21" s="53"/>
      <c r="BW21" s="53"/>
      <c r="BX21" s="57">
        <f>O21</f>
        <v>45447</v>
      </c>
      <c r="BY21" s="52">
        <f>R21+AX21</f>
        <v>105</v>
      </c>
      <c r="BZ21" s="37" t="str">
        <f>S21</f>
        <v>3 MESES Y 15 DIAS</v>
      </c>
      <c r="CA21" s="42">
        <f>T21+AL21</f>
        <v>12600000</v>
      </c>
      <c r="CB21" s="37" t="s">
        <v>91</v>
      </c>
    </row>
    <row r="22" spans="1:80" s="58" customFormat="1" ht="29.25" customHeight="1" x14ac:dyDescent="0.3">
      <c r="A22" s="34">
        <v>21</v>
      </c>
      <c r="B22" s="35">
        <v>103758</v>
      </c>
      <c r="C22" s="36" t="s">
        <v>71</v>
      </c>
      <c r="D22" s="36" t="s">
        <v>72</v>
      </c>
      <c r="E22" s="36" t="s">
        <v>73</v>
      </c>
      <c r="F22" s="37" t="s">
        <v>236</v>
      </c>
      <c r="G22" s="38" t="s">
        <v>237</v>
      </c>
      <c r="H22" s="39" t="s">
        <v>76</v>
      </c>
      <c r="I22" s="39" t="s">
        <v>238</v>
      </c>
      <c r="J22" s="40" t="s">
        <v>166</v>
      </c>
      <c r="K22" s="37" t="s">
        <v>80</v>
      </c>
      <c r="L22" s="39" t="s">
        <v>81</v>
      </c>
      <c r="M22" s="57">
        <v>45341</v>
      </c>
      <c r="N22" s="41">
        <v>45348</v>
      </c>
      <c r="O22" s="41">
        <v>45453</v>
      </c>
      <c r="P22" s="39">
        <v>3</v>
      </c>
      <c r="Q22" s="39">
        <v>15</v>
      </c>
      <c r="R22" s="39">
        <f t="shared" si="0"/>
        <v>105</v>
      </c>
      <c r="S22" s="39" t="s">
        <v>82</v>
      </c>
      <c r="T22" s="42">
        <v>9100000</v>
      </c>
      <c r="U22" s="42">
        <v>2600000</v>
      </c>
      <c r="V22" s="43">
        <v>998</v>
      </c>
      <c r="W22" s="44">
        <v>45330</v>
      </c>
      <c r="X22" s="45">
        <v>154700000</v>
      </c>
      <c r="Y22" s="46">
        <v>1045</v>
      </c>
      <c r="Z22" s="44">
        <v>45342</v>
      </c>
      <c r="AA22" s="47">
        <v>9100000</v>
      </c>
      <c r="AB22" s="46" t="s">
        <v>84</v>
      </c>
      <c r="AC22" s="59">
        <v>45341</v>
      </c>
      <c r="AD22" s="48" t="s">
        <v>239</v>
      </c>
      <c r="AE22" s="8" t="s">
        <v>240</v>
      </c>
      <c r="AF22" s="46" t="s">
        <v>87</v>
      </c>
      <c r="AG22" s="48" t="s">
        <v>241</v>
      </c>
      <c r="AH22" s="48" t="s">
        <v>242</v>
      </c>
      <c r="AI22" s="48" t="s">
        <v>108</v>
      </c>
      <c r="AJ22" s="59">
        <v>45447</v>
      </c>
      <c r="AK22" s="50">
        <v>3900000</v>
      </c>
      <c r="AL22" s="50">
        <v>3900000</v>
      </c>
      <c r="AM22" s="48">
        <v>110056</v>
      </c>
      <c r="AN22" s="46">
        <v>1366</v>
      </c>
      <c r="AO22" s="59">
        <v>45441</v>
      </c>
      <c r="AP22" s="50">
        <v>3900000</v>
      </c>
      <c r="AQ22" s="46">
        <v>1681</v>
      </c>
      <c r="AR22" s="59">
        <v>45448</v>
      </c>
      <c r="AS22" s="46" t="s">
        <v>109</v>
      </c>
      <c r="AT22" s="37">
        <v>1</v>
      </c>
      <c r="AU22" s="37">
        <v>15</v>
      </c>
      <c r="AV22" s="37">
        <v>45</v>
      </c>
      <c r="AW22" s="37" t="s">
        <v>110</v>
      </c>
      <c r="AX22" s="52">
        <v>45</v>
      </c>
      <c r="AY22" s="57">
        <v>45498</v>
      </c>
      <c r="AZ22" s="51"/>
      <c r="BA22" s="51"/>
      <c r="BB22" s="51"/>
      <c r="BC22" s="51"/>
      <c r="BD22" s="51"/>
      <c r="BE22" s="51"/>
      <c r="BF22" s="51"/>
      <c r="BG22" s="51"/>
      <c r="BH22" s="51"/>
      <c r="BI22" s="51"/>
      <c r="BJ22" s="51"/>
      <c r="BK22" s="51"/>
      <c r="BL22" s="51"/>
      <c r="BM22" s="51"/>
      <c r="BN22" s="51"/>
      <c r="BO22" s="51"/>
      <c r="BP22" s="51"/>
      <c r="BQ22" s="51"/>
      <c r="BR22" s="63"/>
      <c r="BS22" s="51"/>
      <c r="BT22" s="51"/>
      <c r="BU22" s="51"/>
      <c r="BV22" s="67" t="s">
        <v>243</v>
      </c>
      <c r="BW22" s="53">
        <v>45489</v>
      </c>
      <c r="BX22" s="53">
        <v>45489</v>
      </c>
      <c r="BY22" s="52">
        <v>141</v>
      </c>
      <c r="BZ22" s="37" t="s">
        <v>244</v>
      </c>
      <c r="CA22" s="42">
        <v>12220000</v>
      </c>
      <c r="CB22" s="37" t="s">
        <v>245</v>
      </c>
    </row>
    <row r="23" spans="1:80" s="58" customFormat="1" ht="29.25" customHeight="1" x14ac:dyDescent="0.3">
      <c r="A23" s="34">
        <v>22</v>
      </c>
      <c r="B23" s="35">
        <v>103726</v>
      </c>
      <c r="C23" s="36" t="s">
        <v>71</v>
      </c>
      <c r="D23" s="36" t="s">
        <v>72</v>
      </c>
      <c r="E23" s="36" t="s">
        <v>73</v>
      </c>
      <c r="F23" s="37" t="s">
        <v>246</v>
      </c>
      <c r="G23" s="38" t="s">
        <v>247</v>
      </c>
      <c r="H23" s="39" t="s">
        <v>76</v>
      </c>
      <c r="I23" s="39" t="s">
        <v>248</v>
      </c>
      <c r="J23" s="40" t="s">
        <v>172</v>
      </c>
      <c r="K23" s="37" t="s">
        <v>80</v>
      </c>
      <c r="L23" s="39" t="s">
        <v>81</v>
      </c>
      <c r="M23" s="57">
        <v>45341</v>
      </c>
      <c r="N23" s="41">
        <v>45344</v>
      </c>
      <c r="O23" s="41">
        <v>45449</v>
      </c>
      <c r="P23" s="39">
        <v>3</v>
      </c>
      <c r="Q23" s="39">
        <v>15</v>
      </c>
      <c r="R23" s="39">
        <f t="shared" si="0"/>
        <v>105</v>
      </c>
      <c r="S23" s="39" t="s">
        <v>82</v>
      </c>
      <c r="T23" s="42">
        <v>9800000</v>
      </c>
      <c r="U23" s="42">
        <v>2800000</v>
      </c>
      <c r="V23" s="43">
        <v>992</v>
      </c>
      <c r="W23" s="44">
        <v>45330</v>
      </c>
      <c r="X23" s="45">
        <v>68600000</v>
      </c>
      <c r="Y23" s="46">
        <v>1046</v>
      </c>
      <c r="Z23" s="44">
        <v>45342</v>
      </c>
      <c r="AA23" s="47">
        <v>9800000</v>
      </c>
      <c r="AB23" s="46" t="s">
        <v>84</v>
      </c>
      <c r="AC23" s="59">
        <v>45341</v>
      </c>
      <c r="AD23" s="48" t="s">
        <v>249</v>
      </c>
      <c r="AE23" s="8" t="s">
        <v>250</v>
      </c>
      <c r="AF23" s="46" t="s">
        <v>87</v>
      </c>
      <c r="AG23" s="48" t="s">
        <v>118</v>
      </c>
      <c r="AH23" s="60" t="s">
        <v>113</v>
      </c>
      <c r="AI23" s="48" t="s">
        <v>108</v>
      </c>
      <c r="AJ23" s="59">
        <v>45443</v>
      </c>
      <c r="AK23" s="50">
        <v>4200000</v>
      </c>
      <c r="AL23" s="50">
        <v>4200000</v>
      </c>
      <c r="AM23" s="48">
        <v>109947</v>
      </c>
      <c r="AN23" s="46">
        <v>1351</v>
      </c>
      <c r="AO23" s="59">
        <v>45441</v>
      </c>
      <c r="AP23" s="50">
        <v>4200000</v>
      </c>
      <c r="AQ23" s="46">
        <v>1647</v>
      </c>
      <c r="AR23" s="59">
        <v>45447</v>
      </c>
      <c r="AS23" s="46" t="s">
        <v>176</v>
      </c>
      <c r="AT23" s="39">
        <v>1</v>
      </c>
      <c r="AU23" s="39">
        <v>15</v>
      </c>
      <c r="AV23" s="39">
        <f>1*30+15</f>
        <v>45</v>
      </c>
      <c r="AW23" s="39" t="s">
        <v>110</v>
      </c>
      <c r="AX23" s="52">
        <v>45</v>
      </c>
      <c r="AY23" s="57">
        <v>45494</v>
      </c>
      <c r="AZ23" s="37"/>
      <c r="BA23" s="37"/>
      <c r="BB23" s="37"/>
      <c r="BC23" s="51"/>
      <c r="BD23" s="51"/>
      <c r="BE23" s="51"/>
      <c r="BF23" s="51"/>
      <c r="BG23" s="37"/>
      <c r="BH23" s="39"/>
      <c r="BI23" s="37"/>
      <c r="BJ23" s="39"/>
      <c r="BK23" s="37"/>
      <c r="BL23" s="53"/>
      <c r="BM23" s="39"/>
      <c r="BN23" s="37"/>
      <c r="BO23" s="37"/>
      <c r="BP23" s="53"/>
      <c r="BQ23" s="39"/>
      <c r="BR23" s="37"/>
      <c r="BS23" s="37"/>
      <c r="BT23" s="53"/>
      <c r="BU23" s="55"/>
      <c r="BV23" s="53"/>
      <c r="BW23" s="53"/>
      <c r="BX23" s="57">
        <v>45494</v>
      </c>
      <c r="BY23" s="52">
        <f>R23+AX23</f>
        <v>150</v>
      </c>
      <c r="BZ23" s="37" t="s">
        <v>111</v>
      </c>
      <c r="CA23" s="42">
        <f>T23+AL23</f>
        <v>14000000</v>
      </c>
      <c r="CB23" s="37" t="s">
        <v>91</v>
      </c>
    </row>
    <row r="24" spans="1:80" s="58" customFormat="1" ht="29.25" customHeight="1" x14ac:dyDescent="0.3">
      <c r="A24" s="34">
        <v>23</v>
      </c>
      <c r="B24" s="35">
        <v>103774</v>
      </c>
      <c r="C24" s="36" t="s">
        <v>71</v>
      </c>
      <c r="D24" s="36" t="s">
        <v>72</v>
      </c>
      <c r="E24" s="36" t="s">
        <v>73</v>
      </c>
      <c r="F24" s="37" t="s">
        <v>251</v>
      </c>
      <c r="G24" s="38" t="s">
        <v>252</v>
      </c>
      <c r="H24" s="39" t="s">
        <v>76</v>
      </c>
      <c r="I24" s="39" t="s">
        <v>253</v>
      </c>
      <c r="J24" s="40" t="s">
        <v>254</v>
      </c>
      <c r="K24" s="37" t="s">
        <v>80</v>
      </c>
      <c r="L24" s="39" t="s">
        <v>81</v>
      </c>
      <c r="M24" s="57">
        <v>45341</v>
      </c>
      <c r="N24" s="41">
        <v>45342</v>
      </c>
      <c r="O24" s="41">
        <v>45447</v>
      </c>
      <c r="P24" s="39">
        <v>3</v>
      </c>
      <c r="Q24" s="39">
        <v>15</v>
      </c>
      <c r="R24" s="39">
        <f t="shared" si="0"/>
        <v>105</v>
      </c>
      <c r="S24" s="39" t="s">
        <v>82</v>
      </c>
      <c r="T24" s="42">
        <v>17500000</v>
      </c>
      <c r="U24" s="42">
        <v>5000000</v>
      </c>
      <c r="V24" s="43">
        <v>1023</v>
      </c>
      <c r="W24" s="44">
        <v>45337</v>
      </c>
      <c r="X24" s="45">
        <v>35000000</v>
      </c>
      <c r="Y24" s="46">
        <v>1047</v>
      </c>
      <c r="Z24" s="44">
        <v>45342</v>
      </c>
      <c r="AA24" s="47">
        <v>17500000</v>
      </c>
      <c r="AB24" s="46" t="s">
        <v>84</v>
      </c>
      <c r="AC24" s="59">
        <v>45341</v>
      </c>
      <c r="AD24" s="48" t="s">
        <v>255</v>
      </c>
      <c r="AE24" s="8" t="s">
        <v>256</v>
      </c>
      <c r="AF24" s="46" t="s">
        <v>87</v>
      </c>
      <c r="AG24" s="48" t="s">
        <v>257</v>
      </c>
      <c r="AH24" s="48" t="s">
        <v>258</v>
      </c>
      <c r="AI24" s="48" t="s">
        <v>108</v>
      </c>
      <c r="AJ24" s="59">
        <v>45443</v>
      </c>
      <c r="AK24" s="50">
        <v>7500000</v>
      </c>
      <c r="AL24" s="50">
        <v>7500000</v>
      </c>
      <c r="AM24" s="48">
        <v>109896</v>
      </c>
      <c r="AN24" s="46">
        <v>1326</v>
      </c>
      <c r="AO24" s="59">
        <v>45441</v>
      </c>
      <c r="AP24" s="50">
        <v>7500000</v>
      </c>
      <c r="AQ24" s="46">
        <v>1648</v>
      </c>
      <c r="AR24" s="59">
        <v>45447</v>
      </c>
      <c r="AS24" s="46" t="s">
        <v>259</v>
      </c>
      <c r="AT24" s="39">
        <v>1</v>
      </c>
      <c r="AU24" s="39">
        <v>15</v>
      </c>
      <c r="AV24" s="39">
        <f>1*30+15</f>
        <v>45</v>
      </c>
      <c r="AW24" s="39" t="s">
        <v>110</v>
      </c>
      <c r="AX24" s="52">
        <v>45</v>
      </c>
      <c r="AY24" s="57">
        <v>45492</v>
      </c>
      <c r="AZ24" s="37"/>
      <c r="BA24" s="37"/>
      <c r="BB24" s="37"/>
      <c r="BC24" s="51"/>
      <c r="BD24" s="51"/>
      <c r="BE24" s="51"/>
      <c r="BF24" s="51"/>
      <c r="BG24" s="37"/>
      <c r="BH24" s="39"/>
      <c r="BI24" s="37"/>
      <c r="BJ24" s="39"/>
      <c r="BK24" s="37"/>
      <c r="BL24" s="53"/>
      <c r="BM24" s="39"/>
      <c r="BN24" s="37"/>
      <c r="BO24" s="37"/>
      <c r="BP24" s="53"/>
      <c r="BQ24" s="39"/>
      <c r="BR24" s="37"/>
      <c r="BS24" s="37"/>
      <c r="BT24" s="53"/>
      <c r="BU24" s="55"/>
      <c r="BV24" s="53"/>
      <c r="BW24" s="53"/>
      <c r="BX24" s="57">
        <v>45492</v>
      </c>
      <c r="BY24" s="52">
        <f>R24+AX24</f>
        <v>150</v>
      </c>
      <c r="BZ24" s="37" t="s">
        <v>111</v>
      </c>
      <c r="CA24" s="42">
        <f>T24+AL24</f>
        <v>25000000</v>
      </c>
      <c r="CB24" s="37" t="s">
        <v>91</v>
      </c>
    </row>
    <row r="25" spans="1:80" s="58" customFormat="1" ht="29.25" customHeight="1" x14ac:dyDescent="0.3">
      <c r="A25" s="34">
        <v>24</v>
      </c>
      <c r="B25" s="35">
        <v>103624</v>
      </c>
      <c r="C25" s="36" t="s">
        <v>121</v>
      </c>
      <c r="D25" s="36" t="s">
        <v>122</v>
      </c>
      <c r="E25" s="36" t="s">
        <v>123</v>
      </c>
      <c r="F25" s="37" t="s">
        <v>260</v>
      </c>
      <c r="G25" s="38" t="s">
        <v>261</v>
      </c>
      <c r="H25" s="39" t="s">
        <v>76</v>
      </c>
      <c r="I25" s="39" t="s">
        <v>262</v>
      </c>
      <c r="J25" s="40" t="s">
        <v>209</v>
      </c>
      <c r="K25" s="37" t="s">
        <v>80</v>
      </c>
      <c r="L25" s="39" t="s">
        <v>81</v>
      </c>
      <c r="M25" s="57">
        <v>45341</v>
      </c>
      <c r="N25" s="41">
        <v>45343</v>
      </c>
      <c r="O25" s="41">
        <v>45448</v>
      </c>
      <c r="P25" s="39">
        <v>3</v>
      </c>
      <c r="Q25" s="39">
        <v>15</v>
      </c>
      <c r="R25" s="39">
        <f t="shared" si="0"/>
        <v>105</v>
      </c>
      <c r="S25" s="39" t="s">
        <v>82</v>
      </c>
      <c r="T25" s="42">
        <v>18900000</v>
      </c>
      <c r="U25" s="42">
        <v>5400000</v>
      </c>
      <c r="V25" s="43">
        <v>991</v>
      </c>
      <c r="W25" s="44">
        <v>45330</v>
      </c>
      <c r="X25" s="45">
        <v>243000000</v>
      </c>
      <c r="Y25" s="46">
        <v>1048</v>
      </c>
      <c r="Z25" s="44">
        <v>45342</v>
      </c>
      <c r="AA25" s="47">
        <v>18900000</v>
      </c>
      <c r="AB25" s="46" t="s">
        <v>84</v>
      </c>
      <c r="AC25" s="59">
        <v>45341</v>
      </c>
      <c r="AD25" s="48" t="s">
        <v>263</v>
      </c>
      <c r="AE25" s="8" t="s">
        <v>264</v>
      </c>
      <c r="AF25" s="46" t="s">
        <v>87</v>
      </c>
      <c r="AG25" s="48" t="s">
        <v>130</v>
      </c>
      <c r="AH25" s="48" t="s">
        <v>131</v>
      </c>
      <c r="AI25" s="48" t="s">
        <v>77</v>
      </c>
      <c r="AJ25" s="48" t="s">
        <v>77</v>
      </c>
      <c r="AK25" s="49"/>
      <c r="AL25" s="50"/>
      <c r="AM25" s="48" t="s">
        <v>77</v>
      </c>
      <c r="AN25" s="48" t="s">
        <v>77</v>
      </c>
      <c r="AO25" s="48" t="s">
        <v>77</v>
      </c>
      <c r="AP25" s="48" t="s">
        <v>77</v>
      </c>
      <c r="AQ25" s="48" t="s">
        <v>77</v>
      </c>
      <c r="AR25" s="48" t="s">
        <v>77</v>
      </c>
      <c r="AS25" s="48" t="s">
        <v>77</v>
      </c>
      <c r="AT25" s="51"/>
      <c r="AU25" s="51"/>
      <c r="AV25" s="51"/>
      <c r="AW25" s="51"/>
      <c r="AX25" s="52"/>
      <c r="AY25" s="37"/>
      <c r="AZ25" s="37"/>
      <c r="BA25" s="37"/>
      <c r="BB25" s="37"/>
      <c r="BC25" s="51"/>
      <c r="BD25" s="51"/>
      <c r="BE25" s="51"/>
      <c r="BF25" s="51"/>
      <c r="BG25" s="37"/>
      <c r="BH25" s="39"/>
      <c r="BI25" s="37"/>
      <c r="BJ25" s="39"/>
      <c r="BK25" s="37"/>
      <c r="BL25" s="53"/>
      <c r="BM25" s="39"/>
      <c r="BN25" s="37"/>
      <c r="BO25" s="37"/>
      <c r="BP25" s="53"/>
      <c r="BQ25" s="39"/>
      <c r="BR25" s="37"/>
      <c r="BS25" s="37"/>
      <c r="BT25" s="53"/>
      <c r="BU25" s="55"/>
      <c r="BV25" s="53"/>
      <c r="BW25" s="53"/>
      <c r="BX25" s="64">
        <f>O25</f>
        <v>45448</v>
      </c>
      <c r="BY25" s="65">
        <f>R25+AX25</f>
        <v>105</v>
      </c>
      <c r="BZ25" s="66" t="str">
        <f>S25</f>
        <v>3 MESES Y 15 DIAS</v>
      </c>
      <c r="CA25" s="42">
        <f>T25+AL25</f>
        <v>18900000</v>
      </c>
      <c r="CB25" s="37" t="s">
        <v>91</v>
      </c>
    </row>
    <row r="26" spans="1:80" s="58" customFormat="1" ht="29.25" customHeight="1" x14ac:dyDescent="0.3">
      <c r="A26" s="34">
        <v>25</v>
      </c>
      <c r="B26" s="35">
        <v>103726</v>
      </c>
      <c r="C26" s="36" t="s">
        <v>71</v>
      </c>
      <c r="D26" s="36" t="s">
        <v>72</v>
      </c>
      <c r="E26" s="36" t="s">
        <v>73</v>
      </c>
      <c r="F26" s="37" t="s">
        <v>265</v>
      </c>
      <c r="G26" s="38" t="s">
        <v>266</v>
      </c>
      <c r="H26" s="39" t="s">
        <v>76</v>
      </c>
      <c r="I26" s="39" t="s">
        <v>267</v>
      </c>
      <c r="J26" s="40" t="s">
        <v>268</v>
      </c>
      <c r="K26" s="37" t="s">
        <v>80</v>
      </c>
      <c r="L26" s="39" t="s">
        <v>81</v>
      </c>
      <c r="M26" s="57">
        <v>45341</v>
      </c>
      <c r="N26" s="41">
        <v>45344</v>
      </c>
      <c r="O26" s="41">
        <v>45449</v>
      </c>
      <c r="P26" s="39">
        <v>3</v>
      </c>
      <c r="Q26" s="39">
        <v>15</v>
      </c>
      <c r="R26" s="39">
        <f t="shared" si="0"/>
        <v>105</v>
      </c>
      <c r="S26" s="39" t="s">
        <v>82</v>
      </c>
      <c r="T26" s="42">
        <v>9800000</v>
      </c>
      <c r="U26" s="42">
        <v>2800000</v>
      </c>
      <c r="V26" s="43">
        <v>992</v>
      </c>
      <c r="W26" s="44">
        <v>45330</v>
      </c>
      <c r="X26" s="45">
        <v>68600000</v>
      </c>
      <c r="Y26" s="46">
        <v>1049</v>
      </c>
      <c r="Z26" s="44">
        <v>45342</v>
      </c>
      <c r="AA26" s="47">
        <v>9800000</v>
      </c>
      <c r="AB26" s="46" t="s">
        <v>84</v>
      </c>
      <c r="AC26" s="59">
        <v>45341</v>
      </c>
      <c r="AD26" s="48" t="s">
        <v>269</v>
      </c>
      <c r="AE26" s="8" t="s">
        <v>270</v>
      </c>
      <c r="AF26" s="46" t="s">
        <v>87</v>
      </c>
      <c r="AG26" s="48" t="s">
        <v>118</v>
      </c>
      <c r="AH26" s="60" t="s">
        <v>113</v>
      </c>
      <c r="AI26" s="48" t="s">
        <v>108</v>
      </c>
      <c r="AJ26" s="59">
        <v>45443</v>
      </c>
      <c r="AK26" s="50">
        <v>4200000</v>
      </c>
      <c r="AL26" s="50">
        <v>4200000</v>
      </c>
      <c r="AM26" s="48">
        <v>109946</v>
      </c>
      <c r="AN26" s="46">
        <v>1350</v>
      </c>
      <c r="AO26" s="59">
        <v>45441</v>
      </c>
      <c r="AP26" s="50">
        <v>4200000</v>
      </c>
      <c r="AQ26" s="46">
        <v>1649</v>
      </c>
      <c r="AR26" s="59">
        <v>45447</v>
      </c>
      <c r="AS26" s="46" t="s">
        <v>176</v>
      </c>
      <c r="AT26" s="39">
        <v>1</v>
      </c>
      <c r="AU26" s="39">
        <v>15</v>
      </c>
      <c r="AV26" s="39">
        <f>1*30+15</f>
        <v>45</v>
      </c>
      <c r="AW26" s="39" t="s">
        <v>110</v>
      </c>
      <c r="AX26" s="52">
        <v>45</v>
      </c>
      <c r="AY26" s="57">
        <v>45494</v>
      </c>
      <c r="AZ26" s="37"/>
      <c r="BA26" s="37"/>
      <c r="BB26" s="37"/>
      <c r="BC26" s="51"/>
      <c r="BD26" s="51"/>
      <c r="BE26" s="51"/>
      <c r="BF26" s="51"/>
      <c r="BG26" s="37"/>
      <c r="BH26" s="39"/>
      <c r="BI26" s="37"/>
      <c r="BJ26" s="39"/>
      <c r="BK26" s="37"/>
      <c r="BL26" s="53"/>
      <c r="BM26" s="39"/>
      <c r="BN26" s="37"/>
      <c r="BO26" s="37"/>
      <c r="BP26" s="53"/>
      <c r="BQ26" s="39"/>
      <c r="BR26" s="37"/>
      <c r="BS26" s="37"/>
      <c r="BT26" s="53"/>
      <c r="BU26" s="55"/>
      <c r="BV26" s="53"/>
      <c r="BW26" s="53"/>
      <c r="BX26" s="57">
        <v>45494</v>
      </c>
      <c r="BY26" s="52">
        <f>R26+AX26</f>
        <v>150</v>
      </c>
      <c r="BZ26" s="37" t="s">
        <v>111</v>
      </c>
      <c r="CA26" s="42">
        <f>T26+AL26</f>
        <v>14000000</v>
      </c>
      <c r="CB26" s="37" t="s">
        <v>91</v>
      </c>
    </row>
    <row r="27" spans="1:80" s="58" customFormat="1" ht="29.25" customHeight="1" x14ac:dyDescent="0.3">
      <c r="A27" s="34">
        <v>26</v>
      </c>
      <c r="B27" s="35">
        <v>103624</v>
      </c>
      <c r="C27" s="36" t="s">
        <v>121</v>
      </c>
      <c r="D27" s="36" t="s">
        <v>122</v>
      </c>
      <c r="E27" s="36" t="s">
        <v>123</v>
      </c>
      <c r="F27" s="37" t="s">
        <v>271</v>
      </c>
      <c r="G27" s="38" t="s">
        <v>272</v>
      </c>
      <c r="H27" s="39" t="s">
        <v>76</v>
      </c>
      <c r="I27" s="39" t="s">
        <v>273</v>
      </c>
      <c r="J27" s="40" t="s">
        <v>127</v>
      </c>
      <c r="K27" s="37" t="s">
        <v>80</v>
      </c>
      <c r="L27" s="39" t="s">
        <v>81</v>
      </c>
      <c r="M27" s="57">
        <v>45341</v>
      </c>
      <c r="N27" s="41">
        <v>45348</v>
      </c>
      <c r="O27" s="41">
        <v>45453</v>
      </c>
      <c r="P27" s="39">
        <v>3</v>
      </c>
      <c r="Q27" s="39">
        <v>15</v>
      </c>
      <c r="R27" s="39">
        <f t="shared" si="0"/>
        <v>105</v>
      </c>
      <c r="S27" s="39" t="s">
        <v>82</v>
      </c>
      <c r="T27" s="42">
        <v>18900000</v>
      </c>
      <c r="U27" s="42">
        <v>5400000</v>
      </c>
      <c r="V27" s="43">
        <v>991</v>
      </c>
      <c r="W27" s="44">
        <v>45330</v>
      </c>
      <c r="X27" s="45">
        <v>243000000</v>
      </c>
      <c r="Y27" s="46">
        <v>1050</v>
      </c>
      <c r="Z27" s="44">
        <v>45342</v>
      </c>
      <c r="AA27" s="47">
        <v>18900000</v>
      </c>
      <c r="AB27" s="46" t="s">
        <v>84</v>
      </c>
      <c r="AC27" s="59">
        <v>45341</v>
      </c>
      <c r="AD27" s="48" t="s">
        <v>274</v>
      </c>
      <c r="AE27" s="8" t="s">
        <v>275</v>
      </c>
      <c r="AF27" s="46" t="s">
        <v>87</v>
      </c>
      <c r="AG27" s="48" t="s">
        <v>130</v>
      </c>
      <c r="AH27" s="48" t="s">
        <v>131</v>
      </c>
      <c r="AI27" s="48" t="s">
        <v>108</v>
      </c>
      <c r="AJ27" s="59">
        <v>45447</v>
      </c>
      <c r="AK27" s="50">
        <v>8100000</v>
      </c>
      <c r="AL27" s="50">
        <v>8100000</v>
      </c>
      <c r="AM27" s="48">
        <v>110055</v>
      </c>
      <c r="AN27" s="46">
        <v>1365</v>
      </c>
      <c r="AO27" s="59">
        <v>45441</v>
      </c>
      <c r="AP27" s="50">
        <v>8100000</v>
      </c>
      <c r="AQ27" s="46">
        <v>1682</v>
      </c>
      <c r="AR27" s="59">
        <v>45448</v>
      </c>
      <c r="AS27" s="46" t="s">
        <v>132</v>
      </c>
      <c r="AT27" s="37">
        <v>1</v>
      </c>
      <c r="AU27" s="37">
        <v>15</v>
      </c>
      <c r="AV27" s="37">
        <v>45</v>
      </c>
      <c r="AW27" s="37" t="s">
        <v>110</v>
      </c>
      <c r="AX27" s="52">
        <v>45</v>
      </c>
      <c r="AY27" s="57">
        <v>45498</v>
      </c>
      <c r="AZ27" s="51"/>
      <c r="BA27" s="51"/>
      <c r="BB27" s="51"/>
      <c r="BC27" s="51"/>
      <c r="BD27" s="51"/>
      <c r="BE27" s="51"/>
      <c r="BF27" s="51"/>
      <c r="BG27" s="51"/>
      <c r="BH27" s="51"/>
      <c r="BI27" s="51"/>
      <c r="BJ27" s="51"/>
      <c r="BK27" s="51"/>
      <c r="BL27" s="51"/>
      <c r="BM27" s="51"/>
      <c r="BN27" s="51"/>
      <c r="BO27" s="51"/>
      <c r="BP27" s="51"/>
      <c r="BQ27" s="51"/>
      <c r="BR27" s="63"/>
      <c r="BS27" s="51"/>
      <c r="BT27" s="51"/>
      <c r="BU27" s="51"/>
      <c r="BV27" s="51"/>
      <c r="BW27" s="51"/>
      <c r="BX27" s="57">
        <v>45498</v>
      </c>
      <c r="BY27" s="52">
        <f>R27+AX27</f>
        <v>150</v>
      </c>
      <c r="BZ27" s="37" t="s">
        <v>111</v>
      </c>
      <c r="CA27" s="42">
        <f>T27+AL27</f>
        <v>27000000</v>
      </c>
      <c r="CB27" s="37" t="s">
        <v>91</v>
      </c>
    </row>
    <row r="28" spans="1:80" s="58" customFormat="1" ht="29.25" customHeight="1" x14ac:dyDescent="0.3">
      <c r="A28" s="34">
        <v>27</v>
      </c>
      <c r="B28" s="37" t="s">
        <v>142</v>
      </c>
      <c r="C28" s="37" t="s">
        <v>142</v>
      </c>
      <c r="D28" s="37" t="s">
        <v>142</v>
      </c>
      <c r="E28" s="37" t="s">
        <v>142</v>
      </c>
      <c r="F28" s="37" t="s">
        <v>142</v>
      </c>
      <c r="G28" s="61" t="s">
        <v>142</v>
      </c>
      <c r="H28" s="37" t="s">
        <v>142</v>
      </c>
      <c r="I28" s="37" t="s">
        <v>142</v>
      </c>
      <c r="J28" s="39" t="s">
        <v>142</v>
      </c>
      <c r="K28" s="37" t="s">
        <v>142</v>
      </c>
      <c r="L28" s="37" t="s">
        <v>142</v>
      </c>
      <c r="M28" s="37" t="s">
        <v>142</v>
      </c>
      <c r="N28" s="37" t="s">
        <v>142</v>
      </c>
      <c r="O28" s="37" t="s">
        <v>142</v>
      </c>
      <c r="P28" s="37" t="s">
        <v>142</v>
      </c>
      <c r="Q28" s="37" t="s">
        <v>142</v>
      </c>
      <c r="R28" s="37" t="s">
        <v>142</v>
      </c>
      <c r="S28" s="37" t="s">
        <v>142</v>
      </c>
      <c r="T28" s="37" t="s">
        <v>142</v>
      </c>
      <c r="U28" s="37" t="s">
        <v>142</v>
      </c>
      <c r="V28" s="48" t="s">
        <v>142</v>
      </c>
      <c r="W28" s="48" t="s">
        <v>142</v>
      </c>
      <c r="X28" s="48" t="s">
        <v>142</v>
      </c>
      <c r="Y28" s="48" t="s">
        <v>142</v>
      </c>
      <c r="Z28" s="48" t="s">
        <v>142</v>
      </c>
      <c r="AA28" s="62" t="s">
        <v>142</v>
      </c>
      <c r="AB28" s="48" t="s">
        <v>142</v>
      </c>
      <c r="AC28" s="48" t="s">
        <v>142</v>
      </c>
      <c r="AD28" s="48" t="s">
        <v>142</v>
      </c>
      <c r="AE28" s="48" t="s">
        <v>142</v>
      </c>
      <c r="AF28" s="48" t="s">
        <v>142</v>
      </c>
      <c r="AG28" s="48" t="s">
        <v>142</v>
      </c>
      <c r="AH28" s="48" t="s">
        <v>142</v>
      </c>
      <c r="AI28" s="48" t="s">
        <v>142</v>
      </c>
      <c r="AJ28" s="48" t="s">
        <v>142</v>
      </c>
      <c r="AK28" s="48" t="s">
        <v>142</v>
      </c>
      <c r="AL28" s="48" t="s">
        <v>142</v>
      </c>
      <c r="AM28" s="48" t="s">
        <v>142</v>
      </c>
      <c r="AN28" s="48" t="s">
        <v>142</v>
      </c>
      <c r="AO28" s="48" t="s">
        <v>142</v>
      </c>
      <c r="AP28" s="37" t="s">
        <v>142</v>
      </c>
      <c r="AQ28" s="48" t="s">
        <v>142</v>
      </c>
      <c r="AR28" s="48" t="s">
        <v>142</v>
      </c>
      <c r="AS28" s="48" t="s">
        <v>142</v>
      </c>
      <c r="AT28" s="37" t="s">
        <v>142</v>
      </c>
      <c r="AU28" s="37" t="s">
        <v>142</v>
      </c>
      <c r="AV28" s="37" t="s">
        <v>142</v>
      </c>
      <c r="AW28" s="37" t="s">
        <v>142</v>
      </c>
      <c r="AX28" s="37" t="s">
        <v>142</v>
      </c>
      <c r="AY28" s="37" t="s">
        <v>142</v>
      </c>
      <c r="AZ28" s="37" t="s">
        <v>142</v>
      </c>
      <c r="BA28" s="37" t="s">
        <v>142</v>
      </c>
      <c r="BB28" s="37" t="s">
        <v>142</v>
      </c>
      <c r="BC28" s="37" t="s">
        <v>142</v>
      </c>
      <c r="BD28" s="37" t="s">
        <v>142</v>
      </c>
      <c r="BE28" s="37" t="s">
        <v>142</v>
      </c>
      <c r="BF28" s="37" t="s">
        <v>142</v>
      </c>
      <c r="BG28" s="37" t="s">
        <v>142</v>
      </c>
      <c r="BH28" s="37" t="s">
        <v>142</v>
      </c>
      <c r="BI28" s="37" t="s">
        <v>142</v>
      </c>
      <c r="BJ28" s="37" t="s">
        <v>142</v>
      </c>
      <c r="BK28" s="37" t="s">
        <v>142</v>
      </c>
      <c r="BL28" s="37" t="s">
        <v>142</v>
      </c>
      <c r="BM28" s="37" t="s">
        <v>142</v>
      </c>
      <c r="BN28" s="37" t="s">
        <v>142</v>
      </c>
      <c r="BO28" s="37" t="s">
        <v>142</v>
      </c>
      <c r="BP28" s="37" t="s">
        <v>142</v>
      </c>
      <c r="BQ28" s="37" t="s">
        <v>142</v>
      </c>
      <c r="BR28" s="37" t="s">
        <v>142</v>
      </c>
      <c r="BS28" s="37" t="s">
        <v>142</v>
      </c>
      <c r="BT28" s="37" t="s">
        <v>142</v>
      </c>
      <c r="BU28" s="37" t="s">
        <v>142</v>
      </c>
      <c r="BV28" s="37" t="s">
        <v>142</v>
      </c>
      <c r="BW28" s="37" t="s">
        <v>142</v>
      </c>
      <c r="BX28" s="37" t="s">
        <v>142</v>
      </c>
      <c r="BY28" s="37" t="s">
        <v>142</v>
      </c>
      <c r="BZ28" s="37" t="s">
        <v>142</v>
      </c>
      <c r="CA28" s="37" t="s">
        <v>142</v>
      </c>
      <c r="CB28" s="37" t="s">
        <v>142</v>
      </c>
    </row>
    <row r="29" spans="1:80" s="58" customFormat="1" ht="29.25" customHeight="1" x14ac:dyDescent="0.3">
      <c r="A29" s="34">
        <v>28</v>
      </c>
      <c r="B29" s="35">
        <v>103624</v>
      </c>
      <c r="C29" s="36" t="s">
        <v>121</v>
      </c>
      <c r="D29" s="36" t="s">
        <v>122</v>
      </c>
      <c r="E29" s="36" t="s">
        <v>123</v>
      </c>
      <c r="F29" s="37" t="s">
        <v>276</v>
      </c>
      <c r="G29" s="38" t="s">
        <v>277</v>
      </c>
      <c r="H29" s="39" t="s">
        <v>76</v>
      </c>
      <c r="I29" s="39" t="s">
        <v>278</v>
      </c>
      <c r="J29" s="40" t="s">
        <v>209</v>
      </c>
      <c r="K29" s="37" t="s">
        <v>80</v>
      </c>
      <c r="L29" s="39" t="s">
        <v>81</v>
      </c>
      <c r="M29" s="57">
        <v>45341</v>
      </c>
      <c r="N29" s="41">
        <v>45343</v>
      </c>
      <c r="O29" s="41">
        <v>45448</v>
      </c>
      <c r="P29" s="39">
        <v>3</v>
      </c>
      <c r="Q29" s="39">
        <v>15</v>
      </c>
      <c r="R29" s="39">
        <f t="shared" ref="R29:R60" si="1">3*30+15</f>
        <v>105</v>
      </c>
      <c r="S29" s="39" t="s">
        <v>82</v>
      </c>
      <c r="T29" s="42">
        <v>18900000</v>
      </c>
      <c r="U29" s="42">
        <v>5400000</v>
      </c>
      <c r="V29" s="43">
        <v>991</v>
      </c>
      <c r="W29" s="44">
        <v>45330</v>
      </c>
      <c r="X29" s="45">
        <v>243000000</v>
      </c>
      <c r="Y29" s="46">
        <v>1051</v>
      </c>
      <c r="Z29" s="44">
        <v>45342</v>
      </c>
      <c r="AA29" s="47">
        <v>18900000</v>
      </c>
      <c r="AB29" s="46" t="s">
        <v>84</v>
      </c>
      <c r="AC29" s="59">
        <v>45341</v>
      </c>
      <c r="AD29" s="48" t="s">
        <v>279</v>
      </c>
      <c r="AE29" s="8" t="s">
        <v>280</v>
      </c>
      <c r="AF29" s="46" t="s">
        <v>87</v>
      </c>
      <c r="AG29" s="48" t="s">
        <v>130</v>
      </c>
      <c r="AH29" s="48" t="s">
        <v>131</v>
      </c>
      <c r="AI29" s="48" t="s">
        <v>108</v>
      </c>
      <c r="AJ29" s="59">
        <v>45443</v>
      </c>
      <c r="AK29" s="50">
        <v>8100000</v>
      </c>
      <c r="AL29" s="50">
        <v>8100000</v>
      </c>
      <c r="AM29" s="48">
        <v>109924</v>
      </c>
      <c r="AN29" s="46">
        <v>1336</v>
      </c>
      <c r="AO29" s="59">
        <v>45441</v>
      </c>
      <c r="AP29" s="50">
        <v>8100000</v>
      </c>
      <c r="AQ29" s="46">
        <v>1650</v>
      </c>
      <c r="AR29" s="59">
        <v>45447</v>
      </c>
      <c r="AS29" s="46" t="s">
        <v>132</v>
      </c>
      <c r="AT29" s="39">
        <v>1</v>
      </c>
      <c r="AU29" s="39">
        <v>15</v>
      </c>
      <c r="AV29" s="39">
        <f t="shared" ref="AV29:AV34" si="2">1*30+15</f>
        <v>45</v>
      </c>
      <c r="AW29" s="39" t="s">
        <v>110</v>
      </c>
      <c r="AX29" s="52">
        <v>45</v>
      </c>
      <c r="AY29" s="57">
        <v>45493</v>
      </c>
      <c r="AZ29" s="37"/>
      <c r="BA29" s="37"/>
      <c r="BB29" s="37"/>
      <c r="BC29" s="51"/>
      <c r="BD29" s="51"/>
      <c r="BE29" s="51"/>
      <c r="BF29" s="51"/>
      <c r="BG29" s="37"/>
      <c r="BH29" s="39"/>
      <c r="BI29" s="37"/>
      <c r="BJ29" s="39"/>
      <c r="BK29" s="37"/>
      <c r="BL29" s="53"/>
      <c r="BM29" s="39"/>
      <c r="BN29" s="37"/>
      <c r="BO29" s="37"/>
      <c r="BP29" s="53"/>
      <c r="BQ29" s="39"/>
      <c r="BR29" s="37"/>
      <c r="BS29" s="37"/>
      <c r="BT29" s="53"/>
      <c r="BU29" s="55"/>
      <c r="BV29" s="53"/>
      <c r="BW29" s="53"/>
      <c r="BX29" s="57">
        <v>45493</v>
      </c>
      <c r="BY29" s="52">
        <f>R29+AX29</f>
        <v>150</v>
      </c>
      <c r="BZ29" s="37" t="s">
        <v>111</v>
      </c>
      <c r="CA29" s="42">
        <f>T29+AL29</f>
        <v>27000000</v>
      </c>
      <c r="CB29" s="37" t="s">
        <v>91</v>
      </c>
    </row>
    <row r="30" spans="1:80" s="58" customFormat="1" ht="29.25" customHeight="1" x14ac:dyDescent="0.3">
      <c r="A30" s="34">
        <v>29</v>
      </c>
      <c r="B30" s="35">
        <v>104199</v>
      </c>
      <c r="C30" s="36" t="s">
        <v>281</v>
      </c>
      <c r="D30" s="36" t="s">
        <v>282</v>
      </c>
      <c r="E30" s="36" t="s">
        <v>283</v>
      </c>
      <c r="F30" s="37" t="s">
        <v>284</v>
      </c>
      <c r="G30" s="38" t="s">
        <v>285</v>
      </c>
      <c r="H30" s="39" t="s">
        <v>76</v>
      </c>
      <c r="I30" s="39" t="s">
        <v>286</v>
      </c>
      <c r="J30" s="40" t="s">
        <v>287</v>
      </c>
      <c r="K30" s="37" t="s">
        <v>80</v>
      </c>
      <c r="L30" s="39" t="s">
        <v>81</v>
      </c>
      <c r="M30" s="57">
        <v>45341</v>
      </c>
      <c r="N30" s="41">
        <v>45343</v>
      </c>
      <c r="O30" s="41">
        <v>45448</v>
      </c>
      <c r="P30" s="39">
        <v>3</v>
      </c>
      <c r="Q30" s="39">
        <v>15</v>
      </c>
      <c r="R30" s="39">
        <f t="shared" si="1"/>
        <v>105</v>
      </c>
      <c r="S30" s="39" t="s">
        <v>82</v>
      </c>
      <c r="T30" s="42">
        <v>19250000</v>
      </c>
      <c r="U30" s="42">
        <v>5500000</v>
      </c>
      <c r="V30" s="46">
        <v>1017</v>
      </c>
      <c r="W30" s="44">
        <v>45331</v>
      </c>
      <c r="X30" s="45">
        <v>22000000</v>
      </c>
      <c r="Y30" s="46">
        <v>1052</v>
      </c>
      <c r="Z30" s="44">
        <v>45342</v>
      </c>
      <c r="AA30" s="47">
        <v>19250000</v>
      </c>
      <c r="AB30" s="46" t="s">
        <v>84</v>
      </c>
      <c r="AC30" s="59">
        <v>45341</v>
      </c>
      <c r="AD30" s="48" t="s">
        <v>288</v>
      </c>
      <c r="AE30" s="8" t="s">
        <v>289</v>
      </c>
      <c r="AF30" s="46" t="s">
        <v>87</v>
      </c>
      <c r="AG30" s="48" t="s">
        <v>290</v>
      </c>
      <c r="AH30" s="60" t="s">
        <v>291</v>
      </c>
      <c r="AI30" s="48" t="s">
        <v>108</v>
      </c>
      <c r="AJ30" s="59">
        <v>45443</v>
      </c>
      <c r="AK30" s="50">
        <v>8250000</v>
      </c>
      <c r="AL30" s="50">
        <v>8250000</v>
      </c>
      <c r="AM30" s="48">
        <v>109928</v>
      </c>
      <c r="AN30" s="46">
        <v>1339</v>
      </c>
      <c r="AO30" s="59">
        <v>45441</v>
      </c>
      <c r="AP30" s="50">
        <v>8250000</v>
      </c>
      <c r="AQ30" s="46">
        <v>1651</v>
      </c>
      <c r="AR30" s="59">
        <v>45447</v>
      </c>
      <c r="AS30" s="46" t="s">
        <v>292</v>
      </c>
      <c r="AT30" s="39">
        <v>1</v>
      </c>
      <c r="AU30" s="39">
        <v>15</v>
      </c>
      <c r="AV30" s="39">
        <f t="shared" si="2"/>
        <v>45</v>
      </c>
      <c r="AW30" s="39" t="s">
        <v>110</v>
      </c>
      <c r="AX30" s="52">
        <v>45</v>
      </c>
      <c r="AY30" s="57">
        <v>45493</v>
      </c>
      <c r="AZ30" s="37"/>
      <c r="BA30" s="37"/>
      <c r="BB30" s="37"/>
      <c r="BC30" s="51"/>
      <c r="BD30" s="51"/>
      <c r="BE30" s="51"/>
      <c r="BF30" s="51"/>
      <c r="BG30" s="37"/>
      <c r="BH30" s="39"/>
      <c r="BI30" s="37"/>
      <c r="BJ30" s="39"/>
      <c r="BK30" s="37"/>
      <c r="BL30" s="53"/>
      <c r="BM30" s="39"/>
      <c r="BN30" s="37"/>
      <c r="BO30" s="37"/>
      <c r="BP30" s="53"/>
      <c r="BQ30" s="39"/>
      <c r="BR30" s="37"/>
      <c r="BS30" s="37"/>
      <c r="BT30" s="53"/>
      <c r="BU30" s="55"/>
      <c r="BV30" s="53"/>
      <c r="BW30" s="53"/>
      <c r="BX30" s="57">
        <v>45493</v>
      </c>
      <c r="BY30" s="52">
        <f>R30+AX30</f>
        <v>150</v>
      </c>
      <c r="BZ30" s="37" t="s">
        <v>111</v>
      </c>
      <c r="CA30" s="42">
        <f>T30+AL30</f>
        <v>27500000</v>
      </c>
      <c r="CB30" s="37" t="s">
        <v>91</v>
      </c>
    </row>
    <row r="31" spans="1:80" s="58" customFormat="1" ht="29.25" customHeight="1" x14ac:dyDescent="0.3">
      <c r="A31" s="34">
        <v>30</v>
      </c>
      <c r="B31" s="35">
        <v>103624</v>
      </c>
      <c r="C31" s="36" t="s">
        <v>121</v>
      </c>
      <c r="D31" s="36" t="s">
        <v>122</v>
      </c>
      <c r="E31" s="36" t="s">
        <v>123</v>
      </c>
      <c r="F31" s="37" t="s">
        <v>293</v>
      </c>
      <c r="G31" s="38" t="s">
        <v>294</v>
      </c>
      <c r="H31" s="39" t="s">
        <v>76</v>
      </c>
      <c r="I31" s="39" t="s">
        <v>295</v>
      </c>
      <c r="J31" s="40" t="s">
        <v>209</v>
      </c>
      <c r="K31" s="37" t="s">
        <v>80</v>
      </c>
      <c r="L31" s="39" t="s">
        <v>81</v>
      </c>
      <c r="M31" s="57">
        <v>45342</v>
      </c>
      <c r="N31" s="41">
        <v>45345</v>
      </c>
      <c r="O31" s="41">
        <v>45450</v>
      </c>
      <c r="P31" s="39">
        <v>3</v>
      </c>
      <c r="Q31" s="39">
        <v>15</v>
      </c>
      <c r="R31" s="39">
        <f t="shared" si="1"/>
        <v>105</v>
      </c>
      <c r="S31" s="39" t="s">
        <v>82</v>
      </c>
      <c r="T31" s="42">
        <v>18900000</v>
      </c>
      <c r="U31" s="42">
        <v>5400000</v>
      </c>
      <c r="V31" s="43">
        <v>991</v>
      </c>
      <c r="W31" s="44">
        <v>45330</v>
      </c>
      <c r="X31" s="45">
        <v>243000000</v>
      </c>
      <c r="Y31" s="46">
        <v>1057</v>
      </c>
      <c r="Z31" s="44">
        <v>45344</v>
      </c>
      <c r="AA31" s="47">
        <v>18900000</v>
      </c>
      <c r="AB31" s="46" t="s">
        <v>84</v>
      </c>
      <c r="AC31" s="59">
        <v>45342</v>
      </c>
      <c r="AD31" s="48" t="s">
        <v>296</v>
      </c>
      <c r="AE31" s="8" t="s">
        <v>297</v>
      </c>
      <c r="AF31" s="46" t="s">
        <v>87</v>
      </c>
      <c r="AG31" s="48" t="s">
        <v>130</v>
      </c>
      <c r="AH31" s="48" t="s">
        <v>131</v>
      </c>
      <c r="AI31" s="48" t="s">
        <v>108</v>
      </c>
      <c r="AJ31" s="59">
        <v>45443</v>
      </c>
      <c r="AK31" s="50">
        <v>8100000</v>
      </c>
      <c r="AL31" s="50">
        <v>8100000</v>
      </c>
      <c r="AM31" s="48">
        <v>109955</v>
      </c>
      <c r="AN31" s="46">
        <v>1357</v>
      </c>
      <c r="AO31" s="59">
        <v>45441</v>
      </c>
      <c r="AP31" s="50">
        <v>8100000</v>
      </c>
      <c r="AQ31" s="46">
        <v>1652</v>
      </c>
      <c r="AR31" s="59">
        <v>45447</v>
      </c>
      <c r="AS31" s="46" t="s">
        <v>132</v>
      </c>
      <c r="AT31" s="39">
        <v>1</v>
      </c>
      <c r="AU31" s="39">
        <v>15</v>
      </c>
      <c r="AV31" s="39">
        <f t="shared" si="2"/>
        <v>45</v>
      </c>
      <c r="AW31" s="39" t="s">
        <v>110</v>
      </c>
      <c r="AX31" s="52">
        <v>45</v>
      </c>
      <c r="AY31" s="57">
        <v>45495</v>
      </c>
      <c r="AZ31" s="37"/>
      <c r="BA31" s="37"/>
      <c r="BB31" s="37"/>
      <c r="BC31" s="51"/>
      <c r="BD31" s="51"/>
      <c r="BE31" s="51"/>
      <c r="BF31" s="51"/>
      <c r="BG31" s="37"/>
      <c r="BH31" s="39"/>
      <c r="BI31" s="37"/>
      <c r="BJ31" s="39"/>
      <c r="BK31" s="37"/>
      <c r="BL31" s="53"/>
      <c r="BM31" s="39"/>
      <c r="BN31" s="37"/>
      <c r="BO31" s="37"/>
      <c r="BP31" s="53"/>
      <c r="BQ31" s="39"/>
      <c r="BR31" s="37"/>
      <c r="BS31" s="37"/>
      <c r="BT31" s="53"/>
      <c r="BU31" s="55"/>
      <c r="BV31" s="53"/>
      <c r="BW31" s="53"/>
      <c r="BX31" s="57">
        <v>45495</v>
      </c>
      <c r="BY31" s="52">
        <f>R31+AX31</f>
        <v>150</v>
      </c>
      <c r="BZ31" s="37" t="s">
        <v>111</v>
      </c>
      <c r="CA31" s="42">
        <f>T31+AL31</f>
        <v>27000000</v>
      </c>
      <c r="CB31" s="37" t="s">
        <v>91</v>
      </c>
    </row>
    <row r="32" spans="1:80" s="58" customFormat="1" ht="29.25" customHeight="1" x14ac:dyDescent="0.3">
      <c r="A32" s="34">
        <v>31</v>
      </c>
      <c r="B32" s="35">
        <v>103719</v>
      </c>
      <c r="C32" s="36" t="s">
        <v>71</v>
      </c>
      <c r="D32" s="36" t="s">
        <v>72</v>
      </c>
      <c r="E32" s="36" t="s">
        <v>73</v>
      </c>
      <c r="F32" s="37" t="s">
        <v>298</v>
      </c>
      <c r="G32" s="38" t="s">
        <v>299</v>
      </c>
      <c r="H32" s="39" t="s">
        <v>76</v>
      </c>
      <c r="I32" s="39" t="s">
        <v>300</v>
      </c>
      <c r="J32" s="40" t="s">
        <v>301</v>
      </c>
      <c r="K32" s="37" t="s">
        <v>80</v>
      </c>
      <c r="L32" s="39" t="s">
        <v>81</v>
      </c>
      <c r="M32" s="57">
        <v>45341</v>
      </c>
      <c r="N32" s="41">
        <v>45343</v>
      </c>
      <c r="O32" s="41">
        <v>45448</v>
      </c>
      <c r="P32" s="39">
        <v>3</v>
      </c>
      <c r="Q32" s="39">
        <v>15</v>
      </c>
      <c r="R32" s="39">
        <f t="shared" si="1"/>
        <v>105</v>
      </c>
      <c r="S32" s="39" t="s">
        <v>82</v>
      </c>
      <c r="T32" s="42">
        <v>24500000</v>
      </c>
      <c r="U32" s="42">
        <v>7000000</v>
      </c>
      <c r="V32" s="43">
        <v>1035</v>
      </c>
      <c r="W32" s="44">
        <v>45337</v>
      </c>
      <c r="X32" s="45">
        <v>98000000</v>
      </c>
      <c r="Y32" s="46">
        <v>1053</v>
      </c>
      <c r="Z32" s="44">
        <v>45342</v>
      </c>
      <c r="AA32" s="47">
        <v>24500000</v>
      </c>
      <c r="AB32" s="46" t="s">
        <v>84</v>
      </c>
      <c r="AC32" s="59">
        <v>45341</v>
      </c>
      <c r="AD32" s="48" t="s">
        <v>302</v>
      </c>
      <c r="AE32" s="8" t="s">
        <v>303</v>
      </c>
      <c r="AF32" s="46" t="s">
        <v>87</v>
      </c>
      <c r="AG32" s="48" t="s">
        <v>88</v>
      </c>
      <c r="AH32" s="48" t="s">
        <v>89</v>
      </c>
      <c r="AI32" s="48" t="s">
        <v>108</v>
      </c>
      <c r="AJ32" s="59">
        <v>45443</v>
      </c>
      <c r="AK32" s="50">
        <v>10500000</v>
      </c>
      <c r="AL32" s="50">
        <v>10500000</v>
      </c>
      <c r="AM32" s="48">
        <v>109921</v>
      </c>
      <c r="AN32" s="46">
        <v>1333</v>
      </c>
      <c r="AO32" s="59">
        <v>45441</v>
      </c>
      <c r="AP32" s="50">
        <v>10500000</v>
      </c>
      <c r="AQ32" s="46">
        <v>1653</v>
      </c>
      <c r="AR32" s="59">
        <v>45447</v>
      </c>
      <c r="AS32" s="46" t="s">
        <v>304</v>
      </c>
      <c r="AT32" s="39">
        <v>1</v>
      </c>
      <c r="AU32" s="39">
        <v>15</v>
      </c>
      <c r="AV32" s="39">
        <f t="shared" si="2"/>
        <v>45</v>
      </c>
      <c r="AW32" s="39" t="s">
        <v>110</v>
      </c>
      <c r="AX32" s="52">
        <v>45</v>
      </c>
      <c r="AY32" s="57">
        <v>45493</v>
      </c>
      <c r="AZ32" s="37"/>
      <c r="BA32" s="37"/>
      <c r="BB32" s="37"/>
      <c r="BC32" s="51"/>
      <c r="BD32" s="51"/>
      <c r="BE32" s="51"/>
      <c r="BF32" s="51"/>
      <c r="BG32" s="37"/>
      <c r="BH32" s="39"/>
      <c r="BI32" s="37"/>
      <c r="BJ32" s="39"/>
      <c r="BK32" s="37"/>
      <c r="BL32" s="53"/>
      <c r="BM32" s="39"/>
      <c r="BN32" s="37"/>
      <c r="BO32" s="37"/>
      <c r="BP32" s="53"/>
      <c r="BQ32" s="39"/>
      <c r="BR32" s="37"/>
      <c r="BS32" s="37"/>
      <c r="BT32" s="53"/>
      <c r="BU32" s="55"/>
      <c r="BV32" s="67" t="s">
        <v>243</v>
      </c>
      <c r="BW32" s="53">
        <v>45489</v>
      </c>
      <c r="BX32" s="53">
        <v>45489</v>
      </c>
      <c r="BY32" s="52">
        <v>146</v>
      </c>
      <c r="BZ32" s="37" t="s">
        <v>305</v>
      </c>
      <c r="CA32" s="42">
        <v>34066667</v>
      </c>
      <c r="CB32" s="37" t="s">
        <v>245</v>
      </c>
    </row>
    <row r="33" spans="1:80" s="58" customFormat="1" ht="29.25" customHeight="1" x14ac:dyDescent="0.3">
      <c r="A33" s="34">
        <v>32</v>
      </c>
      <c r="B33" s="35">
        <v>103719</v>
      </c>
      <c r="C33" s="36" t="s">
        <v>71</v>
      </c>
      <c r="D33" s="36" t="s">
        <v>72</v>
      </c>
      <c r="E33" s="36" t="s">
        <v>73</v>
      </c>
      <c r="F33" s="37" t="s">
        <v>306</v>
      </c>
      <c r="G33" s="38" t="s">
        <v>307</v>
      </c>
      <c r="H33" s="39" t="s">
        <v>76</v>
      </c>
      <c r="I33" s="39" t="s">
        <v>308</v>
      </c>
      <c r="J33" s="40" t="s">
        <v>159</v>
      </c>
      <c r="K33" s="37" t="s">
        <v>80</v>
      </c>
      <c r="L33" s="39" t="s">
        <v>81</v>
      </c>
      <c r="M33" s="57">
        <v>45341</v>
      </c>
      <c r="N33" s="41">
        <v>45343</v>
      </c>
      <c r="O33" s="41">
        <v>45448</v>
      </c>
      <c r="P33" s="39">
        <v>3</v>
      </c>
      <c r="Q33" s="39">
        <v>15</v>
      </c>
      <c r="R33" s="39">
        <f t="shared" si="1"/>
        <v>105</v>
      </c>
      <c r="S33" s="39" t="s">
        <v>82</v>
      </c>
      <c r="T33" s="42">
        <v>24500000</v>
      </c>
      <c r="U33" s="42">
        <v>7000000</v>
      </c>
      <c r="V33" s="43">
        <v>1035</v>
      </c>
      <c r="W33" s="44">
        <v>45337</v>
      </c>
      <c r="X33" s="45">
        <v>98000000</v>
      </c>
      <c r="Y33" s="46">
        <v>1054</v>
      </c>
      <c r="Z33" s="44">
        <v>45342</v>
      </c>
      <c r="AA33" s="47">
        <v>24500000</v>
      </c>
      <c r="AB33" s="46" t="s">
        <v>84</v>
      </c>
      <c r="AC33" s="59">
        <v>45341</v>
      </c>
      <c r="AD33" s="48" t="s">
        <v>309</v>
      </c>
      <c r="AE33" s="8" t="s">
        <v>310</v>
      </c>
      <c r="AF33" s="46" t="s">
        <v>87</v>
      </c>
      <c r="AG33" s="48" t="s">
        <v>88</v>
      </c>
      <c r="AH33" s="48" t="s">
        <v>242</v>
      </c>
      <c r="AI33" s="48" t="s">
        <v>108</v>
      </c>
      <c r="AJ33" s="59">
        <v>45443</v>
      </c>
      <c r="AK33" s="50">
        <v>10500000</v>
      </c>
      <c r="AL33" s="50">
        <v>10500000</v>
      </c>
      <c r="AM33" s="48">
        <v>109920</v>
      </c>
      <c r="AN33" s="46">
        <v>1332</v>
      </c>
      <c r="AO33" s="59">
        <v>45441</v>
      </c>
      <c r="AP33" s="50">
        <v>10500000</v>
      </c>
      <c r="AQ33" s="46">
        <v>1654</v>
      </c>
      <c r="AR33" s="59">
        <v>45447</v>
      </c>
      <c r="AS33" s="46" t="s">
        <v>304</v>
      </c>
      <c r="AT33" s="39">
        <v>1</v>
      </c>
      <c r="AU33" s="39">
        <v>15</v>
      </c>
      <c r="AV33" s="39">
        <f t="shared" si="2"/>
        <v>45</v>
      </c>
      <c r="AW33" s="39" t="s">
        <v>110</v>
      </c>
      <c r="AX33" s="52">
        <v>45</v>
      </c>
      <c r="AY33" s="57">
        <v>45493</v>
      </c>
      <c r="AZ33" s="37"/>
      <c r="BA33" s="37"/>
      <c r="BB33" s="37"/>
      <c r="BC33" s="51"/>
      <c r="BD33" s="51"/>
      <c r="BE33" s="51"/>
      <c r="BF33" s="51"/>
      <c r="BG33" s="37"/>
      <c r="BH33" s="39"/>
      <c r="BI33" s="37"/>
      <c r="BJ33" s="39"/>
      <c r="BK33" s="37"/>
      <c r="BL33" s="53"/>
      <c r="BM33" s="39"/>
      <c r="BN33" s="37"/>
      <c r="BO33" s="37"/>
      <c r="BP33" s="53"/>
      <c r="BQ33" s="39"/>
      <c r="BR33" s="37"/>
      <c r="BS33" s="37"/>
      <c r="BT33" s="53"/>
      <c r="BU33" s="55"/>
      <c r="BV33" s="53"/>
      <c r="BW33" s="53"/>
      <c r="BX33" s="57">
        <v>45493</v>
      </c>
      <c r="BY33" s="52">
        <f>R33+AX33</f>
        <v>150</v>
      </c>
      <c r="BZ33" s="37" t="s">
        <v>111</v>
      </c>
      <c r="CA33" s="42">
        <f>T33+AL33</f>
        <v>35000000</v>
      </c>
      <c r="CB33" s="37" t="s">
        <v>91</v>
      </c>
    </row>
    <row r="34" spans="1:80" s="58" customFormat="1" ht="29.25" customHeight="1" x14ac:dyDescent="0.3">
      <c r="A34" s="34">
        <v>33</v>
      </c>
      <c r="B34" s="35">
        <v>104026</v>
      </c>
      <c r="C34" s="36" t="s">
        <v>312</v>
      </c>
      <c r="D34" s="36" t="s">
        <v>282</v>
      </c>
      <c r="E34" s="36" t="s">
        <v>283</v>
      </c>
      <c r="F34" s="37" t="s">
        <v>313</v>
      </c>
      <c r="G34" s="38" t="s">
        <v>314</v>
      </c>
      <c r="H34" s="39" t="s">
        <v>76</v>
      </c>
      <c r="I34" s="39" t="s">
        <v>315</v>
      </c>
      <c r="J34" s="40" t="s">
        <v>316</v>
      </c>
      <c r="K34" s="37" t="s">
        <v>80</v>
      </c>
      <c r="L34" s="39" t="s">
        <v>81</v>
      </c>
      <c r="M34" s="57">
        <v>45342</v>
      </c>
      <c r="N34" s="41">
        <v>45344</v>
      </c>
      <c r="O34" s="41">
        <v>45449</v>
      </c>
      <c r="P34" s="39">
        <v>3</v>
      </c>
      <c r="Q34" s="39">
        <v>15</v>
      </c>
      <c r="R34" s="39">
        <f t="shared" si="1"/>
        <v>105</v>
      </c>
      <c r="S34" s="39" t="s">
        <v>82</v>
      </c>
      <c r="T34" s="42">
        <v>19250000</v>
      </c>
      <c r="U34" s="42">
        <v>5500000</v>
      </c>
      <c r="V34" s="43">
        <v>1014</v>
      </c>
      <c r="W34" s="44">
        <v>45331</v>
      </c>
      <c r="X34" s="45">
        <v>66000000</v>
      </c>
      <c r="Y34" s="46">
        <v>1058</v>
      </c>
      <c r="Z34" s="44">
        <v>45344</v>
      </c>
      <c r="AA34" s="47">
        <v>19250000</v>
      </c>
      <c r="AB34" s="46" t="s">
        <v>84</v>
      </c>
      <c r="AC34" s="59">
        <v>45342</v>
      </c>
      <c r="AD34" s="48" t="s">
        <v>317</v>
      </c>
      <c r="AE34" s="8" t="s">
        <v>318</v>
      </c>
      <c r="AF34" s="46" t="s">
        <v>87</v>
      </c>
      <c r="AG34" s="48" t="s">
        <v>290</v>
      </c>
      <c r="AH34" s="60" t="s">
        <v>291</v>
      </c>
      <c r="AI34" s="48" t="s">
        <v>108</v>
      </c>
      <c r="AJ34" s="59">
        <v>45443</v>
      </c>
      <c r="AK34" s="50">
        <v>8250000</v>
      </c>
      <c r="AL34" s="50">
        <v>8250000</v>
      </c>
      <c r="AM34" s="48">
        <v>109948</v>
      </c>
      <c r="AN34" s="46">
        <v>1352</v>
      </c>
      <c r="AO34" s="59">
        <v>45441</v>
      </c>
      <c r="AP34" s="50">
        <v>8250000</v>
      </c>
      <c r="AQ34" s="46">
        <v>1655</v>
      </c>
      <c r="AR34" s="59">
        <v>45447</v>
      </c>
      <c r="AS34" s="46" t="s">
        <v>292</v>
      </c>
      <c r="AT34" s="39">
        <v>1</v>
      </c>
      <c r="AU34" s="39">
        <v>15</v>
      </c>
      <c r="AV34" s="39">
        <f t="shared" si="2"/>
        <v>45</v>
      </c>
      <c r="AW34" s="39" t="s">
        <v>110</v>
      </c>
      <c r="AX34" s="52">
        <v>45</v>
      </c>
      <c r="AY34" s="57">
        <v>45494</v>
      </c>
      <c r="AZ34" s="37"/>
      <c r="BA34" s="37"/>
      <c r="BB34" s="37"/>
      <c r="BC34" s="51"/>
      <c r="BD34" s="51"/>
      <c r="BE34" s="51"/>
      <c r="BF34" s="51"/>
      <c r="BG34" s="37"/>
      <c r="BH34" s="39"/>
      <c r="BI34" s="37"/>
      <c r="BJ34" s="39"/>
      <c r="BK34" s="37"/>
      <c r="BL34" s="53"/>
      <c r="BM34" s="39"/>
      <c r="BN34" s="37"/>
      <c r="BO34" s="37"/>
      <c r="BP34" s="53"/>
      <c r="BQ34" s="39"/>
      <c r="BR34" s="37"/>
      <c r="BS34" s="37"/>
      <c r="BT34" s="53"/>
      <c r="BU34" s="55"/>
      <c r="BV34" s="53"/>
      <c r="BW34" s="53"/>
      <c r="BX34" s="57">
        <v>45494</v>
      </c>
      <c r="BY34" s="52">
        <f>R34+AX34</f>
        <v>150</v>
      </c>
      <c r="BZ34" s="37" t="s">
        <v>111</v>
      </c>
      <c r="CA34" s="42">
        <f>T34+AL34</f>
        <v>27500000</v>
      </c>
      <c r="CB34" s="37" t="s">
        <v>91</v>
      </c>
    </row>
    <row r="35" spans="1:80" s="58" customFormat="1" ht="29.25" customHeight="1" x14ac:dyDescent="0.3">
      <c r="A35" s="34">
        <v>34</v>
      </c>
      <c r="B35" s="35">
        <v>104069</v>
      </c>
      <c r="C35" s="36" t="s">
        <v>319</v>
      </c>
      <c r="D35" s="36" t="s">
        <v>320</v>
      </c>
      <c r="E35" s="36" t="s">
        <v>321</v>
      </c>
      <c r="F35" s="37" t="s">
        <v>322</v>
      </c>
      <c r="G35" s="38" t="s">
        <v>323</v>
      </c>
      <c r="H35" s="39" t="s">
        <v>76</v>
      </c>
      <c r="I35" s="39" t="s">
        <v>324</v>
      </c>
      <c r="J35" s="40" t="s">
        <v>325</v>
      </c>
      <c r="K35" s="37" t="s">
        <v>80</v>
      </c>
      <c r="L35" s="39" t="s">
        <v>81</v>
      </c>
      <c r="M35" s="57">
        <v>45342</v>
      </c>
      <c r="N35" s="41">
        <v>45344</v>
      </c>
      <c r="O35" s="41">
        <v>45449</v>
      </c>
      <c r="P35" s="39">
        <v>3</v>
      </c>
      <c r="Q35" s="39">
        <v>15</v>
      </c>
      <c r="R35" s="39">
        <f t="shared" si="1"/>
        <v>105</v>
      </c>
      <c r="S35" s="39" t="s">
        <v>82</v>
      </c>
      <c r="T35" s="42">
        <v>29750000</v>
      </c>
      <c r="U35" s="42">
        <v>8500000</v>
      </c>
      <c r="V35" s="46">
        <v>1015</v>
      </c>
      <c r="W35" s="44">
        <v>45331</v>
      </c>
      <c r="X35" s="45">
        <v>34000000</v>
      </c>
      <c r="Y35" s="46">
        <v>1059</v>
      </c>
      <c r="Z35" s="44">
        <v>45344</v>
      </c>
      <c r="AA35" s="47">
        <v>29750000</v>
      </c>
      <c r="AB35" s="46" t="s">
        <v>84</v>
      </c>
      <c r="AC35" s="59">
        <v>45342</v>
      </c>
      <c r="AD35" s="48" t="s">
        <v>326</v>
      </c>
      <c r="AE35" s="8" t="s">
        <v>327</v>
      </c>
      <c r="AF35" s="46" t="s">
        <v>87</v>
      </c>
      <c r="AG35" s="48" t="s">
        <v>328</v>
      </c>
      <c r="AH35" s="60" t="s">
        <v>329</v>
      </c>
      <c r="AI35" s="48" t="s">
        <v>77</v>
      </c>
      <c r="AJ35" s="48" t="s">
        <v>77</v>
      </c>
      <c r="AK35" s="49"/>
      <c r="AL35" s="50"/>
      <c r="AM35" s="48" t="s">
        <v>77</v>
      </c>
      <c r="AN35" s="48" t="s">
        <v>77</v>
      </c>
      <c r="AO35" s="48" t="s">
        <v>77</v>
      </c>
      <c r="AP35" s="48" t="s">
        <v>77</v>
      </c>
      <c r="AQ35" s="48" t="s">
        <v>77</v>
      </c>
      <c r="AR35" s="48" t="s">
        <v>77</v>
      </c>
      <c r="AS35" s="48" t="s">
        <v>77</v>
      </c>
      <c r="AT35" s="51"/>
      <c r="AU35" s="51"/>
      <c r="AV35" s="51"/>
      <c r="AW35" s="51"/>
      <c r="AX35" s="52"/>
      <c r="AY35" s="37"/>
      <c r="AZ35" s="37"/>
      <c r="BA35" s="37"/>
      <c r="BB35" s="37"/>
      <c r="BC35" s="51"/>
      <c r="BD35" s="51"/>
      <c r="BE35" s="51"/>
      <c r="BF35" s="51"/>
      <c r="BG35" s="37"/>
      <c r="BH35" s="39"/>
      <c r="BI35" s="37"/>
      <c r="BJ35" s="39"/>
      <c r="BK35" s="37"/>
      <c r="BL35" s="53"/>
      <c r="BM35" s="39"/>
      <c r="BN35" s="37"/>
      <c r="BO35" s="37"/>
      <c r="BP35" s="53"/>
      <c r="BQ35" s="39"/>
      <c r="BR35" s="37"/>
      <c r="BS35" s="37"/>
      <c r="BT35" s="53"/>
      <c r="BU35" s="55"/>
      <c r="BV35" s="53"/>
      <c r="BW35" s="53"/>
      <c r="BX35" s="64">
        <f>O35</f>
        <v>45449</v>
      </c>
      <c r="BY35" s="65">
        <f>R35+AX35</f>
        <v>105</v>
      </c>
      <c r="BZ35" s="66" t="str">
        <f>S35</f>
        <v>3 MESES Y 15 DIAS</v>
      </c>
      <c r="CA35" s="42">
        <f>T35+AL35</f>
        <v>29750000</v>
      </c>
      <c r="CB35" s="37" t="s">
        <v>91</v>
      </c>
    </row>
    <row r="36" spans="1:80" s="58" customFormat="1" ht="29.25" customHeight="1" x14ac:dyDescent="0.3">
      <c r="A36" s="34">
        <v>35</v>
      </c>
      <c r="B36" s="35">
        <v>103624</v>
      </c>
      <c r="C36" s="36" t="s">
        <v>121</v>
      </c>
      <c r="D36" s="36" t="s">
        <v>122</v>
      </c>
      <c r="E36" s="36" t="s">
        <v>123</v>
      </c>
      <c r="F36" s="37" t="s">
        <v>330</v>
      </c>
      <c r="G36" s="38" t="s">
        <v>331</v>
      </c>
      <c r="H36" s="39" t="s">
        <v>76</v>
      </c>
      <c r="I36" s="39" t="s">
        <v>332</v>
      </c>
      <c r="J36" s="40" t="s">
        <v>127</v>
      </c>
      <c r="K36" s="37" t="s">
        <v>80</v>
      </c>
      <c r="L36" s="39" t="s">
        <v>81</v>
      </c>
      <c r="M36" s="57">
        <v>45342</v>
      </c>
      <c r="N36" s="41">
        <v>45345</v>
      </c>
      <c r="O36" s="41">
        <v>45450</v>
      </c>
      <c r="P36" s="39">
        <v>3</v>
      </c>
      <c r="Q36" s="39">
        <v>15</v>
      </c>
      <c r="R36" s="39">
        <f t="shared" si="1"/>
        <v>105</v>
      </c>
      <c r="S36" s="39" t="s">
        <v>82</v>
      </c>
      <c r="T36" s="42">
        <v>18900000</v>
      </c>
      <c r="U36" s="42">
        <v>5400000</v>
      </c>
      <c r="V36" s="43">
        <v>991</v>
      </c>
      <c r="W36" s="44">
        <v>45330</v>
      </c>
      <c r="X36" s="45">
        <v>243000000</v>
      </c>
      <c r="Y36" s="46">
        <v>1060</v>
      </c>
      <c r="Z36" s="44">
        <v>45344</v>
      </c>
      <c r="AA36" s="47">
        <v>18900000</v>
      </c>
      <c r="AB36" s="46" t="s">
        <v>84</v>
      </c>
      <c r="AC36" s="59">
        <v>45342</v>
      </c>
      <c r="AD36" s="48" t="s">
        <v>333</v>
      </c>
      <c r="AE36" s="8" t="s">
        <v>334</v>
      </c>
      <c r="AF36" s="46" t="s">
        <v>87</v>
      </c>
      <c r="AG36" s="48" t="s">
        <v>130</v>
      </c>
      <c r="AH36" s="48" t="s">
        <v>131</v>
      </c>
      <c r="AI36" s="48" t="s">
        <v>108</v>
      </c>
      <c r="AJ36" s="59">
        <v>45443</v>
      </c>
      <c r="AK36" s="50">
        <v>8100000</v>
      </c>
      <c r="AL36" s="50">
        <v>8100000</v>
      </c>
      <c r="AM36" s="48">
        <v>109954</v>
      </c>
      <c r="AN36" s="46">
        <v>1356</v>
      </c>
      <c r="AO36" s="59">
        <v>45441</v>
      </c>
      <c r="AP36" s="50">
        <v>8100000</v>
      </c>
      <c r="AQ36" s="46">
        <v>1656</v>
      </c>
      <c r="AR36" s="59">
        <v>45447</v>
      </c>
      <c r="AS36" s="46" t="s">
        <v>132</v>
      </c>
      <c r="AT36" s="39">
        <v>1</v>
      </c>
      <c r="AU36" s="39">
        <v>15</v>
      </c>
      <c r="AV36" s="39">
        <f>1*30+15</f>
        <v>45</v>
      </c>
      <c r="AW36" s="39" t="s">
        <v>110</v>
      </c>
      <c r="AX36" s="52">
        <v>45</v>
      </c>
      <c r="AY36" s="57">
        <v>45495</v>
      </c>
      <c r="AZ36" s="37"/>
      <c r="BA36" s="37"/>
      <c r="BB36" s="37"/>
      <c r="BC36" s="51"/>
      <c r="BD36" s="51"/>
      <c r="BE36" s="51"/>
      <c r="BF36" s="51"/>
      <c r="BG36" s="37"/>
      <c r="BH36" s="39"/>
      <c r="BI36" s="37"/>
      <c r="BJ36" s="39"/>
      <c r="BK36" s="37"/>
      <c r="BL36" s="53"/>
      <c r="BM36" s="39"/>
      <c r="BN36" s="37"/>
      <c r="BO36" s="37"/>
      <c r="BP36" s="53"/>
      <c r="BQ36" s="39"/>
      <c r="BR36" s="37"/>
      <c r="BS36" s="37"/>
      <c r="BT36" s="53"/>
      <c r="BU36" s="55"/>
      <c r="BV36" s="53"/>
      <c r="BW36" s="53"/>
      <c r="BX36" s="57">
        <v>45495</v>
      </c>
      <c r="BY36" s="52">
        <f>R36+AX36</f>
        <v>150</v>
      </c>
      <c r="BZ36" s="37" t="s">
        <v>111</v>
      </c>
      <c r="CA36" s="42">
        <f>T36+AL36</f>
        <v>27000000</v>
      </c>
      <c r="CB36" s="37" t="s">
        <v>91</v>
      </c>
    </row>
    <row r="37" spans="1:80" s="58" customFormat="1" ht="29.25" customHeight="1" x14ac:dyDescent="0.3">
      <c r="A37" s="34">
        <v>36</v>
      </c>
      <c r="B37" s="35">
        <v>103959</v>
      </c>
      <c r="C37" s="36" t="s">
        <v>335</v>
      </c>
      <c r="D37" s="36" t="s">
        <v>336</v>
      </c>
      <c r="E37" s="36" t="s">
        <v>337</v>
      </c>
      <c r="F37" s="37" t="s">
        <v>338</v>
      </c>
      <c r="G37" s="38" t="s">
        <v>339</v>
      </c>
      <c r="H37" s="39" t="s">
        <v>76</v>
      </c>
      <c r="I37" s="39" t="s">
        <v>340</v>
      </c>
      <c r="J37" s="40" t="s">
        <v>341</v>
      </c>
      <c r="K37" s="37" t="s">
        <v>80</v>
      </c>
      <c r="L37" s="39" t="s">
        <v>81</v>
      </c>
      <c r="M37" s="57">
        <v>45342</v>
      </c>
      <c r="N37" s="41">
        <v>45344</v>
      </c>
      <c r="O37" s="41">
        <v>45449</v>
      </c>
      <c r="P37" s="39">
        <v>3</v>
      </c>
      <c r="Q37" s="39">
        <v>15</v>
      </c>
      <c r="R37" s="39">
        <f t="shared" si="1"/>
        <v>105</v>
      </c>
      <c r="S37" s="39" t="s">
        <v>82</v>
      </c>
      <c r="T37" s="42">
        <v>11550000</v>
      </c>
      <c r="U37" s="42">
        <v>3300000</v>
      </c>
      <c r="V37" s="43">
        <v>1012</v>
      </c>
      <c r="W37" s="44">
        <v>45331</v>
      </c>
      <c r="X37" s="45">
        <v>52800000</v>
      </c>
      <c r="Y37" s="46">
        <v>1061</v>
      </c>
      <c r="Z37" s="44">
        <v>45344</v>
      </c>
      <c r="AA37" s="47">
        <v>11550000</v>
      </c>
      <c r="AB37" s="46" t="s">
        <v>84</v>
      </c>
      <c r="AC37" s="59">
        <v>45342</v>
      </c>
      <c r="AD37" s="48" t="s">
        <v>342</v>
      </c>
      <c r="AE37" s="8" t="s">
        <v>343</v>
      </c>
      <c r="AF37" s="46" t="s">
        <v>87</v>
      </c>
      <c r="AG37" s="48" t="s">
        <v>344</v>
      </c>
      <c r="AH37" s="48" t="s">
        <v>345</v>
      </c>
      <c r="AI37" s="48" t="s">
        <v>77</v>
      </c>
      <c r="AJ37" s="48" t="s">
        <v>77</v>
      </c>
      <c r="AK37" s="49"/>
      <c r="AL37" s="50"/>
      <c r="AM37" s="48" t="s">
        <v>77</v>
      </c>
      <c r="AN37" s="48" t="s">
        <v>77</v>
      </c>
      <c r="AO37" s="48" t="s">
        <v>77</v>
      </c>
      <c r="AP37" s="48" t="s">
        <v>77</v>
      </c>
      <c r="AQ37" s="48" t="s">
        <v>77</v>
      </c>
      <c r="AR37" s="48" t="s">
        <v>77</v>
      </c>
      <c r="AS37" s="48" t="s">
        <v>77</v>
      </c>
      <c r="AT37" s="51"/>
      <c r="AU37" s="51"/>
      <c r="AV37" s="51"/>
      <c r="AW37" s="51"/>
      <c r="AX37" s="52"/>
      <c r="AY37" s="37"/>
      <c r="AZ37" s="37"/>
      <c r="BA37" s="37"/>
      <c r="BB37" s="37"/>
      <c r="BC37" s="51"/>
      <c r="BD37" s="51"/>
      <c r="BE37" s="51"/>
      <c r="BF37" s="51"/>
      <c r="BG37" s="37"/>
      <c r="BH37" s="39"/>
      <c r="BI37" s="37"/>
      <c r="BJ37" s="39"/>
      <c r="BK37" s="37"/>
      <c r="BL37" s="53"/>
      <c r="BM37" s="39"/>
      <c r="BN37" s="37"/>
      <c r="BO37" s="37"/>
      <c r="BP37" s="53"/>
      <c r="BQ37" s="39"/>
      <c r="BR37" s="37"/>
      <c r="BS37" s="37"/>
      <c r="BT37" s="53"/>
      <c r="BU37" s="55"/>
      <c r="BV37" s="53"/>
      <c r="BW37" s="53"/>
      <c r="BX37" s="64">
        <f>O37</f>
        <v>45449</v>
      </c>
      <c r="BY37" s="65">
        <f>R37+AX37</f>
        <v>105</v>
      </c>
      <c r="BZ37" s="66" t="str">
        <f>S37</f>
        <v>3 MESES Y 15 DIAS</v>
      </c>
      <c r="CA37" s="42">
        <f>T37+AL37</f>
        <v>11550000</v>
      </c>
      <c r="CB37" s="37" t="s">
        <v>91</v>
      </c>
    </row>
    <row r="38" spans="1:80" s="58" customFormat="1" ht="29.25" customHeight="1" x14ac:dyDescent="0.3">
      <c r="A38" s="34">
        <v>37</v>
      </c>
      <c r="B38" s="35">
        <v>104076</v>
      </c>
      <c r="C38" s="36" t="s">
        <v>346</v>
      </c>
      <c r="D38" s="36" t="s">
        <v>320</v>
      </c>
      <c r="E38" s="36" t="s">
        <v>321</v>
      </c>
      <c r="F38" s="37" t="s">
        <v>347</v>
      </c>
      <c r="G38" s="38" t="s">
        <v>348</v>
      </c>
      <c r="H38" s="39" t="s">
        <v>76</v>
      </c>
      <c r="I38" s="39" t="s">
        <v>349</v>
      </c>
      <c r="J38" s="40" t="s">
        <v>350</v>
      </c>
      <c r="K38" s="37" t="s">
        <v>80</v>
      </c>
      <c r="L38" s="39" t="s">
        <v>81</v>
      </c>
      <c r="M38" s="57">
        <v>45342</v>
      </c>
      <c r="N38" s="41">
        <v>45344</v>
      </c>
      <c r="O38" s="41">
        <v>45449</v>
      </c>
      <c r="P38" s="39">
        <v>3</v>
      </c>
      <c r="Q38" s="39">
        <v>15</v>
      </c>
      <c r="R38" s="39">
        <f t="shared" si="1"/>
        <v>105</v>
      </c>
      <c r="S38" s="39" t="s">
        <v>82</v>
      </c>
      <c r="T38" s="42">
        <v>26250000</v>
      </c>
      <c r="U38" s="42">
        <v>7500000</v>
      </c>
      <c r="V38" s="43">
        <v>999</v>
      </c>
      <c r="W38" s="44">
        <v>45330</v>
      </c>
      <c r="X38" s="45">
        <v>90000000</v>
      </c>
      <c r="Y38" s="46">
        <v>1062</v>
      </c>
      <c r="Z38" s="44">
        <v>45344</v>
      </c>
      <c r="AA38" s="47">
        <v>26250000</v>
      </c>
      <c r="AB38" s="46" t="s">
        <v>84</v>
      </c>
      <c r="AC38" s="59">
        <v>45342</v>
      </c>
      <c r="AD38" s="48" t="s">
        <v>351</v>
      </c>
      <c r="AE38" s="8" t="s">
        <v>352</v>
      </c>
      <c r="AF38" s="46" t="s">
        <v>87</v>
      </c>
      <c r="AG38" s="48" t="s">
        <v>328</v>
      </c>
      <c r="AH38" s="48" t="s">
        <v>323</v>
      </c>
      <c r="AI38" s="48" t="s">
        <v>77</v>
      </c>
      <c r="AJ38" s="48" t="s">
        <v>77</v>
      </c>
      <c r="AK38" s="49"/>
      <c r="AL38" s="50"/>
      <c r="AM38" s="48" t="s">
        <v>77</v>
      </c>
      <c r="AN38" s="48" t="s">
        <v>77</v>
      </c>
      <c r="AO38" s="48" t="s">
        <v>77</v>
      </c>
      <c r="AP38" s="48" t="s">
        <v>77</v>
      </c>
      <c r="AQ38" s="48" t="s">
        <v>77</v>
      </c>
      <c r="AR38" s="48" t="s">
        <v>77</v>
      </c>
      <c r="AS38" s="48" t="s">
        <v>77</v>
      </c>
      <c r="AT38" s="51"/>
      <c r="AU38" s="51"/>
      <c r="AV38" s="51"/>
      <c r="AW38" s="51"/>
      <c r="AX38" s="52"/>
      <c r="AY38" s="37"/>
      <c r="AZ38" s="37"/>
      <c r="BA38" s="37"/>
      <c r="BB38" s="37"/>
      <c r="BC38" s="51"/>
      <c r="BD38" s="51"/>
      <c r="BE38" s="51"/>
      <c r="BF38" s="51"/>
      <c r="BG38" s="37"/>
      <c r="BH38" s="39"/>
      <c r="BI38" s="37"/>
      <c r="BJ38" s="39"/>
      <c r="BK38" s="37"/>
      <c r="BL38" s="53"/>
      <c r="BM38" s="39"/>
      <c r="BN38" s="37"/>
      <c r="BO38" s="37"/>
      <c r="BP38" s="53"/>
      <c r="BQ38" s="39"/>
      <c r="BR38" s="37"/>
      <c r="BS38" s="37"/>
      <c r="BT38" s="53"/>
      <c r="BU38" s="55"/>
      <c r="BV38" s="53"/>
      <c r="BW38" s="53"/>
      <c r="BX38" s="64">
        <f>O38</f>
        <v>45449</v>
      </c>
      <c r="BY38" s="65">
        <f>R38+AX38</f>
        <v>105</v>
      </c>
      <c r="BZ38" s="66" t="str">
        <f>S38</f>
        <v>3 MESES Y 15 DIAS</v>
      </c>
      <c r="CA38" s="42">
        <f>T38+AL38</f>
        <v>26250000</v>
      </c>
      <c r="CB38" s="37" t="s">
        <v>91</v>
      </c>
    </row>
    <row r="39" spans="1:80" s="58" customFormat="1" ht="29.25" customHeight="1" x14ac:dyDescent="0.3">
      <c r="A39" s="34">
        <v>38</v>
      </c>
      <c r="B39" s="35">
        <v>103914</v>
      </c>
      <c r="C39" s="36" t="s">
        <v>71</v>
      </c>
      <c r="D39" s="36" t="s">
        <v>72</v>
      </c>
      <c r="E39" s="36" t="s">
        <v>73</v>
      </c>
      <c r="F39" s="37" t="s">
        <v>353</v>
      </c>
      <c r="G39" s="38" t="s">
        <v>354</v>
      </c>
      <c r="H39" s="39" t="s">
        <v>76</v>
      </c>
      <c r="I39" s="39" t="s">
        <v>355</v>
      </c>
      <c r="J39" s="40" t="s">
        <v>356</v>
      </c>
      <c r="K39" s="37" t="s">
        <v>80</v>
      </c>
      <c r="L39" s="39" t="s">
        <v>81</v>
      </c>
      <c r="M39" s="57">
        <v>45342</v>
      </c>
      <c r="N39" s="41">
        <v>45344</v>
      </c>
      <c r="O39" s="41">
        <v>45449</v>
      </c>
      <c r="P39" s="39">
        <v>3</v>
      </c>
      <c r="Q39" s="39">
        <v>15</v>
      </c>
      <c r="R39" s="39">
        <f t="shared" si="1"/>
        <v>105</v>
      </c>
      <c r="S39" s="39" t="s">
        <v>82</v>
      </c>
      <c r="T39" s="42">
        <v>10500000</v>
      </c>
      <c r="U39" s="42">
        <v>3000000</v>
      </c>
      <c r="V39" s="43">
        <v>1002</v>
      </c>
      <c r="W39" s="44">
        <v>45331</v>
      </c>
      <c r="X39" s="45">
        <v>21000000</v>
      </c>
      <c r="Y39" s="46">
        <v>1063</v>
      </c>
      <c r="Z39" s="44">
        <v>45344</v>
      </c>
      <c r="AA39" s="47">
        <v>10500000</v>
      </c>
      <c r="AB39" s="46" t="s">
        <v>84</v>
      </c>
      <c r="AC39" s="59">
        <v>45342</v>
      </c>
      <c r="AD39" s="48" t="s">
        <v>357</v>
      </c>
      <c r="AE39" s="8" t="s">
        <v>358</v>
      </c>
      <c r="AF39" s="46" t="s">
        <v>87</v>
      </c>
      <c r="AG39" s="48" t="s">
        <v>359</v>
      </c>
      <c r="AH39" s="48" t="s">
        <v>119</v>
      </c>
      <c r="AI39" s="48" t="s">
        <v>108</v>
      </c>
      <c r="AJ39" s="59">
        <v>45443</v>
      </c>
      <c r="AK39" s="50">
        <v>4500000</v>
      </c>
      <c r="AL39" s="50">
        <v>4500000</v>
      </c>
      <c r="AM39" s="48">
        <v>109964</v>
      </c>
      <c r="AN39" s="46">
        <v>1342</v>
      </c>
      <c r="AO39" s="59">
        <v>45441</v>
      </c>
      <c r="AP39" s="50">
        <v>4500000</v>
      </c>
      <c r="AQ39" s="46">
        <v>1657</v>
      </c>
      <c r="AR39" s="59">
        <v>45447</v>
      </c>
      <c r="AS39" s="46" t="s">
        <v>360</v>
      </c>
      <c r="AT39" s="39">
        <v>1</v>
      </c>
      <c r="AU39" s="39">
        <v>15</v>
      </c>
      <c r="AV39" s="39">
        <f>1*30+15</f>
        <v>45</v>
      </c>
      <c r="AW39" s="39" t="s">
        <v>110</v>
      </c>
      <c r="AX39" s="52">
        <v>45</v>
      </c>
      <c r="AY39" s="57">
        <v>45494</v>
      </c>
      <c r="AZ39" s="37"/>
      <c r="BA39" s="37"/>
      <c r="BB39" s="37"/>
      <c r="BC39" s="51"/>
      <c r="BD39" s="51"/>
      <c r="BE39" s="51"/>
      <c r="BF39" s="51"/>
      <c r="BG39" s="37"/>
      <c r="BH39" s="39"/>
      <c r="BI39" s="37"/>
      <c r="BJ39" s="39"/>
      <c r="BK39" s="37"/>
      <c r="BL39" s="53"/>
      <c r="BM39" s="39"/>
      <c r="BN39" s="37"/>
      <c r="BO39" s="37"/>
      <c r="BP39" s="53"/>
      <c r="BQ39" s="39"/>
      <c r="BR39" s="37"/>
      <c r="BS39" s="37"/>
      <c r="BT39" s="53"/>
      <c r="BU39" s="55"/>
      <c r="BV39" s="53"/>
      <c r="BW39" s="53"/>
      <c r="BX39" s="57">
        <v>45494</v>
      </c>
      <c r="BY39" s="52">
        <f>R39+AX39</f>
        <v>150</v>
      </c>
      <c r="BZ39" s="37" t="s">
        <v>111</v>
      </c>
      <c r="CA39" s="42">
        <f>T39+AL39</f>
        <v>15000000</v>
      </c>
      <c r="CB39" s="37" t="s">
        <v>91</v>
      </c>
    </row>
    <row r="40" spans="1:80" s="58" customFormat="1" ht="29.25" customHeight="1" x14ac:dyDescent="0.3">
      <c r="A40" s="34">
        <v>39</v>
      </c>
      <c r="B40" s="35">
        <v>103768</v>
      </c>
      <c r="C40" s="36" t="s">
        <v>71</v>
      </c>
      <c r="D40" s="36" t="s">
        <v>72</v>
      </c>
      <c r="E40" s="36" t="s">
        <v>73</v>
      </c>
      <c r="F40" s="37" t="s">
        <v>361</v>
      </c>
      <c r="G40" s="38" t="s">
        <v>362</v>
      </c>
      <c r="H40" s="39" t="s">
        <v>76</v>
      </c>
      <c r="I40" s="39" t="s">
        <v>363</v>
      </c>
      <c r="J40" s="40" t="s">
        <v>254</v>
      </c>
      <c r="K40" s="37" t="s">
        <v>80</v>
      </c>
      <c r="L40" s="39" t="s">
        <v>81</v>
      </c>
      <c r="M40" s="57">
        <v>45342</v>
      </c>
      <c r="N40" s="41">
        <v>45344</v>
      </c>
      <c r="O40" s="41">
        <v>45449</v>
      </c>
      <c r="P40" s="39">
        <v>3</v>
      </c>
      <c r="Q40" s="39">
        <v>15</v>
      </c>
      <c r="R40" s="39">
        <f t="shared" si="1"/>
        <v>105</v>
      </c>
      <c r="S40" s="39" t="s">
        <v>82</v>
      </c>
      <c r="T40" s="42">
        <v>21000000</v>
      </c>
      <c r="U40" s="42">
        <v>6000000</v>
      </c>
      <c r="V40" s="43">
        <v>1022</v>
      </c>
      <c r="W40" s="44">
        <v>45337</v>
      </c>
      <c r="X40" s="45">
        <v>126000000</v>
      </c>
      <c r="Y40" s="46">
        <v>1064</v>
      </c>
      <c r="Z40" s="44">
        <v>45344</v>
      </c>
      <c r="AA40" s="47">
        <v>21000000</v>
      </c>
      <c r="AB40" s="46" t="s">
        <v>84</v>
      </c>
      <c r="AC40" s="59">
        <v>45342</v>
      </c>
      <c r="AD40" s="48" t="s">
        <v>364</v>
      </c>
      <c r="AE40" s="8" t="s">
        <v>365</v>
      </c>
      <c r="AF40" s="46" t="s">
        <v>87</v>
      </c>
      <c r="AG40" s="48" t="s">
        <v>257</v>
      </c>
      <c r="AH40" s="48" t="s">
        <v>258</v>
      </c>
      <c r="AI40" s="48" t="s">
        <v>108</v>
      </c>
      <c r="AJ40" s="59">
        <v>45443</v>
      </c>
      <c r="AK40" s="50">
        <v>9000000</v>
      </c>
      <c r="AL40" s="50">
        <v>9000000</v>
      </c>
      <c r="AM40" s="48">
        <v>109929</v>
      </c>
      <c r="AN40" s="46">
        <v>1340</v>
      </c>
      <c r="AO40" s="59">
        <v>45441</v>
      </c>
      <c r="AP40" s="50">
        <v>9000000</v>
      </c>
      <c r="AQ40" s="46">
        <v>1658</v>
      </c>
      <c r="AR40" s="59">
        <v>45447</v>
      </c>
      <c r="AS40" s="46" t="s">
        <v>184</v>
      </c>
      <c r="AT40" s="39">
        <v>1</v>
      </c>
      <c r="AU40" s="39">
        <v>15</v>
      </c>
      <c r="AV40" s="39">
        <f>1*30+15</f>
        <v>45</v>
      </c>
      <c r="AW40" s="39" t="s">
        <v>110</v>
      </c>
      <c r="AX40" s="52">
        <v>45</v>
      </c>
      <c r="AY40" s="57">
        <v>45494</v>
      </c>
      <c r="AZ40" s="37"/>
      <c r="BA40" s="37"/>
      <c r="BB40" s="37"/>
      <c r="BC40" s="51"/>
      <c r="BD40" s="51"/>
      <c r="BE40" s="51"/>
      <c r="BF40" s="51"/>
      <c r="BG40" s="37"/>
      <c r="BH40" s="39"/>
      <c r="BI40" s="37"/>
      <c r="BJ40" s="39"/>
      <c r="BK40" s="37"/>
      <c r="BL40" s="53"/>
      <c r="BM40" s="39"/>
      <c r="BN40" s="37"/>
      <c r="BO40" s="37"/>
      <c r="BP40" s="53"/>
      <c r="BQ40" s="39"/>
      <c r="BR40" s="37"/>
      <c r="BS40" s="37"/>
      <c r="BT40" s="53"/>
      <c r="BU40" s="55"/>
      <c r="BV40" s="67" t="s">
        <v>243</v>
      </c>
      <c r="BW40" s="53">
        <v>45489</v>
      </c>
      <c r="BX40" s="53">
        <v>45489</v>
      </c>
      <c r="BY40" s="52">
        <v>145</v>
      </c>
      <c r="BZ40" s="37" t="s">
        <v>366</v>
      </c>
      <c r="CA40" s="42">
        <v>29000000</v>
      </c>
      <c r="CB40" s="37" t="s">
        <v>245</v>
      </c>
    </row>
    <row r="41" spans="1:80" s="58" customFormat="1" ht="29.25" customHeight="1" x14ac:dyDescent="0.3">
      <c r="A41" s="34">
        <v>40</v>
      </c>
      <c r="B41" s="35">
        <v>103774</v>
      </c>
      <c r="C41" s="36" t="s">
        <v>71</v>
      </c>
      <c r="D41" s="36" t="s">
        <v>72</v>
      </c>
      <c r="E41" s="36" t="s">
        <v>73</v>
      </c>
      <c r="F41" s="37" t="s">
        <v>367</v>
      </c>
      <c r="G41" s="38" t="s">
        <v>368</v>
      </c>
      <c r="H41" s="39" t="s">
        <v>76</v>
      </c>
      <c r="I41" s="39" t="s">
        <v>369</v>
      </c>
      <c r="J41" s="40" t="s">
        <v>370</v>
      </c>
      <c r="K41" s="37" t="s">
        <v>80</v>
      </c>
      <c r="L41" s="39" t="s">
        <v>81</v>
      </c>
      <c r="M41" s="57">
        <v>45342</v>
      </c>
      <c r="N41" s="41">
        <v>45345</v>
      </c>
      <c r="O41" s="41">
        <v>45450</v>
      </c>
      <c r="P41" s="39">
        <v>3</v>
      </c>
      <c r="Q41" s="39">
        <v>15</v>
      </c>
      <c r="R41" s="39">
        <f t="shared" si="1"/>
        <v>105</v>
      </c>
      <c r="S41" s="39" t="s">
        <v>82</v>
      </c>
      <c r="T41" s="42">
        <v>17500000</v>
      </c>
      <c r="U41" s="42">
        <v>5000000</v>
      </c>
      <c r="V41" s="43">
        <v>1023</v>
      </c>
      <c r="W41" s="44">
        <v>45337</v>
      </c>
      <c r="X41" s="45">
        <v>35000000</v>
      </c>
      <c r="Y41" s="46">
        <v>1065</v>
      </c>
      <c r="Z41" s="44">
        <v>45344</v>
      </c>
      <c r="AA41" s="47">
        <v>17500000</v>
      </c>
      <c r="AB41" s="46" t="s">
        <v>84</v>
      </c>
      <c r="AC41" s="59">
        <v>45342</v>
      </c>
      <c r="AD41" s="48" t="s">
        <v>371</v>
      </c>
      <c r="AE41" s="8" t="s">
        <v>372</v>
      </c>
      <c r="AF41" s="46" t="s">
        <v>87</v>
      </c>
      <c r="AG41" s="48" t="s">
        <v>257</v>
      </c>
      <c r="AH41" s="48" t="s">
        <v>258</v>
      </c>
      <c r="AI41" s="48" t="s">
        <v>77</v>
      </c>
      <c r="AJ41" s="48" t="s">
        <v>77</v>
      </c>
      <c r="AK41" s="49"/>
      <c r="AL41" s="50"/>
      <c r="AM41" s="48" t="s">
        <v>77</v>
      </c>
      <c r="AN41" s="48" t="s">
        <v>77</v>
      </c>
      <c r="AO41" s="48" t="s">
        <v>77</v>
      </c>
      <c r="AP41" s="48" t="s">
        <v>77</v>
      </c>
      <c r="AQ41" s="48" t="s">
        <v>77</v>
      </c>
      <c r="AR41" s="48" t="s">
        <v>77</v>
      </c>
      <c r="AS41" s="48" t="s">
        <v>77</v>
      </c>
      <c r="AT41" s="51"/>
      <c r="AU41" s="51"/>
      <c r="AV41" s="51"/>
      <c r="AW41" s="51"/>
      <c r="AX41" s="52"/>
      <c r="AY41" s="37"/>
      <c r="AZ41" s="37"/>
      <c r="BA41" s="37"/>
      <c r="BB41" s="37"/>
      <c r="BC41" s="51"/>
      <c r="BD41" s="51"/>
      <c r="BE41" s="51"/>
      <c r="BF41" s="51"/>
      <c r="BG41" s="37"/>
      <c r="BH41" s="39"/>
      <c r="BI41" s="37"/>
      <c r="BJ41" s="39"/>
      <c r="BK41" s="37"/>
      <c r="BL41" s="53"/>
      <c r="BM41" s="39"/>
      <c r="BN41" s="37"/>
      <c r="BO41" s="37"/>
      <c r="BP41" s="53"/>
      <c r="BQ41" s="39"/>
      <c r="BR41" s="37"/>
      <c r="BS41" s="37"/>
      <c r="BT41" s="53"/>
      <c r="BU41" s="55"/>
      <c r="BV41" s="53"/>
      <c r="BW41" s="53"/>
      <c r="BX41" s="64">
        <f>O41</f>
        <v>45450</v>
      </c>
      <c r="BY41" s="65">
        <f>R41+AX41</f>
        <v>105</v>
      </c>
      <c r="BZ41" s="66" t="str">
        <f>S41</f>
        <v>3 MESES Y 15 DIAS</v>
      </c>
      <c r="CA41" s="42">
        <f>T41+AL41</f>
        <v>17500000</v>
      </c>
      <c r="CB41" s="37" t="s">
        <v>91</v>
      </c>
    </row>
    <row r="42" spans="1:80" s="58" customFormat="1" ht="29.25" customHeight="1" x14ac:dyDescent="0.3">
      <c r="A42" s="34">
        <v>41</v>
      </c>
      <c r="B42" s="35">
        <v>103904</v>
      </c>
      <c r="C42" s="36" t="s">
        <v>71</v>
      </c>
      <c r="D42" s="36" t="s">
        <v>72</v>
      </c>
      <c r="E42" s="36" t="s">
        <v>73</v>
      </c>
      <c r="F42" s="37" t="s">
        <v>373</v>
      </c>
      <c r="G42" s="38" t="s">
        <v>374</v>
      </c>
      <c r="H42" s="39" t="s">
        <v>76</v>
      </c>
      <c r="I42" s="39" t="s">
        <v>375</v>
      </c>
      <c r="J42" s="40" t="s">
        <v>376</v>
      </c>
      <c r="K42" s="37" t="s">
        <v>80</v>
      </c>
      <c r="L42" s="39" t="s">
        <v>81</v>
      </c>
      <c r="M42" s="57">
        <v>45342</v>
      </c>
      <c r="N42" s="41">
        <v>45352</v>
      </c>
      <c r="O42" s="41">
        <v>45458</v>
      </c>
      <c r="P42" s="39">
        <v>3</v>
      </c>
      <c r="Q42" s="39">
        <v>15</v>
      </c>
      <c r="R42" s="39">
        <f t="shared" si="1"/>
        <v>105</v>
      </c>
      <c r="S42" s="39" t="s">
        <v>82</v>
      </c>
      <c r="T42" s="42">
        <v>19075000</v>
      </c>
      <c r="U42" s="42">
        <v>5450000</v>
      </c>
      <c r="V42" s="43">
        <v>1031</v>
      </c>
      <c r="W42" s="44">
        <v>45337</v>
      </c>
      <c r="X42" s="45">
        <v>76300000</v>
      </c>
      <c r="Y42" s="46">
        <v>1066</v>
      </c>
      <c r="Z42" s="44">
        <v>45344</v>
      </c>
      <c r="AA42" s="47">
        <v>19075000</v>
      </c>
      <c r="AB42" s="46" t="s">
        <v>84</v>
      </c>
      <c r="AC42" s="59">
        <v>45342</v>
      </c>
      <c r="AD42" s="48" t="s">
        <v>377</v>
      </c>
      <c r="AE42" s="8" t="s">
        <v>378</v>
      </c>
      <c r="AF42" s="46" t="s">
        <v>87</v>
      </c>
      <c r="AG42" s="48" t="s">
        <v>359</v>
      </c>
      <c r="AH42" s="48" t="s">
        <v>119</v>
      </c>
      <c r="AI42" s="48" t="s">
        <v>108</v>
      </c>
      <c r="AJ42" s="59">
        <v>45447</v>
      </c>
      <c r="AK42" s="50">
        <v>8175000</v>
      </c>
      <c r="AL42" s="50">
        <v>8175000</v>
      </c>
      <c r="AM42" s="48">
        <v>110073</v>
      </c>
      <c r="AN42" s="46">
        <v>1380</v>
      </c>
      <c r="AO42" s="59">
        <v>45441</v>
      </c>
      <c r="AP42" s="50">
        <v>8175000</v>
      </c>
      <c r="AQ42" s="46">
        <v>1683</v>
      </c>
      <c r="AR42" s="59">
        <v>45448</v>
      </c>
      <c r="AS42" s="68" t="s">
        <v>379</v>
      </c>
      <c r="AT42" s="37">
        <v>1</v>
      </c>
      <c r="AU42" s="37">
        <v>15</v>
      </c>
      <c r="AV42" s="37">
        <v>45</v>
      </c>
      <c r="AW42" s="37" t="s">
        <v>110</v>
      </c>
      <c r="AX42" s="52">
        <v>45</v>
      </c>
      <c r="AY42" s="57">
        <v>45503</v>
      </c>
      <c r="AZ42" s="37"/>
      <c r="BA42" s="37"/>
      <c r="BB42" s="37"/>
      <c r="BC42" s="51"/>
      <c r="BD42" s="51"/>
      <c r="BE42" s="51"/>
      <c r="BF42" s="51"/>
      <c r="BG42" s="37"/>
      <c r="BH42" s="39"/>
      <c r="BI42" s="37"/>
      <c r="BJ42" s="39"/>
      <c r="BK42" s="37"/>
      <c r="BL42" s="53"/>
      <c r="BM42" s="39"/>
      <c r="BN42" s="37"/>
      <c r="BO42" s="37"/>
      <c r="BP42" s="53"/>
      <c r="BQ42" s="39"/>
      <c r="BR42" s="37"/>
      <c r="BS42" s="37"/>
      <c r="BT42" s="53"/>
      <c r="BU42" s="55"/>
      <c r="BV42" s="53"/>
      <c r="BW42" s="53"/>
      <c r="BX42" s="57">
        <v>45503</v>
      </c>
      <c r="BY42" s="52">
        <f>R42+AX42</f>
        <v>150</v>
      </c>
      <c r="BZ42" s="37" t="s">
        <v>111</v>
      </c>
      <c r="CA42" s="42">
        <f>T42+AL42</f>
        <v>27250000</v>
      </c>
      <c r="CB42" s="37" t="s">
        <v>91</v>
      </c>
    </row>
    <row r="43" spans="1:80" s="58" customFormat="1" ht="29.25" customHeight="1" x14ac:dyDescent="0.3">
      <c r="A43" s="34">
        <v>42</v>
      </c>
      <c r="B43" s="35">
        <v>103904</v>
      </c>
      <c r="C43" s="36" t="s">
        <v>71</v>
      </c>
      <c r="D43" s="36" t="s">
        <v>72</v>
      </c>
      <c r="E43" s="36" t="s">
        <v>73</v>
      </c>
      <c r="F43" s="37" t="s">
        <v>380</v>
      </c>
      <c r="G43" s="38" t="s">
        <v>381</v>
      </c>
      <c r="H43" s="39" t="s">
        <v>76</v>
      </c>
      <c r="I43" s="39" t="s">
        <v>382</v>
      </c>
      <c r="J43" s="40" t="s">
        <v>376</v>
      </c>
      <c r="K43" s="37" t="s">
        <v>80</v>
      </c>
      <c r="L43" s="39" t="s">
        <v>81</v>
      </c>
      <c r="M43" s="57">
        <v>45342</v>
      </c>
      <c r="N43" s="41">
        <v>45344</v>
      </c>
      <c r="O43" s="41">
        <v>45449</v>
      </c>
      <c r="P43" s="39">
        <v>3</v>
      </c>
      <c r="Q43" s="39">
        <v>15</v>
      </c>
      <c r="R43" s="39">
        <f t="shared" si="1"/>
        <v>105</v>
      </c>
      <c r="S43" s="39" t="s">
        <v>82</v>
      </c>
      <c r="T43" s="42">
        <v>19075000</v>
      </c>
      <c r="U43" s="42">
        <v>5450000</v>
      </c>
      <c r="V43" s="43">
        <v>1031</v>
      </c>
      <c r="W43" s="44">
        <v>45337</v>
      </c>
      <c r="X43" s="45">
        <v>76300000</v>
      </c>
      <c r="Y43" s="46">
        <v>1067</v>
      </c>
      <c r="Z43" s="44">
        <v>45344</v>
      </c>
      <c r="AA43" s="47">
        <v>19075000</v>
      </c>
      <c r="AB43" s="46" t="s">
        <v>84</v>
      </c>
      <c r="AC43" s="59">
        <v>45342</v>
      </c>
      <c r="AD43" s="48" t="s">
        <v>383</v>
      </c>
      <c r="AE43" s="8" t="s">
        <v>384</v>
      </c>
      <c r="AF43" s="46" t="s">
        <v>87</v>
      </c>
      <c r="AG43" s="48" t="s">
        <v>359</v>
      </c>
      <c r="AH43" s="48" t="s">
        <v>119</v>
      </c>
      <c r="AI43" s="48" t="s">
        <v>77</v>
      </c>
      <c r="AJ43" s="48" t="s">
        <v>77</v>
      </c>
      <c r="AK43" s="49"/>
      <c r="AL43" s="50"/>
      <c r="AM43" s="48" t="s">
        <v>77</v>
      </c>
      <c r="AN43" s="48" t="s">
        <v>77</v>
      </c>
      <c r="AO43" s="48" t="s">
        <v>77</v>
      </c>
      <c r="AP43" s="48" t="s">
        <v>77</v>
      </c>
      <c r="AQ43" s="48" t="s">
        <v>77</v>
      </c>
      <c r="AR43" s="48" t="s">
        <v>77</v>
      </c>
      <c r="AS43" s="48" t="s">
        <v>77</v>
      </c>
      <c r="AT43" s="51"/>
      <c r="AU43" s="51"/>
      <c r="AV43" s="51"/>
      <c r="AW43" s="51"/>
      <c r="AX43" s="52"/>
      <c r="AY43" s="37"/>
      <c r="AZ43" s="37"/>
      <c r="BA43" s="37"/>
      <c r="BB43" s="37"/>
      <c r="BC43" s="51"/>
      <c r="BD43" s="51"/>
      <c r="BE43" s="51"/>
      <c r="BF43" s="51"/>
      <c r="BG43" s="37"/>
      <c r="BH43" s="39"/>
      <c r="BI43" s="37"/>
      <c r="BJ43" s="39"/>
      <c r="BK43" s="37"/>
      <c r="BL43" s="53"/>
      <c r="BM43" s="39"/>
      <c r="BN43" s="37"/>
      <c r="BO43" s="37"/>
      <c r="BP43" s="53"/>
      <c r="BQ43" s="39"/>
      <c r="BR43" s="37"/>
      <c r="BS43" s="37"/>
      <c r="BT43" s="53"/>
      <c r="BU43" s="55"/>
      <c r="BV43" s="53"/>
      <c r="BW43" s="53"/>
      <c r="BX43" s="64">
        <f>O43</f>
        <v>45449</v>
      </c>
      <c r="BY43" s="65">
        <f>R43+AX43</f>
        <v>105</v>
      </c>
      <c r="BZ43" s="66" t="str">
        <f>S43</f>
        <v>3 MESES Y 15 DIAS</v>
      </c>
      <c r="CA43" s="42">
        <f>T43+AL43</f>
        <v>19075000</v>
      </c>
      <c r="CB43" s="37" t="s">
        <v>91</v>
      </c>
    </row>
    <row r="44" spans="1:80" s="58" customFormat="1" ht="29.25" customHeight="1" x14ac:dyDescent="0.3">
      <c r="A44" s="34">
        <v>43</v>
      </c>
      <c r="B44" s="35">
        <v>103889</v>
      </c>
      <c r="C44" s="36" t="s">
        <v>133</v>
      </c>
      <c r="D44" s="36" t="s">
        <v>134</v>
      </c>
      <c r="E44" s="36" t="s">
        <v>385</v>
      </c>
      <c r="F44" s="37" t="s">
        <v>386</v>
      </c>
      <c r="G44" s="38" t="s">
        <v>387</v>
      </c>
      <c r="H44" s="39" t="s">
        <v>76</v>
      </c>
      <c r="I44" s="39" t="s">
        <v>388</v>
      </c>
      <c r="J44" s="40" t="s">
        <v>389</v>
      </c>
      <c r="K44" s="37" t="s">
        <v>80</v>
      </c>
      <c r="L44" s="39" t="s">
        <v>81</v>
      </c>
      <c r="M44" s="57">
        <v>45342</v>
      </c>
      <c r="N44" s="41">
        <v>45344</v>
      </c>
      <c r="O44" s="41">
        <v>45449</v>
      </c>
      <c r="P44" s="39">
        <v>3</v>
      </c>
      <c r="Q44" s="39">
        <v>15</v>
      </c>
      <c r="R44" s="39">
        <f t="shared" si="1"/>
        <v>105</v>
      </c>
      <c r="S44" s="39" t="s">
        <v>82</v>
      </c>
      <c r="T44" s="42">
        <v>9100000</v>
      </c>
      <c r="U44" s="42">
        <v>2600000</v>
      </c>
      <c r="V44" s="43">
        <v>1028</v>
      </c>
      <c r="W44" s="44">
        <v>45337</v>
      </c>
      <c r="X44" s="45">
        <v>72800000</v>
      </c>
      <c r="Y44" s="46">
        <v>1068</v>
      </c>
      <c r="Z44" s="44">
        <v>45344</v>
      </c>
      <c r="AA44" s="47">
        <v>9100000</v>
      </c>
      <c r="AB44" s="46" t="s">
        <v>84</v>
      </c>
      <c r="AC44" s="59">
        <v>45342</v>
      </c>
      <c r="AD44" s="48" t="s">
        <v>390</v>
      </c>
      <c r="AE44" s="8" t="s">
        <v>391</v>
      </c>
      <c r="AF44" s="46" t="s">
        <v>87</v>
      </c>
      <c r="AG44" s="48" t="s">
        <v>392</v>
      </c>
      <c r="AH44" s="48" t="s">
        <v>99</v>
      </c>
      <c r="AI44" s="48" t="s">
        <v>108</v>
      </c>
      <c r="AJ44" s="59">
        <v>45443</v>
      </c>
      <c r="AK44" s="50">
        <v>3900000</v>
      </c>
      <c r="AL44" s="50">
        <v>3900000</v>
      </c>
      <c r="AM44" s="48">
        <v>109936</v>
      </c>
      <c r="AN44" s="46">
        <v>1346</v>
      </c>
      <c r="AO44" s="59">
        <v>45441</v>
      </c>
      <c r="AP44" s="50">
        <v>3900000</v>
      </c>
      <c r="AQ44" s="46">
        <v>1659</v>
      </c>
      <c r="AR44" s="59">
        <v>45447</v>
      </c>
      <c r="AS44" s="46" t="s">
        <v>109</v>
      </c>
      <c r="AT44" s="39">
        <v>1</v>
      </c>
      <c r="AU44" s="39">
        <v>15</v>
      </c>
      <c r="AV44" s="39">
        <f t="shared" ref="AV44:AV50" si="3">1*30+15</f>
        <v>45</v>
      </c>
      <c r="AW44" s="39" t="s">
        <v>110</v>
      </c>
      <c r="AX44" s="52">
        <v>45</v>
      </c>
      <c r="AY44" s="57">
        <v>45494</v>
      </c>
      <c r="AZ44" s="37"/>
      <c r="BA44" s="37"/>
      <c r="BB44" s="37"/>
      <c r="BC44" s="51"/>
      <c r="BD44" s="51"/>
      <c r="BE44" s="51"/>
      <c r="BF44" s="51"/>
      <c r="BG44" s="37"/>
      <c r="BH44" s="39"/>
      <c r="BI44" s="37"/>
      <c r="BJ44" s="39"/>
      <c r="BK44" s="37"/>
      <c r="BL44" s="53"/>
      <c r="BM44" s="39"/>
      <c r="BN44" s="37"/>
      <c r="BO44" s="37"/>
      <c r="BP44" s="53"/>
      <c r="BQ44" s="39"/>
      <c r="BR44" s="37"/>
      <c r="BS44" s="37"/>
      <c r="BT44" s="53"/>
      <c r="BU44" s="55"/>
      <c r="BV44" s="53"/>
      <c r="BW44" s="53"/>
      <c r="BX44" s="57">
        <v>45494</v>
      </c>
      <c r="BY44" s="52">
        <f>R44+AX44</f>
        <v>150</v>
      </c>
      <c r="BZ44" s="37" t="s">
        <v>111</v>
      </c>
      <c r="CA44" s="42">
        <f>T44+AL44</f>
        <v>13000000</v>
      </c>
      <c r="CB44" s="37" t="s">
        <v>91</v>
      </c>
    </row>
    <row r="45" spans="1:80" s="58" customFormat="1" ht="29.25" customHeight="1" x14ac:dyDescent="0.3">
      <c r="A45" s="34">
        <v>44</v>
      </c>
      <c r="B45" s="35">
        <v>104233</v>
      </c>
      <c r="C45" s="36" t="s">
        <v>312</v>
      </c>
      <c r="D45" s="36" t="s">
        <v>282</v>
      </c>
      <c r="E45" s="36" t="s">
        <v>283</v>
      </c>
      <c r="F45" s="37" t="s">
        <v>393</v>
      </c>
      <c r="G45" s="38" t="s">
        <v>394</v>
      </c>
      <c r="H45" s="39" t="s">
        <v>76</v>
      </c>
      <c r="I45" s="39" t="s">
        <v>395</v>
      </c>
      <c r="J45" s="40" t="s">
        <v>396</v>
      </c>
      <c r="K45" s="37" t="s">
        <v>80</v>
      </c>
      <c r="L45" s="39" t="s">
        <v>81</v>
      </c>
      <c r="M45" s="57">
        <v>45342</v>
      </c>
      <c r="N45" s="41">
        <v>45345</v>
      </c>
      <c r="O45" s="41">
        <v>45450</v>
      </c>
      <c r="P45" s="39">
        <v>3</v>
      </c>
      <c r="Q45" s="39">
        <v>15</v>
      </c>
      <c r="R45" s="39">
        <f t="shared" si="1"/>
        <v>105</v>
      </c>
      <c r="S45" s="39" t="s">
        <v>82</v>
      </c>
      <c r="T45" s="42">
        <v>19250000</v>
      </c>
      <c r="U45" s="69">
        <v>5500000</v>
      </c>
      <c r="V45" s="43">
        <v>1019</v>
      </c>
      <c r="W45" s="44">
        <v>45331</v>
      </c>
      <c r="X45" s="45">
        <v>66000000</v>
      </c>
      <c r="Y45" s="46">
        <v>1069</v>
      </c>
      <c r="Z45" s="44">
        <v>45344</v>
      </c>
      <c r="AA45" s="47">
        <v>19250000</v>
      </c>
      <c r="AB45" s="46" t="s">
        <v>84</v>
      </c>
      <c r="AC45" s="59">
        <v>45342</v>
      </c>
      <c r="AD45" s="48" t="s">
        <v>397</v>
      </c>
      <c r="AE45" s="8" t="s">
        <v>398</v>
      </c>
      <c r="AF45" s="46" t="s">
        <v>87</v>
      </c>
      <c r="AG45" s="48" t="s">
        <v>290</v>
      </c>
      <c r="AH45" s="60" t="s">
        <v>291</v>
      </c>
      <c r="AI45" s="48" t="s">
        <v>108</v>
      </c>
      <c r="AJ45" s="59">
        <v>45443</v>
      </c>
      <c r="AK45" s="50">
        <v>8250000</v>
      </c>
      <c r="AL45" s="50">
        <v>8250000</v>
      </c>
      <c r="AM45" s="48">
        <v>109957</v>
      </c>
      <c r="AN45" s="46">
        <v>1358</v>
      </c>
      <c r="AO45" s="59">
        <v>45441</v>
      </c>
      <c r="AP45" s="50">
        <v>8250000</v>
      </c>
      <c r="AQ45" s="46">
        <v>1660</v>
      </c>
      <c r="AR45" s="59">
        <v>45447</v>
      </c>
      <c r="AS45" s="46" t="s">
        <v>292</v>
      </c>
      <c r="AT45" s="39">
        <v>1</v>
      </c>
      <c r="AU45" s="39">
        <v>15</v>
      </c>
      <c r="AV45" s="39">
        <f t="shared" si="3"/>
        <v>45</v>
      </c>
      <c r="AW45" s="39" t="s">
        <v>110</v>
      </c>
      <c r="AX45" s="52">
        <v>45</v>
      </c>
      <c r="AY45" s="57">
        <v>45495</v>
      </c>
      <c r="AZ45" s="37"/>
      <c r="BA45" s="37"/>
      <c r="BB45" s="37"/>
      <c r="BC45" s="51"/>
      <c r="BD45" s="51"/>
      <c r="BE45" s="51"/>
      <c r="BF45" s="51"/>
      <c r="BG45" s="37"/>
      <c r="BH45" s="39"/>
      <c r="BI45" s="37"/>
      <c r="BJ45" s="39"/>
      <c r="BK45" s="37"/>
      <c r="BL45" s="53"/>
      <c r="BM45" s="39"/>
      <c r="BN45" s="37"/>
      <c r="BO45" s="37"/>
      <c r="BP45" s="53"/>
      <c r="BQ45" s="39"/>
      <c r="BR45" s="37"/>
      <c r="BS45" s="37"/>
      <c r="BT45" s="53"/>
      <c r="BU45" s="55"/>
      <c r="BV45" s="53"/>
      <c r="BW45" s="53"/>
      <c r="BX45" s="57">
        <v>45495</v>
      </c>
      <c r="BY45" s="52">
        <f>R45+AX45</f>
        <v>150</v>
      </c>
      <c r="BZ45" s="37" t="s">
        <v>111</v>
      </c>
      <c r="CA45" s="42">
        <f>T45+AL45</f>
        <v>27500000</v>
      </c>
      <c r="CB45" s="37" t="s">
        <v>91</v>
      </c>
    </row>
    <row r="46" spans="1:80" s="58" customFormat="1" ht="29.25" customHeight="1" x14ac:dyDescent="0.3">
      <c r="A46" s="34">
        <v>45</v>
      </c>
      <c r="B46" s="35">
        <v>103893</v>
      </c>
      <c r="C46" s="36" t="s">
        <v>133</v>
      </c>
      <c r="D46" s="36" t="s">
        <v>134</v>
      </c>
      <c r="E46" s="36" t="s">
        <v>385</v>
      </c>
      <c r="F46" s="37" t="s">
        <v>399</v>
      </c>
      <c r="G46" s="38" t="s">
        <v>400</v>
      </c>
      <c r="H46" s="39" t="s">
        <v>76</v>
      </c>
      <c r="I46" s="39" t="s">
        <v>401</v>
      </c>
      <c r="J46" s="40" t="s">
        <v>402</v>
      </c>
      <c r="K46" s="37" t="s">
        <v>80</v>
      </c>
      <c r="L46" s="39" t="s">
        <v>81</v>
      </c>
      <c r="M46" s="57">
        <v>45342</v>
      </c>
      <c r="N46" s="41">
        <v>45344</v>
      </c>
      <c r="O46" s="41">
        <v>45449</v>
      </c>
      <c r="P46" s="39">
        <v>3</v>
      </c>
      <c r="Q46" s="39">
        <v>15</v>
      </c>
      <c r="R46" s="39">
        <f t="shared" si="1"/>
        <v>105</v>
      </c>
      <c r="S46" s="39" t="s">
        <v>82</v>
      </c>
      <c r="T46" s="42">
        <v>9800000</v>
      </c>
      <c r="U46" s="69">
        <v>2800000</v>
      </c>
      <c r="V46" s="43">
        <v>1029</v>
      </c>
      <c r="W46" s="44">
        <v>45337</v>
      </c>
      <c r="X46" s="45">
        <v>343000000</v>
      </c>
      <c r="Y46" s="46">
        <v>1070</v>
      </c>
      <c r="Z46" s="44">
        <v>45344</v>
      </c>
      <c r="AA46" s="47">
        <v>9800000</v>
      </c>
      <c r="AB46" s="46" t="s">
        <v>84</v>
      </c>
      <c r="AC46" s="59">
        <v>45342</v>
      </c>
      <c r="AD46" s="48" t="s">
        <v>403</v>
      </c>
      <c r="AE46" s="8" t="s">
        <v>404</v>
      </c>
      <c r="AF46" s="46" t="s">
        <v>87</v>
      </c>
      <c r="AG46" s="48" t="s">
        <v>392</v>
      </c>
      <c r="AH46" s="48" t="s">
        <v>107</v>
      </c>
      <c r="AI46" s="48" t="s">
        <v>108</v>
      </c>
      <c r="AJ46" s="59">
        <v>45443</v>
      </c>
      <c r="AK46" s="50">
        <v>4200000</v>
      </c>
      <c r="AL46" s="50">
        <v>4200000</v>
      </c>
      <c r="AM46" s="48">
        <v>109931</v>
      </c>
      <c r="AN46" s="46">
        <v>1343</v>
      </c>
      <c r="AO46" s="59">
        <v>45441</v>
      </c>
      <c r="AP46" s="50">
        <v>4200000</v>
      </c>
      <c r="AQ46" s="46">
        <v>1661</v>
      </c>
      <c r="AR46" s="59">
        <v>45447</v>
      </c>
      <c r="AS46" s="46" t="s">
        <v>176</v>
      </c>
      <c r="AT46" s="39">
        <v>1</v>
      </c>
      <c r="AU46" s="39">
        <v>15</v>
      </c>
      <c r="AV46" s="39">
        <f t="shared" si="3"/>
        <v>45</v>
      </c>
      <c r="AW46" s="39" t="s">
        <v>110</v>
      </c>
      <c r="AX46" s="52">
        <v>45</v>
      </c>
      <c r="AY46" s="57">
        <v>45494</v>
      </c>
      <c r="AZ46" s="37"/>
      <c r="BA46" s="37"/>
      <c r="BB46" s="37"/>
      <c r="BC46" s="51"/>
      <c r="BD46" s="51"/>
      <c r="BE46" s="51"/>
      <c r="BF46" s="51"/>
      <c r="BG46" s="37"/>
      <c r="BH46" s="39"/>
      <c r="BI46" s="37"/>
      <c r="BJ46" s="39"/>
      <c r="BK46" s="37"/>
      <c r="BL46" s="53"/>
      <c r="BM46" s="39"/>
      <c r="BN46" s="37"/>
      <c r="BO46" s="37"/>
      <c r="BP46" s="53"/>
      <c r="BQ46" s="39"/>
      <c r="BR46" s="37"/>
      <c r="BS46" s="37"/>
      <c r="BT46" s="53"/>
      <c r="BU46" s="55"/>
      <c r="BV46" s="53"/>
      <c r="BW46" s="53"/>
      <c r="BX46" s="57">
        <v>45494</v>
      </c>
      <c r="BY46" s="52">
        <f>R46+AX46</f>
        <v>150</v>
      </c>
      <c r="BZ46" s="37" t="s">
        <v>111</v>
      </c>
      <c r="CA46" s="42">
        <f>T46+AL46</f>
        <v>14000000</v>
      </c>
      <c r="CB46" s="37" t="s">
        <v>91</v>
      </c>
    </row>
    <row r="47" spans="1:80" s="58" customFormat="1" ht="29.25" customHeight="1" x14ac:dyDescent="0.3">
      <c r="A47" s="34">
        <v>46</v>
      </c>
      <c r="B47" s="35">
        <v>103893</v>
      </c>
      <c r="C47" s="36" t="s">
        <v>133</v>
      </c>
      <c r="D47" s="36" t="s">
        <v>134</v>
      </c>
      <c r="E47" s="36" t="s">
        <v>385</v>
      </c>
      <c r="F47" s="37" t="s">
        <v>405</v>
      </c>
      <c r="G47" s="38" t="s">
        <v>406</v>
      </c>
      <c r="H47" s="39" t="s">
        <v>76</v>
      </c>
      <c r="I47" s="39" t="s">
        <v>407</v>
      </c>
      <c r="J47" s="40" t="s">
        <v>402</v>
      </c>
      <c r="K47" s="37" t="s">
        <v>80</v>
      </c>
      <c r="L47" s="39" t="s">
        <v>81</v>
      </c>
      <c r="M47" s="57">
        <v>45342</v>
      </c>
      <c r="N47" s="41">
        <v>45344</v>
      </c>
      <c r="O47" s="41">
        <v>45449</v>
      </c>
      <c r="P47" s="39">
        <v>3</v>
      </c>
      <c r="Q47" s="39">
        <v>15</v>
      </c>
      <c r="R47" s="39">
        <f t="shared" si="1"/>
        <v>105</v>
      </c>
      <c r="S47" s="39" t="s">
        <v>82</v>
      </c>
      <c r="T47" s="42">
        <v>9800000</v>
      </c>
      <c r="U47" s="69">
        <v>2800000</v>
      </c>
      <c r="V47" s="43">
        <v>1029</v>
      </c>
      <c r="W47" s="44">
        <v>45337</v>
      </c>
      <c r="X47" s="45">
        <v>343000000</v>
      </c>
      <c r="Y47" s="46">
        <v>1071</v>
      </c>
      <c r="Z47" s="44">
        <v>45344</v>
      </c>
      <c r="AA47" s="47">
        <v>9800000</v>
      </c>
      <c r="AB47" s="46" t="s">
        <v>84</v>
      </c>
      <c r="AC47" s="59">
        <v>45342</v>
      </c>
      <c r="AD47" s="48" t="s">
        <v>408</v>
      </c>
      <c r="AE47" s="8" t="s">
        <v>409</v>
      </c>
      <c r="AF47" s="46" t="s">
        <v>87</v>
      </c>
      <c r="AG47" s="48" t="s">
        <v>392</v>
      </c>
      <c r="AH47" s="48" t="s">
        <v>107</v>
      </c>
      <c r="AI47" s="48" t="s">
        <v>108</v>
      </c>
      <c r="AJ47" s="59">
        <v>45443</v>
      </c>
      <c r="AK47" s="50">
        <v>4200000</v>
      </c>
      <c r="AL47" s="50">
        <v>4200000</v>
      </c>
      <c r="AM47" s="48">
        <v>109941</v>
      </c>
      <c r="AN47" s="46">
        <v>1348</v>
      </c>
      <c r="AO47" s="59">
        <v>45441</v>
      </c>
      <c r="AP47" s="50">
        <v>4200000</v>
      </c>
      <c r="AQ47" s="46">
        <v>1662</v>
      </c>
      <c r="AR47" s="59">
        <v>45447</v>
      </c>
      <c r="AS47" s="46" t="s">
        <v>176</v>
      </c>
      <c r="AT47" s="39">
        <v>1</v>
      </c>
      <c r="AU47" s="39">
        <v>15</v>
      </c>
      <c r="AV47" s="39">
        <f t="shared" si="3"/>
        <v>45</v>
      </c>
      <c r="AW47" s="39" t="s">
        <v>110</v>
      </c>
      <c r="AX47" s="52">
        <v>45</v>
      </c>
      <c r="AY47" s="57">
        <v>45494</v>
      </c>
      <c r="AZ47" s="37"/>
      <c r="BA47" s="37"/>
      <c r="BB47" s="37"/>
      <c r="BC47" s="51"/>
      <c r="BD47" s="51"/>
      <c r="BE47" s="51"/>
      <c r="BF47" s="51"/>
      <c r="BG47" s="37"/>
      <c r="BH47" s="39"/>
      <c r="BI47" s="37"/>
      <c r="BJ47" s="39"/>
      <c r="BK47" s="37"/>
      <c r="BL47" s="53"/>
      <c r="BM47" s="39"/>
      <c r="BN47" s="37"/>
      <c r="BO47" s="37"/>
      <c r="BP47" s="53"/>
      <c r="BQ47" s="39"/>
      <c r="BR47" s="37"/>
      <c r="BS47" s="37"/>
      <c r="BT47" s="53"/>
      <c r="BU47" s="55"/>
      <c r="BV47" s="53"/>
      <c r="BW47" s="53"/>
      <c r="BX47" s="57">
        <v>45494</v>
      </c>
      <c r="BY47" s="52">
        <f>R47+AX47</f>
        <v>150</v>
      </c>
      <c r="BZ47" s="37" t="s">
        <v>111</v>
      </c>
      <c r="CA47" s="42">
        <f>T47+AL47</f>
        <v>14000000</v>
      </c>
      <c r="CB47" s="37" t="s">
        <v>91</v>
      </c>
    </row>
    <row r="48" spans="1:80" s="58" customFormat="1" ht="29.25" customHeight="1" x14ac:dyDescent="0.3">
      <c r="A48" s="34">
        <v>47</v>
      </c>
      <c r="B48" s="35">
        <v>103893</v>
      </c>
      <c r="C48" s="36" t="s">
        <v>133</v>
      </c>
      <c r="D48" s="36" t="s">
        <v>134</v>
      </c>
      <c r="E48" s="36" t="s">
        <v>385</v>
      </c>
      <c r="F48" s="37" t="s">
        <v>410</v>
      </c>
      <c r="G48" s="38" t="s">
        <v>411</v>
      </c>
      <c r="H48" s="39" t="s">
        <v>76</v>
      </c>
      <c r="I48" s="39" t="s">
        <v>412</v>
      </c>
      <c r="J48" s="40" t="s">
        <v>402</v>
      </c>
      <c r="K48" s="37" t="s">
        <v>80</v>
      </c>
      <c r="L48" s="39" t="s">
        <v>81</v>
      </c>
      <c r="M48" s="57">
        <v>45342</v>
      </c>
      <c r="N48" s="41">
        <v>45344</v>
      </c>
      <c r="O48" s="41">
        <v>45449</v>
      </c>
      <c r="P48" s="39">
        <v>3</v>
      </c>
      <c r="Q48" s="39">
        <v>15</v>
      </c>
      <c r="R48" s="39">
        <f t="shared" si="1"/>
        <v>105</v>
      </c>
      <c r="S48" s="39" t="s">
        <v>82</v>
      </c>
      <c r="T48" s="42">
        <v>9800000</v>
      </c>
      <c r="U48" s="69">
        <v>2800000</v>
      </c>
      <c r="V48" s="43">
        <v>1029</v>
      </c>
      <c r="W48" s="44">
        <v>45337</v>
      </c>
      <c r="X48" s="45">
        <v>343000000</v>
      </c>
      <c r="Y48" s="46">
        <v>1072</v>
      </c>
      <c r="Z48" s="44">
        <v>45344</v>
      </c>
      <c r="AA48" s="47">
        <v>9800000</v>
      </c>
      <c r="AB48" s="46" t="s">
        <v>84</v>
      </c>
      <c r="AC48" s="59">
        <v>45342</v>
      </c>
      <c r="AD48" s="48" t="s">
        <v>413</v>
      </c>
      <c r="AE48" s="8" t="s">
        <v>414</v>
      </c>
      <c r="AF48" s="46" t="s">
        <v>87</v>
      </c>
      <c r="AG48" s="48" t="s">
        <v>392</v>
      </c>
      <c r="AH48" s="48" t="s">
        <v>107</v>
      </c>
      <c r="AI48" s="48" t="s">
        <v>108</v>
      </c>
      <c r="AJ48" s="59">
        <v>45443</v>
      </c>
      <c r="AK48" s="50">
        <v>4200000</v>
      </c>
      <c r="AL48" s="50">
        <v>4200000</v>
      </c>
      <c r="AM48" s="48">
        <v>109939</v>
      </c>
      <c r="AN48" s="46">
        <v>1347</v>
      </c>
      <c r="AO48" s="59">
        <v>45441</v>
      </c>
      <c r="AP48" s="50">
        <v>4200000</v>
      </c>
      <c r="AQ48" s="46">
        <v>1663</v>
      </c>
      <c r="AR48" s="59">
        <v>45447</v>
      </c>
      <c r="AS48" s="46" t="s">
        <v>176</v>
      </c>
      <c r="AT48" s="39">
        <v>1</v>
      </c>
      <c r="AU48" s="39">
        <v>15</v>
      </c>
      <c r="AV48" s="39">
        <f t="shared" si="3"/>
        <v>45</v>
      </c>
      <c r="AW48" s="39" t="s">
        <v>110</v>
      </c>
      <c r="AX48" s="52">
        <v>45</v>
      </c>
      <c r="AY48" s="57">
        <v>45494</v>
      </c>
      <c r="AZ48" s="37"/>
      <c r="BA48" s="37"/>
      <c r="BB48" s="37"/>
      <c r="BC48" s="51"/>
      <c r="BD48" s="51"/>
      <c r="BE48" s="51"/>
      <c r="BF48" s="51"/>
      <c r="BG48" s="37"/>
      <c r="BH48" s="39"/>
      <c r="BI48" s="37"/>
      <c r="BJ48" s="39"/>
      <c r="BK48" s="37"/>
      <c r="BL48" s="53"/>
      <c r="BM48" s="39"/>
      <c r="BN48" s="37"/>
      <c r="BO48" s="37"/>
      <c r="BP48" s="53"/>
      <c r="BQ48" s="39"/>
      <c r="BR48" s="37"/>
      <c r="BS48" s="37"/>
      <c r="BT48" s="53"/>
      <c r="BU48" s="55"/>
      <c r="BV48" s="53"/>
      <c r="BW48" s="53"/>
      <c r="BX48" s="57">
        <v>45494</v>
      </c>
      <c r="BY48" s="52">
        <f>R48+AX48</f>
        <v>150</v>
      </c>
      <c r="BZ48" s="37" t="s">
        <v>111</v>
      </c>
      <c r="CA48" s="42">
        <f>T48+AL48</f>
        <v>14000000</v>
      </c>
      <c r="CB48" s="37" t="s">
        <v>91</v>
      </c>
    </row>
    <row r="49" spans="1:80" s="58" customFormat="1" ht="29.25" customHeight="1" x14ac:dyDescent="0.3">
      <c r="A49" s="34">
        <v>48</v>
      </c>
      <c r="B49" s="35">
        <v>103893</v>
      </c>
      <c r="C49" s="36" t="s">
        <v>133</v>
      </c>
      <c r="D49" s="36" t="s">
        <v>134</v>
      </c>
      <c r="E49" s="36" t="s">
        <v>385</v>
      </c>
      <c r="F49" s="37" t="s">
        <v>415</v>
      </c>
      <c r="G49" s="38" t="s">
        <v>416</v>
      </c>
      <c r="H49" s="39" t="s">
        <v>76</v>
      </c>
      <c r="I49" s="39" t="s">
        <v>417</v>
      </c>
      <c r="J49" s="40" t="s">
        <v>402</v>
      </c>
      <c r="K49" s="37" t="s">
        <v>80</v>
      </c>
      <c r="L49" s="39" t="s">
        <v>81</v>
      </c>
      <c r="M49" s="57">
        <v>45342</v>
      </c>
      <c r="N49" s="41">
        <v>45344</v>
      </c>
      <c r="O49" s="41">
        <v>45449</v>
      </c>
      <c r="P49" s="39">
        <v>3</v>
      </c>
      <c r="Q49" s="39">
        <v>15</v>
      </c>
      <c r="R49" s="39">
        <f t="shared" si="1"/>
        <v>105</v>
      </c>
      <c r="S49" s="39" t="s">
        <v>82</v>
      </c>
      <c r="T49" s="42">
        <v>9800000</v>
      </c>
      <c r="U49" s="69">
        <v>2800000</v>
      </c>
      <c r="V49" s="43">
        <v>1029</v>
      </c>
      <c r="W49" s="44">
        <v>45337</v>
      </c>
      <c r="X49" s="45">
        <v>343000000</v>
      </c>
      <c r="Y49" s="46">
        <v>1073</v>
      </c>
      <c r="Z49" s="44">
        <v>45344</v>
      </c>
      <c r="AA49" s="47">
        <v>9800000</v>
      </c>
      <c r="AB49" s="46" t="s">
        <v>84</v>
      </c>
      <c r="AC49" s="59">
        <v>45342</v>
      </c>
      <c r="AD49" s="48" t="s">
        <v>418</v>
      </c>
      <c r="AE49" s="8" t="s">
        <v>419</v>
      </c>
      <c r="AF49" s="46" t="s">
        <v>87</v>
      </c>
      <c r="AG49" s="48" t="s">
        <v>392</v>
      </c>
      <c r="AH49" s="48" t="s">
        <v>107</v>
      </c>
      <c r="AI49" s="48" t="s">
        <v>108</v>
      </c>
      <c r="AJ49" s="59">
        <v>45443</v>
      </c>
      <c r="AK49" s="50">
        <v>4200000</v>
      </c>
      <c r="AL49" s="50">
        <v>4200000</v>
      </c>
      <c r="AM49" s="48">
        <v>109937</v>
      </c>
      <c r="AN49" s="46">
        <v>1363</v>
      </c>
      <c r="AO49" s="59">
        <v>45441</v>
      </c>
      <c r="AP49" s="50">
        <v>4200000</v>
      </c>
      <c r="AQ49" s="46">
        <v>1664</v>
      </c>
      <c r="AR49" s="59">
        <v>45447</v>
      </c>
      <c r="AS49" s="46" t="s">
        <v>176</v>
      </c>
      <c r="AT49" s="39">
        <v>1</v>
      </c>
      <c r="AU49" s="39">
        <v>15</v>
      </c>
      <c r="AV49" s="39">
        <f t="shared" si="3"/>
        <v>45</v>
      </c>
      <c r="AW49" s="39" t="s">
        <v>110</v>
      </c>
      <c r="AX49" s="52">
        <v>45</v>
      </c>
      <c r="AY49" s="57">
        <v>45494</v>
      </c>
      <c r="AZ49" s="37"/>
      <c r="BA49" s="37"/>
      <c r="BB49" s="37"/>
      <c r="BC49" s="51"/>
      <c r="BD49" s="51"/>
      <c r="BE49" s="51"/>
      <c r="BF49" s="51"/>
      <c r="BG49" s="37"/>
      <c r="BH49" s="39"/>
      <c r="BI49" s="37"/>
      <c r="BJ49" s="39"/>
      <c r="BK49" s="37"/>
      <c r="BL49" s="53"/>
      <c r="BM49" s="39"/>
      <c r="BN49" s="37"/>
      <c r="BO49" s="37"/>
      <c r="BP49" s="53"/>
      <c r="BQ49" s="39"/>
      <c r="BR49" s="37"/>
      <c r="BS49" s="37"/>
      <c r="BT49" s="53"/>
      <c r="BU49" s="55"/>
      <c r="BV49" s="53"/>
      <c r="BW49" s="53"/>
      <c r="BX49" s="57">
        <v>45494</v>
      </c>
      <c r="BY49" s="52">
        <f>R49+AX49</f>
        <v>150</v>
      </c>
      <c r="BZ49" s="37" t="s">
        <v>111</v>
      </c>
      <c r="CA49" s="42">
        <f>T49+AL49</f>
        <v>14000000</v>
      </c>
      <c r="CB49" s="37" t="s">
        <v>91</v>
      </c>
    </row>
    <row r="50" spans="1:80" s="58" customFormat="1" ht="29.25" customHeight="1" x14ac:dyDescent="0.3">
      <c r="A50" s="34">
        <v>49</v>
      </c>
      <c r="B50" s="35">
        <v>103893</v>
      </c>
      <c r="C50" s="36" t="s">
        <v>133</v>
      </c>
      <c r="D50" s="36" t="s">
        <v>134</v>
      </c>
      <c r="E50" s="36" t="s">
        <v>385</v>
      </c>
      <c r="F50" s="37" t="s">
        <v>420</v>
      </c>
      <c r="G50" s="38" t="s">
        <v>421</v>
      </c>
      <c r="H50" s="39" t="s">
        <v>76</v>
      </c>
      <c r="I50" s="39" t="s">
        <v>422</v>
      </c>
      <c r="J50" s="40" t="s">
        <v>402</v>
      </c>
      <c r="K50" s="37" t="s">
        <v>80</v>
      </c>
      <c r="L50" s="39" t="s">
        <v>81</v>
      </c>
      <c r="M50" s="57">
        <v>45342</v>
      </c>
      <c r="N50" s="41">
        <v>45344</v>
      </c>
      <c r="O50" s="41">
        <v>45449</v>
      </c>
      <c r="P50" s="39">
        <v>3</v>
      </c>
      <c r="Q50" s="39">
        <v>15</v>
      </c>
      <c r="R50" s="39">
        <f t="shared" si="1"/>
        <v>105</v>
      </c>
      <c r="S50" s="39" t="s">
        <v>82</v>
      </c>
      <c r="T50" s="42">
        <v>9800000</v>
      </c>
      <c r="U50" s="69">
        <v>2800000</v>
      </c>
      <c r="V50" s="43">
        <v>1029</v>
      </c>
      <c r="W50" s="44">
        <v>45337</v>
      </c>
      <c r="X50" s="45">
        <v>343000000</v>
      </c>
      <c r="Y50" s="46">
        <v>1074</v>
      </c>
      <c r="Z50" s="44">
        <v>45344</v>
      </c>
      <c r="AA50" s="47">
        <v>9800000</v>
      </c>
      <c r="AB50" s="46" t="s">
        <v>84</v>
      </c>
      <c r="AC50" s="59">
        <v>45342</v>
      </c>
      <c r="AD50" s="48" t="s">
        <v>423</v>
      </c>
      <c r="AE50" s="8" t="s">
        <v>424</v>
      </c>
      <c r="AF50" s="46" t="s">
        <v>87</v>
      </c>
      <c r="AG50" s="48" t="s">
        <v>392</v>
      </c>
      <c r="AH50" s="48" t="s">
        <v>107</v>
      </c>
      <c r="AI50" s="48" t="s">
        <v>108</v>
      </c>
      <c r="AJ50" s="59">
        <v>45443</v>
      </c>
      <c r="AK50" s="50">
        <v>4200000</v>
      </c>
      <c r="AL50" s="50">
        <v>4200000</v>
      </c>
      <c r="AM50" s="48">
        <v>109940</v>
      </c>
      <c r="AN50" s="46">
        <v>1364</v>
      </c>
      <c r="AO50" s="59">
        <v>45441</v>
      </c>
      <c r="AP50" s="50">
        <v>4200000</v>
      </c>
      <c r="AQ50" s="46">
        <v>1665</v>
      </c>
      <c r="AR50" s="59">
        <v>45447</v>
      </c>
      <c r="AS50" s="46" t="s">
        <v>176</v>
      </c>
      <c r="AT50" s="39">
        <v>1</v>
      </c>
      <c r="AU50" s="39">
        <v>15</v>
      </c>
      <c r="AV50" s="39">
        <f t="shared" si="3"/>
        <v>45</v>
      </c>
      <c r="AW50" s="39" t="s">
        <v>110</v>
      </c>
      <c r="AX50" s="52">
        <v>45</v>
      </c>
      <c r="AY50" s="57">
        <v>45494</v>
      </c>
      <c r="AZ50" s="37"/>
      <c r="BA50" s="37"/>
      <c r="BB50" s="37"/>
      <c r="BC50" s="51"/>
      <c r="BD50" s="51"/>
      <c r="BE50" s="51"/>
      <c r="BF50" s="51"/>
      <c r="BG50" s="37"/>
      <c r="BH50" s="39"/>
      <c r="BI50" s="37"/>
      <c r="BJ50" s="39"/>
      <c r="BK50" s="37"/>
      <c r="BL50" s="53"/>
      <c r="BM50" s="39"/>
      <c r="BN50" s="37"/>
      <c r="BO50" s="37"/>
      <c r="BP50" s="53"/>
      <c r="BQ50" s="39"/>
      <c r="BR50" s="37"/>
      <c r="BS50" s="37"/>
      <c r="BT50" s="53"/>
      <c r="BU50" s="55"/>
      <c r="BV50" s="53"/>
      <c r="BW50" s="53"/>
      <c r="BX50" s="57">
        <v>45494</v>
      </c>
      <c r="BY50" s="52">
        <f>R50+AX50</f>
        <v>150</v>
      </c>
      <c r="BZ50" s="37" t="s">
        <v>111</v>
      </c>
      <c r="CA50" s="42">
        <f>T50+AL50</f>
        <v>14000000</v>
      </c>
      <c r="CB50" s="37" t="s">
        <v>91</v>
      </c>
    </row>
    <row r="51" spans="1:80" s="58" customFormat="1" ht="29.25" customHeight="1" x14ac:dyDescent="0.3">
      <c r="A51" s="34">
        <v>50</v>
      </c>
      <c r="B51" s="35">
        <v>103730</v>
      </c>
      <c r="C51" s="36" t="s">
        <v>71</v>
      </c>
      <c r="D51" s="36" t="s">
        <v>72</v>
      </c>
      <c r="E51" s="36" t="s">
        <v>73</v>
      </c>
      <c r="F51" s="37" t="s">
        <v>425</v>
      </c>
      <c r="G51" s="38" t="s">
        <v>426</v>
      </c>
      <c r="H51" s="39" t="s">
        <v>76</v>
      </c>
      <c r="I51" s="39" t="s">
        <v>427</v>
      </c>
      <c r="J51" s="40" t="s">
        <v>428</v>
      </c>
      <c r="K51" s="37" t="s">
        <v>80</v>
      </c>
      <c r="L51" s="39" t="s">
        <v>81</v>
      </c>
      <c r="M51" s="57">
        <v>45342</v>
      </c>
      <c r="N51" s="41">
        <v>45350</v>
      </c>
      <c r="O51" s="41">
        <v>45455</v>
      </c>
      <c r="P51" s="39">
        <v>3</v>
      </c>
      <c r="Q51" s="39">
        <v>15</v>
      </c>
      <c r="R51" s="39">
        <f t="shared" si="1"/>
        <v>105</v>
      </c>
      <c r="S51" s="39" t="s">
        <v>82</v>
      </c>
      <c r="T51" s="42">
        <v>14000000</v>
      </c>
      <c r="U51" s="69">
        <v>4000000</v>
      </c>
      <c r="V51" s="43">
        <v>993</v>
      </c>
      <c r="W51" s="44">
        <v>45330</v>
      </c>
      <c r="X51" s="45">
        <v>28000000</v>
      </c>
      <c r="Y51" s="46">
        <v>1075</v>
      </c>
      <c r="Z51" s="44">
        <v>45344</v>
      </c>
      <c r="AA51" s="47">
        <v>14000000</v>
      </c>
      <c r="AB51" s="46" t="s">
        <v>84</v>
      </c>
      <c r="AC51" s="59">
        <v>45342</v>
      </c>
      <c r="AD51" s="48" t="s">
        <v>429</v>
      </c>
      <c r="AE51" s="8" t="s">
        <v>430</v>
      </c>
      <c r="AF51" s="46" t="s">
        <v>87</v>
      </c>
      <c r="AG51" s="48" t="s">
        <v>88</v>
      </c>
      <c r="AH51" s="48" t="s">
        <v>89</v>
      </c>
      <c r="AI51" s="48" t="s">
        <v>108</v>
      </c>
      <c r="AJ51" s="59">
        <v>45447</v>
      </c>
      <c r="AK51" s="50">
        <v>6000000</v>
      </c>
      <c r="AL51" s="50">
        <v>6000000</v>
      </c>
      <c r="AM51" s="48">
        <v>110071</v>
      </c>
      <c r="AN51" s="46">
        <v>1378</v>
      </c>
      <c r="AO51" s="59">
        <v>45441</v>
      </c>
      <c r="AP51" s="50">
        <v>6000000</v>
      </c>
      <c r="AQ51" s="46">
        <v>1684</v>
      </c>
      <c r="AR51" s="59">
        <v>45448</v>
      </c>
      <c r="AS51" s="46" t="s">
        <v>431</v>
      </c>
      <c r="AT51" s="37">
        <v>1</v>
      </c>
      <c r="AU51" s="37">
        <v>15</v>
      </c>
      <c r="AV51" s="37">
        <v>45</v>
      </c>
      <c r="AW51" s="37" t="s">
        <v>110</v>
      </c>
      <c r="AX51" s="52">
        <v>45</v>
      </c>
      <c r="AY51" s="57">
        <v>45498</v>
      </c>
      <c r="AZ51" s="37"/>
      <c r="BA51" s="37"/>
      <c r="BB51" s="37"/>
      <c r="BC51" s="51"/>
      <c r="BD51" s="51"/>
      <c r="BE51" s="51"/>
      <c r="BF51" s="51"/>
      <c r="BG51" s="37"/>
      <c r="BH51" s="39"/>
      <c r="BI51" s="37"/>
      <c r="BJ51" s="39"/>
      <c r="BK51" s="37"/>
      <c r="BL51" s="53"/>
      <c r="BM51" s="39"/>
      <c r="BN51" s="37"/>
      <c r="BO51" s="37"/>
      <c r="BP51" s="53"/>
      <c r="BQ51" s="39"/>
      <c r="BR51" s="37"/>
      <c r="BS51" s="37"/>
      <c r="BT51" s="53"/>
      <c r="BU51" s="55"/>
      <c r="BV51" s="67" t="s">
        <v>243</v>
      </c>
      <c r="BW51" s="53">
        <v>45489</v>
      </c>
      <c r="BX51" s="53">
        <v>45489</v>
      </c>
      <c r="BY51" s="52">
        <v>139</v>
      </c>
      <c r="BZ51" s="37" t="s">
        <v>432</v>
      </c>
      <c r="CA51" s="42">
        <v>18533333</v>
      </c>
      <c r="CB51" s="37" t="s">
        <v>245</v>
      </c>
    </row>
    <row r="52" spans="1:80" s="58" customFormat="1" ht="29.25" customHeight="1" x14ac:dyDescent="0.3">
      <c r="A52" s="34">
        <v>51</v>
      </c>
      <c r="B52" s="35">
        <v>103866</v>
      </c>
      <c r="C52" s="36" t="s">
        <v>71</v>
      </c>
      <c r="D52" s="36" t="s">
        <v>72</v>
      </c>
      <c r="E52" s="36" t="s">
        <v>73</v>
      </c>
      <c r="F52" s="37" t="s">
        <v>433</v>
      </c>
      <c r="G52" s="38" t="s">
        <v>434</v>
      </c>
      <c r="H52" s="39" t="s">
        <v>76</v>
      </c>
      <c r="I52" s="39" t="s">
        <v>435</v>
      </c>
      <c r="J52" s="40" t="s">
        <v>436</v>
      </c>
      <c r="K52" s="37" t="s">
        <v>80</v>
      </c>
      <c r="L52" s="39" t="s">
        <v>81</v>
      </c>
      <c r="M52" s="57">
        <v>45342</v>
      </c>
      <c r="N52" s="41">
        <v>45344</v>
      </c>
      <c r="O52" s="41">
        <v>45449</v>
      </c>
      <c r="P52" s="39">
        <v>3</v>
      </c>
      <c r="Q52" s="39">
        <v>15</v>
      </c>
      <c r="R52" s="39">
        <f t="shared" si="1"/>
        <v>105</v>
      </c>
      <c r="S52" s="39" t="s">
        <v>82</v>
      </c>
      <c r="T52" s="42">
        <v>16800000</v>
      </c>
      <c r="U52" s="69">
        <v>4800000</v>
      </c>
      <c r="V52" s="46">
        <v>1052</v>
      </c>
      <c r="W52" s="44">
        <v>45337</v>
      </c>
      <c r="X52" s="45">
        <v>16800000</v>
      </c>
      <c r="Y52" s="46">
        <v>1076</v>
      </c>
      <c r="Z52" s="44">
        <v>45344</v>
      </c>
      <c r="AA52" s="47">
        <v>16800000</v>
      </c>
      <c r="AB52" s="46" t="s">
        <v>84</v>
      </c>
      <c r="AC52" s="59">
        <v>45342</v>
      </c>
      <c r="AD52" s="48" t="s">
        <v>437</v>
      </c>
      <c r="AE52" s="8" t="s">
        <v>438</v>
      </c>
      <c r="AF52" s="46" t="s">
        <v>87</v>
      </c>
      <c r="AG52" s="48" t="s">
        <v>439</v>
      </c>
      <c r="AH52" s="60" t="s">
        <v>329</v>
      </c>
      <c r="AI52" s="48" t="s">
        <v>108</v>
      </c>
      <c r="AJ52" s="59">
        <v>45443</v>
      </c>
      <c r="AK52" s="50">
        <v>7200000</v>
      </c>
      <c r="AL52" s="50">
        <v>7200000</v>
      </c>
      <c r="AM52" s="48">
        <v>109949</v>
      </c>
      <c r="AN52" s="46">
        <v>1353</v>
      </c>
      <c r="AO52" s="59">
        <v>45441</v>
      </c>
      <c r="AP52" s="50">
        <v>7200000</v>
      </c>
      <c r="AQ52" s="46">
        <v>1666</v>
      </c>
      <c r="AR52" s="59">
        <v>45447</v>
      </c>
      <c r="AS52" s="46" t="s">
        <v>440</v>
      </c>
      <c r="AT52" s="39">
        <v>1</v>
      </c>
      <c r="AU52" s="39">
        <v>15</v>
      </c>
      <c r="AV52" s="39">
        <f>1*30+15</f>
        <v>45</v>
      </c>
      <c r="AW52" s="39" t="s">
        <v>110</v>
      </c>
      <c r="AX52" s="52">
        <v>45</v>
      </c>
      <c r="AY52" s="57">
        <v>45494</v>
      </c>
      <c r="AZ52" s="37"/>
      <c r="BA52" s="37"/>
      <c r="BB52" s="37"/>
      <c r="BC52" s="51"/>
      <c r="BD52" s="51"/>
      <c r="BE52" s="51"/>
      <c r="BF52" s="51"/>
      <c r="BG52" s="37"/>
      <c r="BH52" s="39"/>
      <c r="BI52" s="37"/>
      <c r="BJ52" s="39"/>
      <c r="BK52" s="37"/>
      <c r="BL52" s="53"/>
      <c r="BM52" s="39"/>
      <c r="BN52" s="37"/>
      <c r="BO52" s="37"/>
      <c r="BP52" s="53"/>
      <c r="BQ52" s="39"/>
      <c r="BR52" s="37"/>
      <c r="BS52" s="37"/>
      <c r="BT52" s="53"/>
      <c r="BU52" s="55"/>
      <c r="BV52" s="67" t="s">
        <v>243</v>
      </c>
      <c r="BW52" s="53">
        <v>45489</v>
      </c>
      <c r="BX52" s="53">
        <v>45489</v>
      </c>
      <c r="BY52" s="52">
        <v>145</v>
      </c>
      <c r="BZ52" s="37" t="s">
        <v>366</v>
      </c>
      <c r="CA52" s="42">
        <v>23200000</v>
      </c>
      <c r="CB52" s="37" t="s">
        <v>245</v>
      </c>
    </row>
    <row r="53" spans="1:80" s="58" customFormat="1" ht="29.25" customHeight="1" x14ac:dyDescent="0.3">
      <c r="A53" s="34">
        <v>52</v>
      </c>
      <c r="B53" s="35">
        <v>103624</v>
      </c>
      <c r="C53" s="36" t="s">
        <v>121</v>
      </c>
      <c r="D53" s="36" t="s">
        <v>122</v>
      </c>
      <c r="E53" s="36" t="s">
        <v>123</v>
      </c>
      <c r="F53" s="37" t="s">
        <v>441</v>
      </c>
      <c r="G53" s="38" t="s">
        <v>442</v>
      </c>
      <c r="H53" s="39" t="s">
        <v>76</v>
      </c>
      <c r="I53" s="39" t="s">
        <v>443</v>
      </c>
      <c r="J53" s="40" t="s">
        <v>209</v>
      </c>
      <c r="K53" s="37" t="s">
        <v>80</v>
      </c>
      <c r="L53" s="39" t="s">
        <v>81</v>
      </c>
      <c r="M53" s="57">
        <v>45342</v>
      </c>
      <c r="N53" s="41">
        <v>45344</v>
      </c>
      <c r="O53" s="41">
        <v>45449</v>
      </c>
      <c r="P53" s="39">
        <v>3</v>
      </c>
      <c r="Q53" s="39">
        <v>15</v>
      </c>
      <c r="R53" s="39">
        <f t="shared" si="1"/>
        <v>105</v>
      </c>
      <c r="S53" s="39" t="s">
        <v>82</v>
      </c>
      <c r="T53" s="42">
        <v>18900000</v>
      </c>
      <c r="U53" s="69">
        <v>5400000</v>
      </c>
      <c r="V53" s="43">
        <v>991</v>
      </c>
      <c r="W53" s="44">
        <v>45330</v>
      </c>
      <c r="X53" s="45">
        <v>243000000</v>
      </c>
      <c r="Y53" s="46">
        <v>1077</v>
      </c>
      <c r="Z53" s="44">
        <v>45344</v>
      </c>
      <c r="AA53" s="47">
        <v>18900000</v>
      </c>
      <c r="AB53" s="46" t="s">
        <v>84</v>
      </c>
      <c r="AC53" s="59">
        <v>45342</v>
      </c>
      <c r="AD53" s="48" t="s">
        <v>444</v>
      </c>
      <c r="AE53" s="8" t="s">
        <v>445</v>
      </c>
      <c r="AF53" s="46" t="s">
        <v>87</v>
      </c>
      <c r="AG53" s="48" t="s">
        <v>130</v>
      </c>
      <c r="AH53" s="48" t="s">
        <v>131</v>
      </c>
      <c r="AI53" s="48" t="s">
        <v>108</v>
      </c>
      <c r="AJ53" s="59">
        <v>45443</v>
      </c>
      <c r="AK53" s="50">
        <v>8100000</v>
      </c>
      <c r="AL53" s="50">
        <v>8100000</v>
      </c>
      <c r="AM53" s="48">
        <v>109944</v>
      </c>
      <c r="AN53" s="46">
        <v>1349</v>
      </c>
      <c r="AO53" s="59">
        <v>45441</v>
      </c>
      <c r="AP53" s="50">
        <v>8100000</v>
      </c>
      <c r="AQ53" s="46">
        <v>1667</v>
      </c>
      <c r="AR53" s="59">
        <v>45447</v>
      </c>
      <c r="AS53" s="46" t="s">
        <v>132</v>
      </c>
      <c r="AT53" s="39">
        <v>1</v>
      </c>
      <c r="AU53" s="39">
        <v>15</v>
      </c>
      <c r="AV53" s="39">
        <f>1*30+15</f>
        <v>45</v>
      </c>
      <c r="AW53" s="39" t="s">
        <v>110</v>
      </c>
      <c r="AX53" s="52">
        <v>45</v>
      </c>
      <c r="AY53" s="57">
        <v>45494</v>
      </c>
      <c r="AZ53" s="37"/>
      <c r="BA53" s="37"/>
      <c r="BB53" s="37"/>
      <c r="BC53" s="51"/>
      <c r="BD53" s="51"/>
      <c r="BE53" s="51"/>
      <c r="BF53" s="51"/>
      <c r="BG53" s="37"/>
      <c r="BH53" s="39"/>
      <c r="BI53" s="37"/>
      <c r="BJ53" s="39"/>
      <c r="BK53" s="37"/>
      <c r="BL53" s="53"/>
      <c r="BM53" s="39"/>
      <c r="BN53" s="37"/>
      <c r="BO53" s="37"/>
      <c r="BP53" s="53"/>
      <c r="BQ53" s="39"/>
      <c r="BR53" s="37"/>
      <c r="BS53" s="37"/>
      <c r="BT53" s="53"/>
      <c r="BU53" s="55"/>
      <c r="BV53" s="53"/>
      <c r="BW53" s="53"/>
      <c r="BX53" s="57">
        <v>45494</v>
      </c>
      <c r="BY53" s="52">
        <f>R53+AX53</f>
        <v>150</v>
      </c>
      <c r="BZ53" s="37" t="s">
        <v>111</v>
      </c>
      <c r="CA53" s="42">
        <f>T53+AL53</f>
        <v>27000000</v>
      </c>
      <c r="CB53" s="37" t="s">
        <v>91</v>
      </c>
    </row>
    <row r="54" spans="1:80" s="58" customFormat="1" ht="29.25" customHeight="1" x14ac:dyDescent="0.3">
      <c r="A54" s="34">
        <v>53</v>
      </c>
      <c r="B54" s="35">
        <v>103941</v>
      </c>
      <c r="C54" s="36" t="s">
        <v>71</v>
      </c>
      <c r="D54" s="36" t="s">
        <v>72</v>
      </c>
      <c r="E54" s="36" t="s">
        <v>73</v>
      </c>
      <c r="F54" s="37" t="s">
        <v>446</v>
      </c>
      <c r="G54" s="38" t="s">
        <v>447</v>
      </c>
      <c r="H54" s="39" t="s">
        <v>76</v>
      </c>
      <c r="I54" s="39" t="s">
        <v>448</v>
      </c>
      <c r="J54" s="40" t="s">
        <v>449</v>
      </c>
      <c r="K54" s="37" t="s">
        <v>80</v>
      </c>
      <c r="L54" s="39" t="s">
        <v>81</v>
      </c>
      <c r="M54" s="57">
        <v>45342</v>
      </c>
      <c r="N54" s="41">
        <v>45344</v>
      </c>
      <c r="O54" s="41">
        <v>45449</v>
      </c>
      <c r="P54" s="39">
        <v>3</v>
      </c>
      <c r="Q54" s="39">
        <v>15</v>
      </c>
      <c r="R54" s="39">
        <f t="shared" si="1"/>
        <v>105</v>
      </c>
      <c r="S54" s="39" t="s">
        <v>82</v>
      </c>
      <c r="T54" s="42">
        <v>21000000</v>
      </c>
      <c r="U54" s="69">
        <v>6000000</v>
      </c>
      <c r="V54" s="46">
        <v>1009</v>
      </c>
      <c r="W54" s="44">
        <v>45331</v>
      </c>
      <c r="X54" s="45">
        <v>21000000</v>
      </c>
      <c r="Y54" s="46">
        <v>1078</v>
      </c>
      <c r="Z54" s="44">
        <v>45344</v>
      </c>
      <c r="AA54" s="47">
        <v>21000000</v>
      </c>
      <c r="AB54" s="46" t="s">
        <v>84</v>
      </c>
      <c r="AC54" s="59">
        <v>45342</v>
      </c>
      <c r="AD54" s="48" t="s">
        <v>450</v>
      </c>
      <c r="AE54" s="8" t="s">
        <v>451</v>
      </c>
      <c r="AF54" s="46" t="s">
        <v>87</v>
      </c>
      <c r="AG54" s="48" t="s">
        <v>149</v>
      </c>
      <c r="AH54" s="48" t="s">
        <v>183</v>
      </c>
      <c r="AI54" s="48" t="s">
        <v>108</v>
      </c>
      <c r="AJ54" s="59">
        <v>45443</v>
      </c>
      <c r="AK54" s="50">
        <v>9000000</v>
      </c>
      <c r="AL54" s="50">
        <v>9000000</v>
      </c>
      <c r="AM54" s="48">
        <v>109930</v>
      </c>
      <c r="AN54" s="46">
        <v>1341</v>
      </c>
      <c r="AO54" s="59">
        <v>45441</v>
      </c>
      <c r="AP54" s="50">
        <v>9000000</v>
      </c>
      <c r="AQ54" s="46">
        <v>1668</v>
      </c>
      <c r="AR54" s="59">
        <v>45447</v>
      </c>
      <c r="AS54" s="46" t="s">
        <v>184</v>
      </c>
      <c r="AT54" s="39">
        <v>1</v>
      </c>
      <c r="AU54" s="39">
        <v>15</v>
      </c>
      <c r="AV54" s="39">
        <f>1*30+15</f>
        <v>45</v>
      </c>
      <c r="AW54" s="39" t="s">
        <v>110</v>
      </c>
      <c r="AX54" s="52">
        <v>45</v>
      </c>
      <c r="AY54" s="57">
        <v>45494</v>
      </c>
      <c r="AZ54" s="37"/>
      <c r="BA54" s="37"/>
      <c r="BB54" s="37"/>
      <c r="BC54" s="51"/>
      <c r="BD54" s="51"/>
      <c r="BE54" s="51"/>
      <c r="BF54" s="51"/>
      <c r="BG54" s="37"/>
      <c r="BH54" s="39"/>
      <c r="BI54" s="37"/>
      <c r="BJ54" s="39"/>
      <c r="BK54" s="37"/>
      <c r="BL54" s="53"/>
      <c r="BM54" s="39"/>
      <c r="BN54" s="37"/>
      <c r="BO54" s="37"/>
      <c r="BP54" s="53"/>
      <c r="BQ54" s="39"/>
      <c r="BR54" s="37"/>
      <c r="BS54" s="37"/>
      <c r="BT54" s="53"/>
      <c r="BU54" s="55"/>
      <c r="BV54" s="53"/>
      <c r="BW54" s="53"/>
      <c r="BX54" s="57">
        <v>45494</v>
      </c>
      <c r="BY54" s="52">
        <f>R54+AX54</f>
        <v>150</v>
      </c>
      <c r="BZ54" s="37" t="s">
        <v>111</v>
      </c>
      <c r="CA54" s="42">
        <f>T54+AL54</f>
        <v>30000000</v>
      </c>
      <c r="CB54" s="37" t="s">
        <v>91</v>
      </c>
    </row>
    <row r="55" spans="1:80" s="58" customFormat="1" ht="29.25" customHeight="1" x14ac:dyDescent="0.3">
      <c r="A55" s="34">
        <v>54</v>
      </c>
      <c r="B55" s="35">
        <v>103871</v>
      </c>
      <c r="C55" s="36" t="s">
        <v>71</v>
      </c>
      <c r="D55" s="36" t="s">
        <v>72</v>
      </c>
      <c r="E55" s="36" t="s">
        <v>73</v>
      </c>
      <c r="F55" s="37" t="s">
        <v>452</v>
      </c>
      <c r="G55" s="38" t="s">
        <v>453</v>
      </c>
      <c r="H55" s="39" t="s">
        <v>76</v>
      </c>
      <c r="I55" s="39" t="s">
        <v>454</v>
      </c>
      <c r="J55" s="40" t="s">
        <v>455</v>
      </c>
      <c r="K55" s="37" t="s">
        <v>80</v>
      </c>
      <c r="L55" s="39" t="s">
        <v>81</v>
      </c>
      <c r="M55" s="57">
        <v>45343</v>
      </c>
      <c r="N55" s="41">
        <v>45345</v>
      </c>
      <c r="O55" s="41">
        <v>45450</v>
      </c>
      <c r="P55" s="39">
        <v>3</v>
      </c>
      <c r="Q55" s="39">
        <v>15</v>
      </c>
      <c r="R55" s="39">
        <f t="shared" si="1"/>
        <v>105</v>
      </c>
      <c r="S55" s="39" t="s">
        <v>82</v>
      </c>
      <c r="T55" s="42">
        <v>28000000</v>
      </c>
      <c r="U55" s="69">
        <v>8000000</v>
      </c>
      <c r="V55" s="46">
        <v>1053</v>
      </c>
      <c r="W55" s="44">
        <v>45337</v>
      </c>
      <c r="X55" s="45">
        <v>28000000</v>
      </c>
      <c r="Y55" s="46">
        <v>1079</v>
      </c>
      <c r="Z55" s="44">
        <v>45344</v>
      </c>
      <c r="AA55" s="47">
        <v>28000000</v>
      </c>
      <c r="AB55" s="46" t="s">
        <v>84</v>
      </c>
      <c r="AC55" s="59">
        <v>45343</v>
      </c>
      <c r="AD55" s="48" t="s">
        <v>456</v>
      </c>
      <c r="AE55" s="8" t="s">
        <v>457</v>
      </c>
      <c r="AF55" s="46" t="s">
        <v>87</v>
      </c>
      <c r="AG55" s="48" t="s">
        <v>458</v>
      </c>
      <c r="AH55" s="60" t="s">
        <v>329</v>
      </c>
      <c r="AI55" s="48" t="s">
        <v>77</v>
      </c>
      <c r="AJ55" s="48" t="s">
        <v>77</v>
      </c>
      <c r="AK55" s="49"/>
      <c r="AL55" s="50"/>
      <c r="AM55" s="48" t="s">
        <v>77</v>
      </c>
      <c r="AN55" s="48" t="s">
        <v>77</v>
      </c>
      <c r="AO55" s="48" t="s">
        <v>77</v>
      </c>
      <c r="AP55" s="48" t="s">
        <v>77</v>
      </c>
      <c r="AQ55" s="48" t="s">
        <v>77</v>
      </c>
      <c r="AR55" s="48" t="s">
        <v>77</v>
      </c>
      <c r="AS55" s="48" t="s">
        <v>77</v>
      </c>
      <c r="AT55" s="51"/>
      <c r="AU55" s="51"/>
      <c r="AV55" s="51"/>
      <c r="AW55" s="51"/>
      <c r="AX55" s="52"/>
      <c r="AY55" s="37"/>
      <c r="AZ55" s="37"/>
      <c r="BA55" s="37"/>
      <c r="BB55" s="37"/>
      <c r="BC55" s="51"/>
      <c r="BD55" s="51"/>
      <c r="BE55" s="51"/>
      <c r="BF55" s="51"/>
      <c r="BG55" s="37"/>
      <c r="BH55" s="39"/>
      <c r="BI55" s="37"/>
      <c r="BJ55" s="39"/>
      <c r="BK55" s="37"/>
      <c r="BL55" s="53"/>
      <c r="BM55" s="39"/>
      <c r="BN55" s="37"/>
      <c r="BO55" s="37"/>
      <c r="BP55" s="53"/>
      <c r="BQ55" s="39"/>
      <c r="BR55" s="37"/>
      <c r="BS55" s="37"/>
      <c r="BT55" s="53"/>
      <c r="BU55" s="55"/>
      <c r="BV55" s="67" t="s">
        <v>243</v>
      </c>
      <c r="BW55" s="53">
        <v>45439</v>
      </c>
      <c r="BX55" s="53">
        <v>45439</v>
      </c>
      <c r="BY55" s="52">
        <f>3*30+5</f>
        <v>95</v>
      </c>
      <c r="BZ55" s="37" t="s">
        <v>459</v>
      </c>
      <c r="CA55" s="42">
        <v>25333333</v>
      </c>
      <c r="CB55" s="37" t="s">
        <v>245</v>
      </c>
    </row>
    <row r="56" spans="1:80" s="58" customFormat="1" ht="29.25" customHeight="1" x14ac:dyDescent="0.3">
      <c r="A56" s="34">
        <v>55</v>
      </c>
      <c r="B56" s="35">
        <v>103909</v>
      </c>
      <c r="C56" s="36" t="s">
        <v>121</v>
      </c>
      <c r="D56" s="36" t="s">
        <v>122</v>
      </c>
      <c r="E56" s="36" t="s">
        <v>123</v>
      </c>
      <c r="F56" s="37" t="s">
        <v>460</v>
      </c>
      <c r="G56" s="38" t="s">
        <v>131</v>
      </c>
      <c r="H56" s="39" t="s">
        <v>76</v>
      </c>
      <c r="I56" s="39" t="s">
        <v>461</v>
      </c>
      <c r="J56" s="40" t="s">
        <v>462</v>
      </c>
      <c r="K56" s="37" t="s">
        <v>80</v>
      </c>
      <c r="L56" s="39" t="s">
        <v>81</v>
      </c>
      <c r="M56" s="57">
        <v>45343</v>
      </c>
      <c r="N56" s="41">
        <v>45344</v>
      </c>
      <c r="O56" s="41">
        <v>45449</v>
      </c>
      <c r="P56" s="39">
        <v>3</v>
      </c>
      <c r="Q56" s="39">
        <v>15</v>
      </c>
      <c r="R56" s="39">
        <f t="shared" si="1"/>
        <v>105</v>
      </c>
      <c r="S56" s="39" t="s">
        <v>82</v>
      </c>
      <c r="T56" s="42">
        <v>26040000</v>
      </c>
      <c r="U56" s="69">
        <v>7440000</v>
      </c>
      <c r="V56" s="46">
        <v>1032</v>
      </c>
      <c r="W56" s="44">
        <v>45337</v>
      </c>
      <c r="X56" s="45">
        <v>26040000</v>
      </c>
      <c r="Y56" s="46">
        <v>1080</v>
      </c>
      <c r="Z56" s="44">
        <v>45344</v>
      </c>
      <c r="AA56" s="47">
        <v>26040000</v>
      </c>
      <c r="AB56" s="46" t="s">
        <v>84</v>
      </c>
      <c r="AC56" s="59">
        <v>45343</v>
      </c>
      <c r="AD56" s="48" t="s">
        <v>463</v>
      </c>
      <c r="AE56" s="8" t="s">
        <v>464</v>
      </c>
      <c r="AF56" s="46" t="s">
        <v>87</v>
      </c>
      <c r="AG56" s="48" t="s">
        <v>130</v>
      </c>
      <c r="AH56" s="60" t="s">
        <v>329</v>
      </c>
      <c r="AI56" s="48" t="s">
        <v>77</v>
      </c>
      <c r="AJ56" s="48" t="s">
        <v>77</v>
      </c>
      <c r="AK56" s="49"/>
      <c r="AL56" s="50"/>
      <c r="AM56" s="48" t="s">
        <v>77</v>
      </c>
      <c r="AN56" s="48" t="s">
        <v>77</v>
      </c>
      <c r="AO56" s="48" t="s">
        <v>77</v>
      </c>
      <c r="AP56" s="48" t="s">
        <v>77</v>
      </c>
      <c r="AQ56" s="48" t="s">
        <v>77</v>
      </c>
      <c r="AR56" s="48" t="s">
        <v>77</v>
      </c>
      <c r="AS56" s="48" t="s">
        <v>77</v>
      </c>
      <c r="AT56" s="51"/>
      <c r="AU56" s="51"/>
      <c r="AV56" s="51"/>
      <c r="AW56" s="51"/>
      <c r="AX56" s="52"/>
      <c r="AY56" s="37"/>
      <c r="AZ56" s="37"/>
      <c r="BA56" s="37"/>
      <c r="BB56" s="37"/>
      <c r="BC56" s="51"/>
      <c r="BD56" s="51"/>
      <c r="BE56" s="51"/>
      <c r="BF56" s="51"/>
      <c r="BG56" s="37"/>
      <c r="BH56" s="39"/>
      <c r="BI56" s="37"/>
      <c r="BJ56" s="39"/>
      <c r="BK56" s="37"/>
      <c r="BL56" s="53"/>
      <c r="BM56" s="39"/>
      <c r="BN56" s="37"/>
      <c r="BO56" s="37"/>
      <c r="BP56" s="53"/>
      <c r="BQ56" s="39"/>
      <c r="BR56" s="37"/>
      <c r="BS56" s="37"/>
      <c r="BT56" s="53"/>
      <c r="BU56" s="55"/>
      <c r="BV56" s="53"/>
      <c r="BW56" s="53"/>
      <c r="BX56" s="64">
        <f>O56</f>
        <v>45449</v>
      </c>
      <c r="BY56" s="65">
        <f>R56+AX56</f>
        <v>105</v>
      </c>
      <c r="BZ56" s="66" t="str">
        <f>S56</f>
        <v>3 MESES Y 15 DIAS</v>
      </c>
      <c r="CA56" s="42">
        <f>T56+AL56</f>
        <v>26040000</v>
      </c>
      <c r="CB56" s="37" t="s">
        <v>91</v>
      </c>
    </row>
    <row r="57" spans="1:80" s="58" customFormat="1" ht="29.25" customHeight="1" x14ac:dyDescent="0.3">
      <c r="A57" s="34">
        <v>56</v>
      </c>
      <c r="B57" s="35">
        <v>103764</v>
      </c>
      <c r="C57" s="36" t="s">
        <v>71</v>
      </c>
      <c r="D57" s="36" t="s">
        <v>72</v>
      </c>
      <c r="E57" s="36" t="s">
        <v>73</v>
      </c>
      <c r="F57" s="37" t="s">
        <v>465</v>
      </c>
      <c r="G57" s="38" t="s">
        <v>466</v>
      </c>
      <c r="H57" s="39" t="s">
        <v>76</v>
      </c>
      <c r="I57" s="39" t="s">
        <v>467</v>
      </c>
      <c r="J57" s="40" t="s">
        <v>468</v>
      </c>
      <c r="K57" s="37" t="s">
        <v>80</v>
      </c>
      <c r="L57" s="39" t="s">
        <v>81</v>
      </c>
      <c r="M57" s="57">
        <v>45343</v>
      </c>
      <c r="N57" s="41">
        <v>45345</v>
      </c>
      <c r="O57" s="41">
        <v>45450</v>
      </c>
      <c r="P57" s="39">
        <v>3</v>
      </c>
      <c r="Q57" s="39">
        <v>15</v>
      </c>
      <c r="R57" s="39">
        <f t="shared" si="1"/>
        <v>105</v>
      </c>
      <c r="S57" s="39" t="s">
        <v>82</v>
      </c>
      <c r="T57" s="42">
        <v>12600000</v>
      </c>
      <c r="U57" s="69">
        <v>3600000</v>
      </c>
      <c r="V57" s="43">
        <v>1036</v>
      </c>
      <c r="W57" s="44">
        <v>45337</v>
      </c>
      <c r="X57" s="45">
        <v>50400000</v>
      </c>
      <c r="Y57" s="46">
        <v>1081</v>
      </c>
      <c r="Z57" s="44">
        <v>45344</v>
      </c>
      <c r="AA57" s="47">
        <v>12600000</v>
      </c>
      <c r="AB57" s="46" t="s">
        <v>84</v>
      </c>
      <c r="AC57" s="59">
        <v>45343</v>
      </c>
      <c r="AD57" s="48" t="s">
        <v>469</v>
      </c>
      <c r="AE57" s="8" t="s">
        <v>470</v>
      </c>
      <c r="AF57" s="46" t="s">
        <v>87</v>
      </c>
      <c r="AG57" s="48" t="s">
        <v>235</v>
      </c>
      <c r="AH57" s="48" t="s">
        <v>99</v>
      </c>
      <c r="AI57" s="48" t="s">
        <v>108</v>
      </c>
      <c r="AJ57" s="59">
        <v>45443</v>
      </c>
      <c r="AK57" s="50">
        <v>5400000</v>
      </c>
      <c r="AL57" s="50">
        <v>5400000</v>
      </c>
      <c r="AM57" s="48">
        <v>109952</v>
      </c>
      <c r="AN57" s="46">
        <v>1355</v>
      </c>
      <c r="AO57" s="59">
        <v>45441</v>
      </c>
      <c r="AP57" s="50">
        <v>5400000</v>
      </c>
      <c r="AQ57" s="46">
        <v>1669</v>
      </c>
      <c r="AR57" s="59">
        <v>45447</v>
      </c>
      <c r="AS57" s="46" t="s">
        <v>471</v>
      </c>
      <c r="AT57" s="39">
        <v>1</v>
      </c>
      <c r="AU57" s="39">
        <v>15</v>
      </c>
      <c r="AV57" s="39">
        <f>1*30+15</f>
        <v>45</v>
      </c>
      <c r="AW57" s="39" t="s">
        <v>110</v>
      </c>
      <c r="AX57" s="52">
        <v>45</v>
      </c>
      <c r="AY57" s="57">
        <v>45495</v>
      </c>
      <c r="AZ57" s="37"/>
      <c r="BA57" s="37"/>
      <c r="BB57" s="37"/>
      <c r="BC57" s="51"/>
      <c r="BD57" s="51"/>
      <c r="BE57" s="51"/>
      <c r="BF57" s="51"/>
      <c r="BG57" s="37"/>
      <c r="BH57" s="39"/>
      <c r="BI57" s="37"/>
      <c r="BJ57" s="39"/>
      <c r="BK57" s="37"/>
      <c r="BL57" s="53"/>
      <c r="BM57" s="39"/>
      <c r="BN57" s="37"/>
      <c r="BO57" s="37"/>
      <c r="BP57" s="53"/>
      <c r="BQ57" s="39"/>
      <c r="BR57" s="37"/>
      <c r="BS57" s="37"/>
      <c r="BT57" s="53"/>
      <c r="BU57" s="55"/>
      <c r="BV57" s="67" t="s">
        <v>243</v>
      </c>
      <c r="BW57" s="53">
        <v>45489</v>
      </c>
      <c r="BX57" s="53">
        <v>45489</v>
      </c>
      <c r="BY57" s="52">
        <v>144</v>
      </c>
      <c r="BZ57" s="37" t="s">
        <v>472</v>
      </c>
      <c r="CA57" s="42">
        <v>17280000</v>
      </c>
      <c r="CB57" s="37" t="s">
        <v>245</v>
      </c>
    </row>
    <row r="58" spans="1:80" s="58" customFormat="1" ht="29.25" customHeight="1" x14ac:dyDescent="0.3">
      <c r="A58" s="34">
        <v>57</v>
      </c>
      <c r="B58" s="35">
        <v>103760</v>
      </c>
      <c r="C58" s="36" t="s">
        <v>71</v>
      </c>
      <c r="D58" s="36" t="s">
        <v>72</v>
      </c>
      <c r="E58" s="36" t="s">
        <v>73</v>
      </c>
      <c r="F58" s="37" t="s">
        <v>473</v>
      </c>
      <c r="G58" s="38" t="s">
        <v>474</v>
      </c>
      <c r="H58" s="39" t="s">
        <v>76</v>
      </c>
      <c r="I58" s="39" t="s">
        <v>475</v>
      </c>
      <c r="J58" s="40" t="s">
        <v>476</v>
      </c>
      <c r="K58" s="37" t="s">
        <v>80</v>
      </c>
      <c r="L58" s="39" t="s">
        <v>81</v>
      </c>
      <c r="M58" s="57">
        <v>45343</v>
      </c>
      <c r="N58" s="41">
        <v>45344</v>
      </c>
      <c r="O58" s="41">
        <v>45449</v>
      </c>
      <c r="P58" s="39">
        <v>3</v>
      </c>
      <c r="Q58" s="39">
        <v>15</v>
      </c>
      <c r="R58" s="39">
        <f t="shared" si="1"/>
        <v>105</v>
      </c>
      <c r="S58" s="39" t="s">
        <v>82</v>
      </c>
      <c r="T58" s="42">
        <v>24500000</v>
      </c>
      <c r="U58" s="69">
        <v>7000000</v>
      </c>
      <c r="V58" s="43">
        <v>1020</v>
      </c>
      <c r="W58" s="44">
        <v>45337</v>
      </c>
      <c r="X58" s="45">
        <v>73500000</v>
      </c>
      <c r="Y58" s="46">
        <v>1086</v>
      </c>
      <c r="Z58" s="44">
        <v>45345</v>
      </c>
      <c r="AA58" s="47">
        <v>24500000</v>
      </c>
      <c r="AB58" s="46" t="s">
        <v>84</v>
      </c>
      <c r="AC58" s="59">
        <v>45343</v>
      </c>
      <c r="AD58" s="48" t="s">
        <v>477</v>
      </c>
      <c r="AE58" s="8" t="s">
        <v>478</v>
      </c>
      <c r="AF58" s="46" t="s">
        <v>87</v>
      </c>
      <c r="AG58" s="48" t="s">
        <v>257</v>
      </c>
      <c r="AH58" s="60" t="s">
        <v>258</v>
      </c>
      <c r="AI58" s="48" t="s">
        <v>77</v>
      </c>
      <c r="AJ58" s="48" t="s">
        <v>77</v>
      </c>
      <c r="AK58" s="49"/>
      <c r="AL58" s="50"/>
      <c r="AM58" s="48" t="s">
        <v>77</v>
      </c>
      <c r="AN58" s="48" t="s">
        <v>77</v>
      </c>
      <c r="AO58" s="48" t="s">
        <v>77</v>
      </c>
      <c r="AP58" s="48" t="s">
        <v>77</v>
      </c>
      <c r="AQ58" s="48" t="s">
        <v>77</v>
      </c>
      <c r="AR58" s="48" t="s">
        <v>77</v>
      </c>
      <c r="AS58" s="48" t="s">
        <v>77</v>
      </c>
      <c r="AT58" s="51"/>
      <c r="AU58" s="51"/>
      <c r="AV58" s="51"/>
      <c r="AW58" s="51"/>
      <c r="AX58" s="52"/>
      <c r="AY58" s="37"/>
      <c r="AZ58" s="37"/>
      <c r="BA58" s="37"/>
      <c r="BB58" s="37"/>
      <c r="BC58" s="51"/>
      <c r="BD58" s="51"/>
      <c r="BE58" s="51"/>
      <c r="BF58" s="51"/>
      <c r="BG58" s="37"/>
      <c r="BH58" s="39"/>
      <c r="BI58" s="37"/>
      <c r="BJ58" s="39"/>
      <c r="BK58" s="37"/>
      <c r="BL58" s="53"/>
      <c r="BM58" s="39"/>
      <c r="BN58" s="37"/>
      <c r="BO58" s="37"/>
      <c r="BP58" s="53"/>
      <c r="BQ58" s="39"/>
      <c r="BR58" s="37"/>
      <c r="BS58" s="37"/>
      <c r="BT58" s="53"/>
      <c r="BU58" s="55"/>
      <c r="BV58" s="53"/>
      <c r="BW58" s="53"/>
      <c r="BX58" s="64">
        <f>O58</f>
        <v>45449</v>
      </c>
      <c r="BY58" s="65">
        <f>R58+AX58</f>
        <v>105</v>
      </c>
      <c r="BZ58" s="66" t="str">
        <f>S58</f>
        <v>3 MESES Y 15 DIAS</v>
      </c>
      <c r="CA58" s="42">
        <f>T58+AL58</f>
        <v>24500000</v>
      </c>
      <c r="CB58" s="37" t="s">
        <v>91</v>
      </c>
    </row>
    <row r="59" spans="1:80" s="58" customFormat="1" ht="29.25" customHeight="1" x14ac:dyDescent="0.3">
      <c r="A59" s="34">
        <v>58</v>
      </c>
      <c r="B59" s="35">
        <v>103889</v>
      </c>
      <c r="C59" s="36" t="s">
        <v>133</v>
      </c>
      <c r="D59" s="36" t="s">
        <v>134</v>
      </c>
      <c r="E59" s="36" t="s">
        <v>385</v>
      </c>
      <c r="F59" s="37" t="s">
        <v>479</v>
      </c>
      <c r="G59" s="38" t="s">
        <v>480</v>
      </c>
      <c r="H59" s="39" t="s">
        <v>76</v>
      </c>
      <c r="I59" s="39" t="s">
        <v>481</v>
      </c>
      <c r="J59" s="40" t="s">
        <v>482</v>
      </c>
      <c r="K59" s="37" t="s">
        <v>80</v>
      </c>
      <c r="L59" s="39" t="s">
        <v>81</v>
      </c>
      <c r="M59" s="57">
        <v>45343</v>
      </c>
      <c r="N59" s="41">
        <v>45344</v>
      </c>
      <c r="O59" s="41">
        <v>45449</v>
      </c>
      <c r="P59" s="39">
        <v>3</v>
      </c>
      <c r="Q59" s="39">
        <v>15</v>
      </c>
      <c r="R59" s="39">
        <f t="shared" si="1"/>
        <v>105</v>
      </c>
      <c r="S59" s="39" t="s">
        <v>82</v>
      </c>
      <c r="T59" s="42">
        <v>9100000</v>
      </c>
      <c r="U59" s="69">
        <v>2600000</v>
      </c>
      <c r="V59" s="43">
        <v>1028</v>
      </c>
      <c r="W59" s="44">
        <v>45337</v>
      </c>
      <c r="X59" s="45">
        <v>72800000</v>
      </c>
      <c r="Y59" s="46">
        <v>1083</v>
      </c>
      <c r="Z59" s="44">
        <v>45344</v>
      </c>
      <c r="AA59" s="47">
        <v>9100000</v>
      </c>
      <c r="AB59" s="46" t="s">
        <v>84</v>
      </c>
      <c r="AC59" s="59">
        <v>45343</v>
      </c>
      <c r="AD59" s="48" t="s">
        <v>483</v>
      </c>
      <c r="AE59" s="8" t="s">
        <v>484</v>
      </c>
      <c r="AF59" s="46" t="s">
        <v>87</v>
      </c>
      <c r="AG59" s="48" t="s">
        <v>392</v>
      </c>
      <c r="AH59" s="60" t="s">
        <v>113</v>
      </c>
      <c r="AI59" s="48" t="s">
        <v>108</v>
      </c>
      <c r="AJ59" s="59">
        <v>45443</v>
      </c>
      <c r="AK59" s="50">
        <v>3900000</v>
      </c>
      <c r="AL59" s="50">
        <v>3900000</v>
      </c>
      <c r="AM59" s="48">
        <v>109932</v>
      </c>
      <c r="AN59" s="46">
        <v>1344</v>
      </c>
      <c r="AO59" s="59">
        <v>45441</v>
      </c>
      <c r="AP59" s="50">
        <v>3900000</v>
      </c>
      <c r="AQ59" s="46">
        <v>1670</v>
      </c>
      <c r="AR59" s="59">
        <v>45447</v>
      </c>
      <c r="AS59" s="46" t="s">
        <v>109</v>
      </c>
      <c r="AT59" s="39">
        <v>1</v>
      </c>
      <c r="AU59" s="39">
        <v>15</v>
      </c>
      <c r="AV59" s="39">
        <f>1*30+15</f>
        <v>45</v>
      </c>
      <c r="AW59" s="39" t="s">
        <v>110</v>
      </c>
      <c r="AX59" s="52">
        <v>45</v>
      </c>
      <c r="AY59" s="57">
        <v>45494</v>
      </c>
      <c r="AZ59" s="37"/>
      <c r="BA59" s="37"/>
      <c r="BB59" s="37"/>
      <c r="BC59" s="51"/>
      <c r="BD59" s="51"/>
      <c r="BE59" s="51"/>
      <c r="BF59" s="51"/>
      <c r="BG59" s="37"/>
      <c r="BH59" s="39"/>
      <c r="BI59" s="37"/>
      <c r="BJ59" s="39"/>
      <c r="BK59" s="37"/>
      <c r="BL59" s="53"/>
      <c r="BM59" s="39"/>
      <c r="BN59" s="37"/>
      <c r="BO59" s="37"/>
      <c r="BP59" s="53"/>
      <c r="BQ59" s="39"/>
      <c r="BR59" s="37"/>
      <c r="BS59" s="37"/>
      <c r="BT59" s="53"/>
      <c r="BU59" s="55"/>
      <c r="BV59" s="53"/>
      <c r="BW59" s="53"/>
      <c r="BX59" s="57">
        <v>45494</v>
      </c>
      <c r="BY59" s="52">
        <f>R59+AX59</f>
        <v>150</v>
      </c>
      <c r="BZ59" s="37" t="s">
        <v>111</v>
      </c>
      <c r="CA59" s="42">
        <f>T59+AL59</f>
        <v>13000000</v>
      </c>
      <c r="CB59" s="37" t="s">
        <v>91</v>
      </c>
    </row>
    <row r="60" spans="1:80" s="58" customFormat="1" ht="29.25" customHeight="1" x14ac:dyDescent="0.3">
      <c r="A60" s="34">
        <v>59</v>
      </c>
      <c r="B60" s="35">
        <v>103760</v>
      </c>
      <c r="C60" s="36" t="s">
        <v>71</v>
      </c>
      <c r="D60" s="36" t="s">
        <v>72</v>
      </c>
      <c r="E60" s="36" t="s">
        <v>73</v>
      </c>
      <c r="F60" s="37" t="s">
        <v>485</v>
      </c>
      <c r="G60" s="38" t="s">
        <v>486</v>
      </c>
      <c r="H60" s="39" t="s">
        <v>76</v>
      </c>
      <c r="I60" s="39" t="s">
        <v>487</v>
      </c>
      <c r="J60" s="40" t="s">
        <v>476</v>
      </c>
      <c r="K60" s="37" t="s">
        <v>80</v>
      </c>
      <c r="L60" s="39" t="s">
        <v>81</v>
      </c>
      <c r="M60" s="57">
        <v>45343</v>
      </c>
      <c r="N60" s="41">
        <v>45348</v>
      </c>
      <c r="O60" s="41">
        <v>45453</v>
      </c>
      <c r="P60" s="39">
        <v>3</v>
      </c>
      <c r="Q60" s="39">
        <v>15</v>
      </c>
      <c r="R60" s="39">
        <f t="shared" si="1"/>
        <v>105</v>
      </c>
      <c r="S60" s="39" t="s">
        <v>82</v>
      </c>
      <c r="T60" s="42">
        <v>24500000</v>
      </c>
      <c r="U60" s="69">
        <v>7000000</v>
      </c>
      <c r="V60" s="43">
        <v>1020</v>
      </c>
      <c r="W60" s="44">
        <v>45337</v>
      </c>
      <c r="X60" s="45">
        <v>73500000</v>
      </c>
      <c r="Y60" s="46">
        <v>1084</v>
      </c>
      <c r="Z60" s="44">
        <v>45344</v>
      </c>
      <c r="AA60" s="47">
        <v>24500000</v>
      </c>
      <c r="AB60" s="46" t="s">
        <v>84</v>
      </c>
      <c r="AC60" s="59">
        <v>45343</v>
      </c>
      <c r="AD60" s="48" t="s">
        <v>488</v>
      </c>
      <c r="AE60" s="8" t="s">
        <v>489</v>
      </c>
      <c r="AF60" s="46" t="s">
        <v>87</v>
      </c>
      <c r="AG60" s="48" t="s">
        <v>257</v>
      </c>
      <c r="AH60" s="60" t="s">
        <v>258</v>
      </c>
      <c r="AI60" s="48" t="s">
        <v>108</v>
      </c>
      <c r="AJ60" s="59">
        <v>45443</v>
      </c>
      <c r="AK60" s="50">
        <v>10500000</v>
      </c>
      <c r="AL60" s="50">
        <v>10500000</v>
      </c>
      <c r="AM60" s="48">
        <v>109961</v>
      </c>
      <c r="AN60" s="46">
        <v>1361</v>
      </c>
      <c r="AO60" s="59">
        <v>45441</v>
      </c>
      <c r="AP60" s="50">
        <v>10500000</v>
      </c>
      <c r="AQ60" s="46">
        <v>1671</v>
      </c>
      <c r="AR60" s="59">
        <v>45447</v>
      </c>
      <c r="AS60" s="46" t="s">
        <v>304</v>
      </c>
      <c r="AT60" s="39">
        <v>1</v>
      </c>
      <c r="AU60" s="39">
        <v>15</v>
      </c>
      <c r="AV60" s="39">
        <f>1*30+15</f>
        <v>45</v>
      </c>
      <c r="AW60" s="39" t="s">
        <v>110</v>
      </c>
      <c r="AX60" s="52">
        <v>45</v>
      </c>
      <c r="AY60" s="57">
        <v>45498</v>
      </c>
      <c r="AZ60" s="37"/>
      <c r="BA60" s="37"/>
      <c r="BB60" s="37"/>
      <c r="BC60" s="51"/>
      <c r="BD60" s="51"/>
      <c r="BE60" s="51"/>
      <c r="BF60" s="51"/>
      <c r="BG60" s="37"/>
      <c r="BH60" s="39"/>
      <c r="BI60" s="37"/>
      <c r="BJ60" s="39" t="s">
        <v>490</v>
      </c>
      <c r="BK60" s="57">
        <v>45471</v>
      </c>
      <c r="BL60" s="53">
        <v>45474</v>
      </c>
      <c r="BM60" s="40" t="s">
        <v>491</v>
      </c>
      <c r="BN60" s="37">
        <v>53000831</v>
      </c>
      <c r="BO60" s="37" t="s">
        <v>492</v>
      </c>
      <c r="BP60" s="69">
        <v>29166667</v>
      </c>
      <c r="BQ60" s="40" t="s">
        <v>486</v>
      </c>
      <c r="BR60" s="37">
        <v>80120721</v>
      </c>
      <c r="BS60" s="37" t="s">
        <v>493</v>
      </c>
      <c r="BT60" s="69">
        <v>5833333</v>
      </c>
      <c r="BU60" s="55" t="s">
        <v>162</v>
      </c>
      <c r="BV60" s="67" t="s">
        <v>243</v>
      </c>
      <c r="BW60" s="53">
        <v>45489</v>
      </c>
      <c r="BX60" s="53">
        <v>45489</v>
      </c>
      <c r="BY60" s="52">
        <v>141</v>
      </c>
      <c r="BZ60" s="37" t="s">
        <v>244</v>
      </c>
      <c r="CA60" s="42">
        <v>32900000</v>
      </c>
      <c r="CB60" s="37" t="s">
        <v>245</v>
      </c>
    </row>
    <row r="61" spans="1:80" s="58" customFormat="1" ht="29.25" customHeight="1" x14ac:dyDescent="0.3">
      <c r="A61" s="34">
        <v>60</v>
      </c>
      <c r="B61" s="35">
        <v>103719</v>
      </c>
      <c r="C61" s="36" t="s">
        <v>71</v>
      </c>
      <c r="D61" s="36" t="s">
        <v>72</v>
      </c>
      <c r="E61" s="36" t="s">
        <v>73</v>
      </c>
      <c r="F61" s="37" t="s">
        <v>494</v>
      </c>
      <c r="G61" s="38" t="s">
        <v>495</v>
      </c>
      <c r="H61" s="39" t="s">
        <v>76</v>
      </c>
      <c r="I61" s="39" t="s">
        <v>496</v>
      </c>
      <c r="J61" s="40" t="s">
        <v>159</v>
      </c>
      <c r="K61" s="37" t="s">
        <v>80</v>
      </c>
      <c r="L61" s="39" t="s">
        <v>81</v>
      </c>
      <c r="M61" s="57">
        <v>45343</v>
      </c>
      <c r="N61" s="41">
        <v>45348</v>
      </c>
      <c r="O61" s="41">
        <v>45453</v>
      </c>
      <c r="P61" s="39">
        <v>3</v>
      </c>
      <c r="Q61" s="39">
        <v>15</v>
      </c>
      <c r="R61" s="39">
        <f t="shared" ref="R61:R83" si="4">3*30+15</f>
        <v>105</v>
      </c>
      <c r="S61" s="39" t="s">
        <v>82</v>
      </c>
      <c r="T61" s="42">
        <v>24500000</v>
      </c>
      <c r="U61" s="69">
        <v>7000000</v>
      </c>
      <c r="V61" s="43">
        <v>1035</v>
      </c>
      <c r="W61" s="44">
        <v>45337</v>
      </c>
      <c r="X61" s="45">
        <v>98000000</v>
      </c>
      <c r="Y61" s="46">
        <v>1087</v>
      </c>
      <c r="Z61" s="44">
        <v>45345</v>
      </c>
      <c r="AA61" s="47">
        <v>24500000</v>
      </c>
      <c r="AB61" s="46" t="s">
        <v>84</v>
      </c>
      <c r="AC61" s="59">
        <v>45343</v>
      </c>
      <c r="AD61" s="48" t="s">
        <v>497</v>
      </c>
      <c r="AE61" s="8" t="s">
        <v>498</v>
      </c>
      <c r="AF61" s="46" t="s">
        <v>87</v>
      </c>
      <c r="AG61" s="48" t="s">
        <v>88</v>
      </c>
      <c r="AH61" s="48" t="s">
        <v>242</v>
      </c>
      <c r="AI61" s="48" t="s">
        <v>108</v>
      </c>
      <c r="AJ61" s="59">
        <v>45443</v>
      </c>
      <c r="AK61" s="50">
        <v>10500000</v>
      </c>
      <c r="AL61" s="50">
        <v>10500000</v>
      </c>
      <c r="AM61" s="48">
        <v>109959</v>
      </c>
      <c r="AN61" s="46">
        <v>1360</v>
      </c>
      <c r="AO61" s="59">
        <v>45441</v>
      </c>
      <c r="AP61" s="50">
        <v>10500000</v>
      </c>
      <c r="AQ61" s="46">
        <v>1672</v>
      </c>
      <c r="AR61" s="59">
        <v>45447</v>
      </c>
      <c r="AS61" s="46" t="s">
        <v>304</v>
      </c>
      <c r="AT61" s="39">
        <v>1</v>
      </c>
      <c r="AU61" s="39">
        <v>15</v>
      </c>
      <c r="AV61" s="39">
        <f>1*30+15</f>
        <v>45</v>
      </c>
      <c r="AW61" s="39" t="s">
        <v>110</v>
      </c>
      <c r="AX61" s="52">
        <v>45</v>
      </c>
      <c r="AY61" s="57">
        <v>45498</v>
      </c>
      <c r="AZ61" s="37"/>
      <c r="BA61" s="37"/>
      <c r="BB61" s="37"/>
      <c r="BC61" s="51"/>
      <c r="BD61" s="51"/>
      <c r="BE61" s="51"/>
      <c r="BF61" s="51"/>
      <c r="BG61" s="37"/>
      <c r="BH61" s="39"/>
      <c r="BI61" s="37"/>
      <c r="BJ61" s="39"/>
      <c r="BK61" s="37"/>
      <c r="BL61" s="53"/>
      <c r="BM61" s="39"/>
      <c r="BN61" s="37"/>
      <c r="BO61" s="37"/>
      <c r="BP61" s="53"/>
      <c r="BQ61" s="39"/>
      <c r="BR61" s="37"/>
      <c r="BS61" s="37"/>
      <c r="BT61" s="53"/>
      <c r="BU61" s="55"/>
      <c r="BV61" s="67" t="s">
        <v>243</v>
      </c>
      <c r="BW61" s="53">
        <v>45489</v>
      </c>
      <c r="BX61" s="53">
        <v>45489</v>
      </c>
      <c r="BY61" s="52">
        <v>141</v>
      </c>
      <c r="BZ61" s="37" t="s">
        <v>244</v>
      </c>
      <c r="CA61" s="42">
        <v>32900000</v>
      </c>
      <c r="CB61" s="37" t="s">
        <v>245</v>
      </c>
    </row>
    <row r="62" spans="1:80" s="58" customFormat="1" ht="29.25" customHeight="1" x14ac:dyDescent="0.3">
      <c r="A62" s="34">
        <v>61</v>
      </c>
      <c r="B62" s="35">
        <v>103959</v>
      </c>
      <c r="C62" s="36" t="s">
        <v>335</v>
      </c>
      <c r="D62" s="36" t="s">
        <v>336</v>
      </c>
      <c r="E62" s="36" t="s">
        <v>337</v>
      </c>
      <c r="F62" s="37" t="s">
        <v>499</v>
      </c>
      <c r="G62" s="38" t="s">
        <v>500</v>
      </c>
      <c r="H62" s="39" t="s">
        <v>76</v>
      </c>
      <c r="I62" s="39" t="s">
        <v>501</v>
      </c>
      <c r="J62" s="40" t="s">
        <v>341</v>
      </c>
      <c r="K62" s="37" t="s">
        <v>80</v>
      </c>
      <c r="L62" s="39" t="s">
        <v>81</v>
      </c>
      <c r="M62" s="57">
        <v>45343</v>
      </c>
      <c r="N62" s="41">
        <v>45345</v>
      </c>
      <c r="O62" s="41">
        <v>45450</v>
      </c>
      <c r="P62" s="39">
        <v>3</v>
      </c>
      <c r="Q62" s="39">
        <v>15</v>
      </c>
      <c r="R62" s="39">
        <f t="shared" si="4"/>
        <v>105</v>
      </c>
      <c r="S62" s="39" t="s">
        <v>82</v>
      </c>
      <c r="T62" s="42">
        <v>11550000</v>
      </c>
      <c r="U62" s="69">
        <v>3300000</v>
      </c>
      <c r="V62" s="43">
        <v>1012</v>
      </c>
      <c r="W62" s="44">
        <v>45331</v>
      </c>
      <c r="X62" s="45">
        <v>52800000</v>
      </c>
      <c r="Y62" s="46">
        <v>1088</v>
      </c>
      <c r="Z62" s="44">
        <v>45345</v>
      </c>
      <c r="AA62" s="47">
        <v>11550000</v>
      </c>
      <c r="AB62" s="46" t="s">
        <v>84</v>
      </c>
      <c r="AC62" s="59">
        <v>45343</v>
      </c>
      <c r="AD62" s="48" t="s">
        <v>502</v>
      </c>
      <c r="AE62" s="8" t="s">
        <v>503</v>
      </c>
      <c r="AF62" s="46" t="s">
        <v>87</v>
      </c>
      <c r="AG62" s="48" t="s">
        <v>344</v>
      </c>
      <c r="AH62" s="60" t="s">
        <v>345</v>
      </c>
      <c r="AI62" s="48" t="s">
        <v>108</v>
      </c>
      <c r="AJ62" s="59">
        <v>45443</v>
      </c>
      <c r="AK62" s="50">
        <v>4950000</v>
      </c>
      <c r="AL62" s="50">
        <v>4950000</v>
      </c>
      <c r="AM62" s="48">
        <v>109958</v>
      </c>
      <c r="AN62" s="46">
        <v>1359</v>
      </c>
      <c r="AO62" s="59">
        <v>45441</v>
      </c>
      <c r="AP62" s="50">
        <v>4950000</v>
      </c>
      <c r="AQ62" s="46">
        <v>1673</v>
      </c>
      <c r="AR62" s="59">
        <v>45447</v>
      </c>
      <c r="AS62" s="46" t="s">
        <v>504</v>
      </c>
      <c r="AT62" s="39">
        <v>1</v>
      </c>
      <c r="AU62" s="39">
        <v>15</v>
      </c>
      <c r="AV62" s="39">
        <f>1*30+15</f>
        <v>45</v>
      </c>
      <c r="AW62" s="39" t="s">
        <v>110</v>
      </c>
      <c r="AX62" s="52">
        <v>45</v>
      </c>
      <c r="AY62" s="57">
        <v>45495</v>
      </c>
      <c r="AZ62" s="37"/>
      <c r="BA62" s="37"/>
      <c r="BB62" s="37"/>
      <c r="BC62" s="51"/>
      <c r="BD62" s="51"/>
      <c r="BE62" s="51"/>
      <c r="BF62" s="51"/>
      <c r="BG62" s="37"/>
      <c r="BH62" s="39"/>
      <c r="BI62" s="37"/>
      <c r="BJ62" s="39"/>
      <c r="BK62" s="37"/>
      <c r="BL62" s="53"/>
      <c r="BM62" s="39"/>
      <c r="BN62" s="37"/>
      <c r="BO62" s="37"/>
      <c r="BP62" s="53"/>
      <c r="BQ62" s="39"/>
      <c r="BR62" s="37"/>
      <c r="BS62" s="37"/>
      <c r="BT62" s="53"/>
      <c r="BU62" s="55"/>
      <c r="BV62" s="53"/>
      <c r="BW62" s="53"/>
      <c r="BX62" s="57">
        <v>45495</v>
      </c>
      <c r="BY62" s="52">
        <f>R62+AX62</f>
        <v>150</v>
      </c>
      <c r="BZ62" s="37" t="s">
        <v>111</v>
      </c>
      <c r="CA62" s="42">
        <f>T62+AL62</f>
        <v>16500000</v>
      </c>
      <c r="CB62" s="37" t="s">
        <v>91</v>
      </c>
    </row>
    <row r="63" spans="1:80" s="58" customFormat="1" ht="29.25" customHeight="1" x14ac:dyDescent="0.3">
      <c r="A63" s="34">
        <v>62</v>
      </c>
      <c r="B63" s="35">
        <v>103904</v>
      </c>
      <c r="C63" s="36" t="s">
        <v>71</v>
      </c>
      <c r="D63" s="36" t="s">
        <v>72</v>
      </c>
      <c r="E63" s="36" t="s">
        <v>73</v>
      </c>
      <c r="F63" s="37" t="s">
        <v>505</v>
      </c>
      <c r="G63" s="38" t="s">
        <v>506</v>
      </c>
      <c r="H63" s="39" t="s">
        <v>76</v>
      </c>
      <c r="I63" s="39" t="s">
        <v>507</v>
      </c>
      <c r="J63" s="40" t="s">
        <v>508</v>
      </c>
      <c r="K63" s="37" t="s">
        <v>80</v>
      </c>
      <c r="L63" s="39" t="s">
        <v>81</v>
      </c>
      <c r="M63" s="57">
        <v>45343</v>
      </c>
      <c r="N63" s="41">
        <v>45345</v>
      </c>
      <c r="O63" s="41">
        <v>45450</v>
      </c>
      <c r="P63" s="39">
        <v>3</v>
      </c>
      <c r="Q63" s="39">
        <v>15</v>
      </c>
      <c r="R63" s="39">
        <f t="shared" si="4"/>
        <v>105</v>
      </c>
      <c r="S63" s="39" t="s">
        <v>82</v>
      </c>
      <c r="T63" s="42">
        <v>19075000</v>
      </c>
      <c r="U63" s="69">
        <v>5450000</v>
      </c>
      <c r="V63" s="43">
        <v>1031</v>
      </c>
      <c r="W63" s="44">
        <v>45337</v>
      </c>
      <c r="X63" s="45">
        <v>76300000</v>
      </c>
      <c r="Y63" s="46">
        <v>1089</v>
      </c>
      <c r="Z63" s="44">
        <v>45345</v>
      </c>
      <c r="AA63" s="47">
        <v>19075000</v>
      </c>
      <c r="AB63" s="46" t="s">
        <v>84</v>
      </c>
      <c r="AC63" s="59">
        <v>45343</v>
      </c>
      <c r="AD63" s="48" t="s">
        <v>509</v>
      </c>
      <c r="AE63" s="8" t="s">
        <v>510</v>
      </c>
      <c r="AF63" s="46" t="s">
        <v>87</v>
      </c>
      <c r="AG63" s="48" t="s">
        <v>359</v>
      </c>
      <c r="AH63" s="60" t="s">
        <v>258</v>
      </c>
      <c r="AI63" s="48" t="s">
        <v>77</v>
      </c>
      <c r="AJ63" s="48" t="s">
        <v>77</v>
      </c>
      <c r="AK63" s="49"/>
      <c r="AL63" s="50"/>
      <c r="AM63" s="48" t="s">
        <v>77</v>
      </c>
      <c r="AN63" s="48" t="s">
        <v>77</v>
      </c>
      <c r="AO63" s="48" t="s">
        <v>77</v>
      </c>
      <c r="AP63" s="48" t="s">
        <v>77</v>
      </c>
      <c r="AQ63" s="48" t="s">
        <v>77</v>
      </c>
      <c r="AR63" s="48" t="s">
        <v>77</v>
      </c>
      <c r="AS63" s="48" t="s">
        <v>77</v>
      </c>
      <c r="AT63" s="51"/>
      <c r="AU63" s="51"/>
      <c r="AV63" s="51"/>
      <c r="AW63" s="51"/>
      <c r="AX63" s="52"/>
      <c r="AY63" s="37"/>
      <c r="AZ63" s="37"/>
      <c r="BA63" s="37"/>
      <c r="BB63" s="37"/>
      <c r="BC63" s="51"/>
      <c r="BD63" s="51"/>
      <c r="BE63" s="51"/>
      <c r="BF63" s="51"/>
      <c r="BG63" s="37"/>
      <c r="BH63" s="39"/>
      <c r="BI63" s="37"/>
      <c r="BJ63" s="39"/>
      <c r="BK63" s="37"/>
      <c r="BL63" s="53"/>
      <c r="BM63" s="39"/>
      <c r="BN63" s="37"/>
      <c r="BO63" s="37"/>
      <c r="BP63" s="53"/>
      <c r="BQ63" s="39"/>
      <c r="BR63" s="37"/>
      <c r="BS63" s="37"/>
      <c r="BT63" s="53"/>
      <c r="BU63" s="55"/>
      <c r="BV63" s="53"/>
      <c r="BW63" s="53"/>
      <c r="BX63" s="64">
        <f>O63</f>
        <v>45450</v>
      </c>
      <c r="BY63" s="65">
        <f>R63+AX63</f>
        <v>105</v>
      </c>
      <c r="BZ63" s="66" t="str">
        <f>S63</f>
        <v>3 MESES Y 15 DIAS</v>
      </c>
      <c r="CA63" s="42">
        <f>T63+AL63</f>
        <v>19075000</v>
      </c>
      <c r="CB63" s="37" t="s">
        <v>91</v>
      </c>
    </row>
    <row r="64" spans="1:80" s="58" customFormat="1" ht="29.25" customHeight="1" x14ac:dyDescent="0.3">
      <c r="A64" s="34">
        <v>63</v>
      </c>
      <c r="B64" s="35">
        <v>103758</v>
      </c>
      <c r="C64" s="36" t="s">
        <v>71</v>
      </c>
      <c r="D64" s="36" t="s">
        <v>72</v>
      </c>
      <c r="E64" s="36" t="s">
        <v>73</v>
      </c>
      <c r="F64" s="37" t="s">
        <v>511</v>
      </c>
      <c r="G64" s="38" t="s">
        <v>512</v>
      </c>
      <c r="H64" s="39" t="s">
        <v>76</v>
      </c>
      <c r="I64" s="39" t="s">
        <v>513</v>
      </c>
      <c r="J64" s="40" t="s">
        <v>514</v>
      </c>
      <c r="K64" s="37" t="s">
        <v>80</v>
      </c>
      <c r="L64" s="39" t="s">
        <v>81</v>
      </c>
      <c r="M64" s="57">
        <v>45343</v>
      </c>
      <c r="N64" s="41">
        <v>45349</v>
      </c>
      <c r="O64" s="41">
        <v>45454</v>
      </c>
      <c r="P64" s="39">
        <v>3</v>
      </c>
      <c r="Q64" s="39">
        <v>15</v>
      </c>
      <c r="R64" s="39">
        <f t="shared" si="4"/>
        <v>105</v>
      </c>
      <c r="S64" s="39" t="s">
        <v>82</v>
      </c>
      <c r="T64" s="42">
        <v>9100000</v>
      </c>
      <c r="U64" s="69">
        <v>2600000</v>
      </c>
      <c r="V64" s="43">
        <v>998</v>
      </c>
      <c r="W64" s="44">
        <v>45330</v>
      </c>
      <c r="X64" s="45">
        <v>154700000</v>
      </c>
      <c r="Y64" s="46">
        <v>1090</v>
      </c>
      <c r="Z64" s="44">
        <v>45345</v>
      </c>
      <c r="AA64" s="47">
        <v>9100000</v>
      </c>
      <c r="AB64" s="46" t="s">
        <v>84</v>
      </c>
      <c r="AC64" s="59">
        <v>45343</v>
      </c>
      <c r="AD64" s="48" t="s">
        <v>515</v>
      </c>
      <c r="AE64" s="8" t="s">
        <v>516</v>
      </c>
      <c r="AF64" s="46" t="s">
        <v>87</v>
      </c>
      <c r="AG64" s="48" t="s">
        <v>106</v>
      </c>
      <c r="AH64" s="61" t="s">
        <v>107</v>
      </c>
      <c r="AI64" s="48" t="s">
        <v>108</v>
      </c>
      <c r="AJ64" s="59">
        <v>45448</v>
      </c>
      <c r="AK64" s="50">
        <v>3900000</v>
      </c>
      <c r="AL64" s="50">
        <v>3900000</v>
      </c>
      <c r="AM64" s="48">
        <v>110066</v>
      </c>
      <c r="AN64" s="46">
        <v>1375</v>
      </c>
      <c r="AO64" s="59">
        <v>45441</v>
      </c>
      <c r="AP64" s="50">
        <v>3900000</v>
      </c>
      <c r="AQ64" s="46">
        <v>1685</v>
      </c>
      <c r="AR64" s="59">
        <v>45448</v>
      </c>
      <c r="AS64" s="46" t="s">
        <v>109</v>
      </c>
      <c r="AT64" s="37">
        <v>1</v>
      </c>
      <c r="AU64" s="37">
        <v>15</v>
      </c>
      <c r="AV64" s="37">
        <v>45</v>
      </c>
      <c r="AW64" s="37" t="s">
        <v>110</v>
      </c>
      <c r="AX64" s="52">
        <v>45</v>
      </c>
      <c r="AY64" s="57">
        <v>45499</v>
      </c>
      <c r="AZ64" s="37"/>
      <c r="BA64" s="37"/>
      <c r="BB64" s="37"/>
      <c r="BC64" s="51"/>
      <c r="BD64" s="51"/>
      <c r="BE64" s="51"/>
      <c r="BF64" s="51"/>
      <c r="BG64" s="37"/>
      <c r="BH64" s="39"/>
      <c r="BI64" s="37"/>
      <c r="BJ64" s="39"/>
      <c r="BK64" s="37"/>
      <c r="BL64" s="53"/>
      <c r="BM64" s="39"/>
      <c r="BN64" s="37"/>
      <c r="BO64" s="37"/>
      <c r="BP64" s="53"/>
      <c r="BQ64" s="39"/>
      <c r="BR64" s="37"/>
      <c r="BS64" s="37"/>
      <c r="BT64" s="53"/>
      <c r="BU64" s="55"/>
      <c r="BV64" s="53"/>
      <c r="BW64" s="53"/>
      <c r="BX64" s="57">
        <v>45499</v>
      </c>
      <c r="BY64" s="52">
        <f>R64+AX64</f>
        <v>150</v>
      </c>
      <c r="BZ64" s="37" t="s">
        <v>111</v>
      </c>
      <c r="CA64" s="42">
        <f>T64+AL64</f>
        <v>13000000</v>
      </c>
      <c r="CB64" s="37" t="s">
        <v>91</v>
      </c>
    </row>
    <row r="65" spans="1:80" s="58" customFormat="1" ht="29.25" customHeight="1" x14ac:dyDescent="0.3">
      <c r="A65" s="34">
        <v>64</v>
      </c>
      <c r="B65" s="35">
        <v>103768</v>
      </c>
      <c r="C65" s="36" t="s">
        <v>71</v>
      </c>
      <c r="D65" s="36" t="s">
        <v>72</v>
      </c>
      <c r="E65" s="36" t="s">
        <v>73</v>
      </c>
      <c r="F65" s="37" t="s">
        <v>517</v>
      </c>
      <c r="G65" s="38" t="s">
        <v>518</v>
      </c>
      <c r="H65" s="39" t="s">
        <v>76</v>
      </c>
      <c r="I65" s="39" t="s">
        <v>519</v>
      </c>
      <c r="J65" s="40" t="s">
        <v>520</v>
      </c>
      <c r="K65" s="37" t="s">
        <v>80</v>
      </c>
      <c r="L65" s="39" t="s">
        <v>81</v>
      </c>
      <c r="M65" s="57">
        <v>45343</v>
      </c>
      <c r="N65" s="41">
        <v>45345</v>
      </c>
      <c r="O65" s="41">
        <v>45450</v>
      </c>
      <c r="P65" s="39">
        <v>3</v>
      </c>
      <c r="Q65" s="39">
        <v>15</v>
      </c>
      <c r="R65" s="39">
        <f t="shared" si="4"/>
        <v>105</v>
      </c>
      <c r="S65" s="39" t="s">
        <v>82</v>
      </c>
      <c r="T65" s="42">
        <v>21000000</v>
      </c>
      <c r="U65" s="69">
        <v>7000000</v>
      </c>
      <c r="V65" s="43">
        <v>1022</v>
      </c>
      <c r="W65" s="44">
        <v>45337</v>
      </c>
      <c r="X65" s="45">
        <v>126000000</v>
      </c>
      <c r="Y65" s="46">
        <v>1091</v>
      </c>
      <c r="Z65" s="44">
        <v>45345</v>
      </c>
      <c r="AA65" s="47">
        <v>21000000</v>
      </c>
      <c r="AB65" s="46" t="s">
        <v>84</v>
      </c>
      <c r="AC65" s="59">
        <v>45343</v>
      </c>
      <c r="AD65" s="48" t="s">
        <v>521</v>
      </c>
      <c r="AE65" s="8" t="s">
        <v>522</v>
      </c>
      <c r="AF65" s="46" t="s">
        <v>87</v>
      </c>
      <c r="AG65" s="48" t="s">
        <v>257</v>
      </c>
      <c r="AH65" s="60" t="s">
        <v>258</v>
      </c>
      <c r="AI65" s="48" t="s">
        <v>108</v>
      </c>
      <c r="AJ65" s="59">
        <v>45443</v>
      </c>
      <c r="AK65" s="50">
        <v>9000000</v>
      </c>
      <c r="AL65" s="50">
        <v>9000000</v>
      </c>
      <c r="AM65" s="48">
        <v>109951</v>
      </c>
      <c r="AN65" s="46">
        <v>1354</v>
      </c>
      <c r="AO65" s="59">
        <v>45441</v>
      </c>
      <c r="AP65" s="50">
        <v>9000000</v>
      </c>
      <c r="AQ65" s="46">
        <v>1674</v>
      </c>
      <c r="AR65" s="59">
        <v>45447</v>
      </c>
      <c r="AS65" s="46" t="s">
        <v>184</v>
      </c>
      <c r="AT65" s="39">
        <v>1</v>
      </c>
      <c r="AU65" s="39">
        <v>15</v>
      </c>
      <c r="AV65" s="39">
        <f>1*30+15</f>
        <v>45</v>
      </c>
      <c r="AW65" s="39" t="s">
        <v>110</v>
      </c>
      <c r="AX65" s="52">
        <v>45</v>
      </c>
      <c r="AY65" s="57">
        <v>45495</v>
      </c>
      <c r="AZ65" s="37"/>
      <c r="BA65" s="37"/>
      <c r="BB65" s="37"/>
      <c r="BC65" s="51"/>
      <c r="BD65" s="51"/>
      <c r="BE65" s="51"/>
      <c r="BF65" s="51"/>
      <c r="BG65" s="37"/>
      <c r="BH65" s="39"/>
      <c r="BI65" s="37"/>
      <c r="BJ65" s="39"/>
      <c r="BK65" s="37"/>
      <c r="BL65" s="53"/>
      <c r="BM65" s="39"/>
      <c r="BN65" s="37"/>
      <c r="BO65" s="37"/>
      <c r="BP65" s="53"/>
      <c r="BQ65" s="39"/>
      <c r="BR65" s="37"/>
      <c r="BS65" s="37"/>
      <c r="BT65" s="53"/>
      <c r="BU65" s="55"/>
      <c r="BV65" s="67" t="s">
        <v>243</v>
      </c>
      <c r="BW65" s="53">
        <v>45489</v>
      </c>
      <c r="BX65" s="53">
        <v>45489</v>
      </c>
      <c r="BY65" s="52">
        <v>144</v>
      </c>
      <c r="BZ65" s="37" t="s">
        <v>472</v>
      </c>
      <c r="CA65" s="42">
        <v>33600000</v>
      </c>
      <c r="CB65" s="37" t="s">
        <v>245</v>
      </c>
    </row>
    <row r="66" spans="1:80" s="58" customFormat="1" ht="29.25" customHeight="1" x14ac:dyDescent="0.3">
      <c r="A66" s="34">
        <v>65</v>
      </c>
      <c r="B66" s="35">
        <v>103889</v>
      </c>
      <c r="C66" s="36" t="s">
        <v>133</v>
      </c>
      <c r="D66" s="36" t="s">
        <v>134</v>
      </c>
      <c r="E66" s="36" t="s">
        <v>385</v>
      </c>
      <c r="F66" s="37" t="s">
        <v>523</v>
      </c>
      <c r="G66" s="38" t="s">
        <v>524</v>
      </c>
      <c r="H66" s="39" t="s">
        <v>76</v>
      </c>
      <c r="I66" s="39" t="s">
        <v>525</v>
      </c>
      <c r="J66" s="40" t="s">
        <v>482</v>
      </c>
      <c r="K66" s="37" t="s">
        <v>80</v>
      </c>
      <c r="L66" s="39" t="s">
        <v>81</v>
      </c>
      <c r="M66" s="57">
        <v>45343</v>
      </c>
      <c r="N66" s="41">
        <v>45344</v>
      </c>
      <c r="O66" s="41">
        <v>45449</v>
      </c>
      <c r="P66" s="39">
        <v>3</v>
      </c>
      <c r="Q66" s="39">
        <v>15</v>
      </c>
      <c r="R66" s="39">
        <f t="shared" si="4"/>
        <v>105</v>
      </c>
      <c r="S66" s="39" t="s">
        <v>82</v>
      </c>
      <c r="T66" s="42">
        <v>9100000</v>
      </c>
      <c r="U66" s="69">
        <v>2600000</v>
      </c>
      <c r="V66" s="43">
        <v>1028</v>
      </c>
      <c r="W66" s="44">
        <v>45337</v>
      </c>
      <c r="X66" s="45">
        <v>72800000</v>
      </c>
      <c r="Y66" s="46">
        <v>1092</v>
      </c>
      <c r="Z66" s="44">
        <v>45345</v>
      </c>
      <c r="AA66" s="47">
        <v>9100000</v>
      </c>
      <c r="AB66" s="46" t="s">
        <v>84</v>
      </c>
      <c r="AC66" s="59">
        <v>45343</v>
      </c>
      <c r="AD66" s="48" t="s">
        <v>526</v>
      </c>
      <c r="AE66" s="8" t="s">
        <v>527</v>
      </c>
      <c r="AF66" s="46" t="s">
        <v>87</v>
      </c>
      <c r="AG66" s="48" t="s">
        <v>392</v>
      </c>
      <c r="AH66" s="60" t="s">
        <v>113</v>
      </c>
      <c r="AI66" s="48" t="s">
        <v>108</v>
      </c>
      <c r="AJ66" s="59">
        <v>45443</v>
      </c>
      <c r="AK66" s="50">
        <v>3900000</v>
      </c>
      <c r="AL66" s="50">
        <v>3900000</v>
      </c>
      <c r="AM66" s="48">
        <v>109933</v>
      </c>
      <c r="AN66" s="46">
        <v>1345</v>
      </c>
      <c r="AO66" s="59">
        <v>45441</v>
      </c>
      <c r="AP66" s="50">
        <v>3900000</v>
      </c>
      <c r="AQ66" s="46">
        <v>1675</v>
      </c>
      <c r="AR66" s="59">
        <v>45447</v>
      </c>
      <c r="AS66" s="46" t="s">
        <v>109</v>
      </c>
      <c r="AT66" s="39">
        <v>1</v>
      </c>
      <c r="AU66" s="39">
        <v>15</v>
      </c>
      <c r="AV66" s="39">
        <f>1*30+15</f>
        <v>45</v>
      </c>
      <c r="AW66" s="39" t="s">
        <v>110</v>
      </c>
      <c r="AX66" s="52">
        <v>45</v>
      </c>
      <c r="AY66" s="57">
        <v>45494</v>
      </c>
      <c r="AZ66" s="37"/>
      <c r="BA66" s="37"/>
      <c r="BB66" s="37"/>
      <c r="BC66" s="51"/>
      <c r="BD66" s="51"/>
      <c r="BE66" s="51"/>
      <c r="BF66" s="51"/>
      <c r="BG66" s="37"/>
      <c r="BH66" s="39"/>
      <c r="BI66" s="37"/>
      <c r="BJ66" s="39"/>
      <c r="BK66" s="37"/>
      <c r="BL66" s="53"/>
      <c r="BM66" s="39"/>
      <c r="BN66" s="37"/>
      <c r="BO66" s="37"/>
      <c r="BP66" s="53"/>
      <c r="BQ66" s="39"/>
      <c r="BR66" s="37"/>
      <c r="BS66" s="37"/>
      <c r="BT66" s="53"/>
      <c r="BU66" s="55"/>
      <c r="BV66" s="53"/>
      <c r="BW66" s="53"/>
      <c r="BX66" s="57">
        <v>45494</v>
      </c>
      <c r="BY66" s="52">
        <f>R66+AX66</f>
        <v>150</v>
      </c>
      <c r="BZ66" s="37" t="s">
        <v>111</v>
      </c>
      <c r="CA66" s="42">
        <f>T66+AL66</f>
        <v>13000000</v>
      </c>
      <c r="CB66" s="37" t="s">
        <v>91</v>
      </c>
    </row>
    <row r="67" spans="1:80" s="58" customFormat="1" ht="29.25" customHeight="1" x14ac:dyDescent="0.3">
      <c r="A67" s="34">
        <v>66</v>
      </c>
      <c r="B67" s="35">
        <v>103768</v>
      </c>
      <c r="C67" s="36" t="s">
        <v>71</v>
      </c>
      <c r="D67" s="36" t="s">
        <v>72</v>
      </c>
      <c r="E67" s="36" t="s">
        <v>73</v>
      </c>
      <c r="F67" s="37" t="s">
        <v>528</v>
      </c>
      <c r="G67" s="38" t="s">
        <v>529</v>
      </c>
      <c r="H67" s="39" t="s">
        <v>76</v>
      </c>
      <c r="I67" s="39" t="s">
        <v>530</v>
      </c>
      <c r="J67" s="40" t="s">
        <v>531</v>
      </c>
      <c r="K67" s="37" t="s">
        <v>80</v>
      </c>
      <c r="L67" s="39" t="s">
        <v>81</v>
      </c>
      <c r="M67" s="57">
        <v>45344</v>
      </c>
      <c r="N67" s="41">
        <v>45352</v>
      </c>
      <c r="O67" s="41">
        <v>45458</v>
      </c>
      <c r="P67" s="39">
        <v>3</v>
      </c>
      <c r="Q67" s="39">
        <v>15</v>
      </c>
      <c r="R67" s="39">
        <f t="shared" si="4"/>
        <v>105</v>
      </c>
      <c r="S67" s="39" t="s">
        <v>82</v>
      </c>
      <c r="T67" s="42">
        <v>21000000</v>
      </c>
      <c r="U67" s="69">
        <v>6000000</v>
      </c>
      <c r="V67" s="43">
        <v>1022</v>
      </c>
      <c r="W67" s="44">
        <v>45337</v>
      </c>
      <c r="X67" s="45">
        <v>126000000</v>
      </c>
      <c r="Y67" s="46">
        <v>1093</v>
      </c>
      <c r="Z67" s="44">
        <v>45349</v>
      </c>
      <c r="AA67" s="47">
        <v>21000000</v>
      </c>
      <c r="AB67" s="46" t="s">
        <v>84</v>
      </c>
      <c r="AC67" s="59">
        <v>45344</v>
      </c>
      <c r="AD67" s="48" t="s">
        <v>532</v>
      </c>
      <c r="AE67" s="8" t="s">
        <v>533</v>
      </c>
      <c r="AF67" s="46" t="s">
        <v>87</v>
      </c>
      <c r="AG67" s="48" t="s">
        <v>257</v>
      </c>
      <c r="AH67" s="60" t="s">
        <v>329</v>
      </c>
      <c r="AI67" s="48" t="s">
        <v>108</v>
      </c>
      <c r="AJ67" s="59">
        <v>45447</v>
      </c>
      <c r="AK67" s="50">
        <v>9000000</v>
      </c>
      <c r="AL67" s="50">
        <v>9000000</v>
      </c>
      <c r="AM67" s="48">
        <v>110093</v>
      </c>
      <c r="AN67" s="46">
        <v>1390</v>
      </c>
      <c r="AO67" s="59">
        <v>45441</v>
      </c>
      <c r="AP67" s="50">
        <v>9000000</v>
      </c>
      <c r="AQ67" s="46">
        <v>1686</v>
      </c>
      <c r="AR67" s="59">
        <v>45448</v>
      </c>
      <c r="AS67" s="46" t="s">
        <v>184</v>
      </c>
      <c r="AT67" s="37">
        <v>1</v>
      </c>
      <c r="AU67" s="37">
        <v>15</v>
      </c>
      <c r="AV67" s="37">
        <v>45</v>
      </c>
      <c r="AW67" s="37" t="s">
        <v>110</v>
      </c>
      <c r="AX67" s="52">
        <v>45</v>
      </c>
      <c r="AY67" s="57">
        <v>45503</v>
      </c>
      <c r="AZ67" s="37"/>
      <c r="BA67" s="37"/>
      <c r="BB67" s="37"/>
      <c r="BC67" s="51"/>
      <c r="BD67" s="51"/>
      <c r="BE67" s="51"/>
      <c r="BF67" s="51"/>
      <c r="BG67" s="37"/>
      <c r="BH67" s="39"/>
      <c r="BI67" s="37"/>
      <c r="BJ67" s="39"/>
      <c r="BK67" s="37"/>
      <c r="BL67" s="53"/>
      <c r="BM67" s="39"/>
      <c r="BN67" s="37"/>
      <c r="BO67" s="37"/>
      <c r="BP67" s="53"/>
      <c r="BQ67" s="39"/>
      <c r="BR67" s="37"/>
      <c r="BS67" s="37"/>
      <c r="BT67" s="53"/>
      <c r="BU67" s="55"/>
      <c r="BV67" s="67" t="s">
        <v>243</v>
      </c>
      <c r="BW67" s="53">
        <v>45489</v>
      </c>
      <c r="BX67" s="53">
        <v>45489</v>
      </c>
      <c r="BY67" s="52">
        <v>136</v>
      </c>
      <c r="BZ67" s="37" t="s">
        <v>534</v>
      </c>
      <c r="CA67" s="42">
        <v>27200000</v>
      </c>
      <c r="CB67" s="37" t="s">
        <v>245</v>
      </c>
    </row>
    <row r="68" spans="1:80" s="58" customFormat="1" ht="29.25" customHeight="1" x14ac:dyDescent="0.3">
      <c r="A68" s="34">
        <v>67</v>
      </c>
      <c r="B68" s="35">
        <v>103932</v>
      </c>
      <c r="C68" s="36" t="s">
        <v>71</v>
      </c>
      <c r="D68" s="36" t="s">
        <v>72</v>
      </c>
      <c r="E68" s="36" t="s">
        <v>73</v>
      </c>
      <c r="F68" s="37" t="s">
        <v>535</v>
      </c>
      <c r="G68" s="38" t="s">
        <v>536</v>
      </c>
      <c r="H68" s="39" t="s">
        <v>76</v>
      </c>
      <c r="I68" s="39" t="s">
        <v>537</v>
      </c>
      <c r="J68" s="40" t="s">
        <v>538</v>
      </c>
      <c r="K68" s="37" t="s">
        <v>80</v>
      </c>
      <c r="L68" s="39" t="s">
        <v>81</v>
      </c>
      <c r="M68" s="57">
        <v>45344</v>
      </c>
      <c r="N68" s="41">
        <v>45349</v>
      </c>
      <c r="O68" s="41">
        <v>45454</v>
      </c>
      <c r="P68" s="39">
        <v>3</v>
      </c>
      <c r="Q68" s="39">
        <v>15</v>
      </c>
      <c r="R68" s="39">
        <f t="shared" si="4"/>
        <v>105</v>
      </c>
      <c r="S68" s="39" t="s">
        <v>82</v>
      </c>
      <c r="T68" s="42">
        <v>22750000</v>
      </c>
      <c r="U68" s="69">
        <v>6500000</v>
      </c>
      <c r="V68" s="43">
        <v>1007</v>
      </c>
      <c r="W68" s="44">
        <v>45331</v>
      </c>
      <c r="X68" s="45">
        <v>113750000</v>
      </c>
      <c r="Y68" s="46">
        <v>1120</v>
      </c>
      <c r="Z68" s="44">
        <v>45349</v>
      </c>
      <c r="AA68" s="47">
        <v>22750000</v>
      </c>
      <c r="AB68" s="46" t="s">
        <v>84</v>
      </c>
      <c r="AC68" s="59">
        <v>45344</v>
      </c>
      <c r="AD68" s="48" t="s">
        <v>539</v>
      </c>
      <c r="AE68" s="8" t="s">
        <v>540</v>
      </c>
      <c r="AF68" s="46" t="s">
        <v>87</v>
      </c>
      <c r="AG68" s="48" t="s">
        <v>149</v>
      </c>
      <c r="AH68" s="48" t="s">
        <v>183</v>
      </c>
      <c r="AI68" s="48" t="s">
        <v>77</v>
      </c>
      <c r="AJ68" s="48" t="s">
        <v>77</v>
      </c>
      <c r="AK68" s="49"/>
      <c r="AL68" s="50"/>
      <c r="AM68" s="48" t="s">
        <v>77</v>
      </c>
      <c r="AN68" s="48" t="s">
        <v>77</v>
      </c>
      <c r="AO68" s="48" t="s">
        <v>77</v>
      </c>
      <c r="AP68" s="48" t="s">
        <v>77</v>
      </c>
      <c r="AQ68" s="48" t="s">
        <v>77</v>
      </c>
      <c r="AR68" s="48" t="s">
        <v>77</v>
      </c>
      <c r="AS68" s="48" t="s">
        <v>77</v>
      </c>
      <c r="AT68" s="51"/>
      <c r="AU68" s="51"/>
      <c r="AV68" s="51"/>
      <c r="AW68" s="51"/>
      <c r="AX68" s="52"/>
      <c r="AY68" s="37"/>
      <c r="AZ68" s="37"/>
      <c r="BA68" s="37"/>
      <c r="BB68" s="37"/>
      <c r="BC68" s="51"/>
      <c r="BD68" s="51"/>
      <c r="BE68" s="51"/>
      <c r="BF68" s="51"/>
      <c r="BG68" s="37"/>
      <c r="BH68" s="39"/>
      <c r="BI68" s="37"/>
      <c r="BJ68" s="39"/>
      <c r="BK68" s="37"/>
      <c r="BL68" s="53"/>
      <c r="BM68" s="39"/>
      <c r="BN68" s="37"/>
      <c r="BO68" s="37"/>
      <c r="BP68" s="53"/>
      <c r="BQ68" s="39"/>
      <c r="BR68" s="37"/>
      <c r="BS68" s="37"/>
      <c r="BT68" s="53"/>
      <c r="BU68" s="55"/>
      <c r="BV68" s="67" t="s">
        <v>243</v>
      </c>
      <c r="BW68" s="53">
        <v>45428</v>
      </c>
      <c r="BX68" s="53">
        <v>45428</v>
      </c>
      <c r="BY68" s="52">
        <v>80</v>
      </c>
      <c r="BZ68" s="37" t="s">
        <v>541</v>
      </c>
      <c r="CA68" s="42">
        <v>17333333</v>
      </c>
      <c r="CB68" s="37" t="s">
        <v>245</v>
      </c>
    </row>
    <row r="69" spans="1:80" s="58" customFormat="1" ht="29.25" customHeight="1" x14ac:dyDescent="0.3">
      <c r="A69" s="34">
        <v>68</v>
      </c>
      <c r="B69" s="35">
        <v>103900</v>
      </c>
      <c r="C69" s="36" t="s">
        <v>71</v>
      </c>
      <c r="D69" s="36" t="s">
        <v>72</v>
      </c>
      <c r="E69" s="36" t="s">
        <v>73</v>
      </c>
      <c r="F69" s="37" t="s">
        <v>542</v>
      </c>
      <c r="G69" s="38" t="s">
        <v>543</v>
      </c>
      <c r="H69" s="39" t="s">
        <v>76</v>
      </c>
      <c r="I69" s="39" t="s">
        <v>544</v>
      </c>
      <c r="J69" s="40" t="s">
        <v>545</v>
      </c>
      <c r="K69" s="37" t="s">
        <v>80</v>
      </c>
      <c r="L69" s="39" t="s">
        <v>81</v>
      </c>
      <c r="M69" s="57">
        <v>45344</v>
      </c>
      <c r="N69" s="41">
        <v>45349</v>
      </c>
      <c r="O69" s="41">
        <v>45454</v>
      </c>
      <c r="P69" s="39">
        <v>3</v>
      </c>
      <c r="Q69" s="39">
        <v>15</v>
      </c>
      <c r="R69" s="39">
        <f t="shared" si="4"/>
        <v>105</v>
      </c>
      <c r="S69" s="39" t="s">
        <v>82</v>
      </c>
      <c r="T69" s="42">
        <v>15050000</v>
      </c>
      <c r="U69" s="69">
        <v>4300000</v>
      </c>
      <c r="V69" s="43">
        <v>1030</v>
      </c>
      <c r="W69" s="44">
        <v>45337</v>
      </c>
      <c r="X69" s="45">
        <v>45150000</v>
      </c>
      <c r="Y69" s="46">
        <v>1094</v>
      </c>
      <c r="Z69" s="44">
        <v>45349</v>
      </c>
      <c r="AA69" s="47">
        <v>15050000</v>
      </c>
      <c r="AB69" s="46" t="s">
        <v>84</v>
      </c>
      <c r="AC69" s="59">
        <v>45344</v>
      </c>
      <c r="AD69" s="48" t="s">
        <v>546</v>
      </c>
      <c r="AE69" s="8" t="s">
        <v>547</v>
      </c>
      <c r="AF69" s="46" t="s">
        <v>87</v>
      </c>
      <c r="AG69" s="48" t="s">
        <v>548</v>
      </c>
      <c r="AH69" s="60" t="s">
        <v>329</v>
      </c>
      <c r="AI69" s="48" t="s">
        <v>77</v>
      </c>
      <c r="AJ69" s="48" t="s">
        <v>77</v>
      </c>
      <c r="AK69" s="49"/>
      <c r="AL69" s="50"/>
      <c r="AM69" s="48" t="s">
        <v>77</v>
      </c>
      <c r="AN69" s="48" t="s">
        <v>77</v>
      </c>
      <c r="AO69" s="48" t="s">
        <v>77</v>
      </c>
      <c r="AP69" s="48" t="s">
        <v>77</v>
      </c>
      <c r="AQ69" s="48" t="s">
        <v>77</v>
      </c>
      <c r="AR69" s="48" t="s">
        <v>77</v>
      </c>
      <c r="AS69" s="48" t="s">
        <v>77</v>
      </c>
      <c r="AT69" s="51"/>
      <c r="AU69" s="51"/>
      <c r="AV69" s="51"/>
      <c r="AW69" s="51"/>
      <c r="AX69" s="52"/>
      <c r="AY69" s="37"/>
      <c r="AZ69" s="37"/>
      <c r="BA69" s="37"/>
      <c r="BB69" s="37"/>
      <c r="BC69" s="51"/>
      <c r="BD69" s="51"/>
      <c r="BE69" s="51"/>
      <c r="BF69" s="51"/>
      <c r="BG69" s="37"/>
      <c r="BH69" s="39"/>
      <c r="BI69" s="37"/>
      <c r="BJ69" s="39"/>
      <c r="BK69" s="37"/>
      <c r="BL69" s="53"/>
      <c r="BM69" s="39"/>
      <c r="BN69" s="37"/>
      <c r="BO69" s="37"/>
      <c r="BP69" s="53"/>
      <c r="BQ69" s="39"/>
      <c r="BR69" s="37"/>
      <c r="BS69" s="37"/>
      <c r="BT69" s="53"/>
      <c r="BU69" s="55"/>
      <c r="BV69" s="53"/>
      <c r="BW69" s="53"/>
      <c r="BX69" s="64">
        <f>O69</f>
        <v>45454</v>
      </c>
      <c r="BY69" s="65">
        <f>R69+AX69</f>
        <v>105</v>
      </c>
      <c r="BZ69" s="66" t="str">
        <f>S69</f>
        <v>3 MESES Y 15 DIAS</v>
      </c>
      <c r="CA69" s="42">
        <f>T69+AL69</f>
        <v>15050000</v>
      </c>
      <c r="CB69" s="37" t="s">
        <v>91</v>
      </c>
    </row>
    <row r="70" spans="1:80" s="58" customFormat="1" ht="29.25" customHeight="1" x14ac:dyDescent="0.3">
      <c r="A70" s="34">
        <v>69</v>
      </c>
      <c r="B70" s="35">
        <v>103758</v>
      </c>
      <c r="C70" s="36" t="s">
        <v>71</v>
      </c>
      <c r="D70" s="36" t="s">
        <v>72</v>
      </c>
      <c r="E70" s="36" t="s">
        <v>73</v>
      </c>
      <c r="F70" s="37" t="s">
        <v>549</v>
      </c>
      <c r="G70" s="38" t="s">
        <v>550</v>
      </c>
      <c r="H70" s="39" t="s">
        <v>76</v>
      </c>
      <c r="I70" s="39" t="s">
        <v>551</v>
      </c>
      <c r="J70" s="40" t="s">
        <v>166</v>
      </c>
      <c r="K70" s="37" t="s">
        <v>80</v>
      </c>
      <c r="L70" s="39" t="s">
        <v>81</v>
      </c>
      <c r="M70" s="57">
        <v>45344</v>
      </c>
      <c r="N70" s="41">
        <v>45349</v>
      </c>
      <c r="O70" s="41">
        <v>45454</v>
      </c>
      <c r="P70" s="39">
        <v>3</v>
      </c>
      <c r="Q70" s="39">
        <v>15</v>
      </c>
      <c r="R70" s="39">
        <f t="shared" si="4"/>
        <v>105</v>
      </c>
      <c r="S70" s="39" t="s">
        <v>82</v>
      </c>
      <c r="T70" s="42">
        <v>9100000</v>
      </c>
      <c r="U70" s="69">
        <v>2600000</v>
      </c>
      <c r="V70" s="43">
        <v>998</v>
      </c>
      <c r="W70" s="44">
        <v>45330</v>
      </c>
      <c r="X70" s="45">
        <v>154700000</v>
      </c>
      <c r="Y70" s="46">
        <v>1095</v>
      </c>
      <c r="Z70" s="44">
        <v>45349</v>
      </c>
      <c r="AA70" s="47">
        <v>9100000</v>
      </c>
      <c r="AB70" s="46" t="s">
        <v>84</v>
      </c>
      <c r="AC70" s="59">
        <v>45344</v>
      </c>
      <c r="AD70" s="48" t="s">
        <v>552</v>
      </c>
      <c r="AE70" s="8" t="s">
        <v>553</v>
      </c>
      <c r="AF70" s="46" t="s">
        <v>87</v>
      </c>
      <c r="AG70" s="48" t="s">
        <v>554</v>
      </c>
      <c r="AH70" s="60" t="s">
        <v>329</v>
      </c>
      <c r="AI70" s="48" t="s">
        <v>108</v>
      </c>
      <c r="AJ70" s="59">
        <v>45447</v>
      </c>
      <c r="AK70" s="50">
        <v>3900000</v>
      </c>
      <c r="AL70" s="50">
        <v>3900000</v>
      </c>
      <c r="AM70" s="48">
        <v>110068</v>
      </c>
      <c r="AN70" s="46">
        <v>1376</v>
      </c>
      <c r="AO70" s="59">
        <v>45441</v>
      </c>
      <c r="AP70" s="50">
        <v>3900000</v>
      </c>
      <c r="AQ70" s="46">
        <v>1687</v>
      </c>
      <c r="AR70" s="59">
        <v>45448</v>
      </c>
      <c r="AS70" s="46" t="s">
        <v>109</v>
      </c>
      <c r="AT70" s="37">
        <v>1</v>
      </c>
      <c r="AU70" s="37">
        <v>15</v>
      </c>
      <c r="AV70" s="37">
        <v>45</v>
      </c>
      <c r="AW70" s="37" t="s">
        <v>110</v>
      </c>
      <c r="AX70" s="52">
        <v>45</v>
      </c>
      <c r="AY70" s="57">
        <v>45499</v>
      </c>
      <c r="AZ70" s="37"/>
      <c r="BA70" s="37"/>
      <c r="BB70" s="37"/>
      <c r="BC70" s="51"/>
      <c r="BD70" s="51"/>
      <c r="BE70" s="51"/>
      <c r="BF70" s="51"/>
      <c r="BG70" s="37"/>
      <c r="BH70" s="39"/>
      <c r="BI70" s="37"/>
      <c r="BJ70" s="39"/>
      <c r="BK70" s="37"/>
      <c r="BL70" s="53"/>
      <c r="BM70" s="39"/>
      <c r="BN70" s="37"/>
      <c r="BO70" s="37"/>
      <c r="BP70" s="53"/>
      <c r="BQ70" s="39"/>
      <c r="BR70" s="37"/>
      <c r="BS70" s="37"/>
      <c r="BT70" s="53"/>
      <c r="BU70" s="55"/>
      <c r="BV70" s="53"/>
      <c r="BW70" s="53"/>
      <c r="BX70" s="57">
        <v>45499</v>
      </c>
      <c r="BY70" s="52">
        <f>R70+AX70</f>
        <v>150</v>
      </c>
      <c r="BZ70" s="37" t="s">
        <v>111</v>
      </c>
      <c r="CA70" s="42">
        <f>T70+AL70</f>
        <v>13000000</v>
      </c>
      <c r="CB70" s="37" t="s">
        <v>91</v>
      </c>
    </row>
    <row r="71" spans="1:80" s="58" customFormat="1" ht="29.25" customHeight="1" x14ac:dyDescent="0.3">
      <c r="A71" s="34">
        <v>70</v>
      </c>
      <c r="B71" s="35">
        <v>103877</v>
      </c>
      <c r="C71" s="36" t="s">
        <v>133</v>
      </c>
      <c r="D71" s="36" t="s">
        <v>134</v>
      </c>
      <c r="E71" s="36" t="s">
        <v>385</v>
      </c>
      <c r="F71" s="37" t="s">
        <v>555</v>
      </c>
      <c r="G71" s="38" t="s">
        <v>556</v>
      </c>
      <c r="H71" s="39" t="s">
        <v>76</v>
      </c>
      <c r="I71" s="39" t="s">
        <v>557</v>
      </c>
      <c r="J71" s="40" t="s">
        <v>558</v>
      </c>
      <c r="K71" s="37" t="s">
        <v>80</v>
      </c>
      <c r="L71" s="39" t="s">
        <v>81</v>
      </c>
      <c r="M71" s="57">
        <v>45344</v>
      </c>
      <c r="N71" s="41">
        <v>45350</v>
      </c>
      <c r="O71" s="41">
        <v>45455</v>
      </c>
      <c r="P71" s="39">
        <v>3</v>
      </c>
      <c r="Q71" s="39">
        <v>15</v>
      </c>
      <c r="R71" s="39">
        <f t="shared" si="4"/>
        <v>105</v>
      </c>
      <c r="S71" s="39" t="s">
        <v>82</v>
      </c>
      <c r="T71" s="42">
        <v>9100000</v>
      </c>
      <c r="U71" s="69">
        <v>2600000</v>
      </c>
      <c r="V71" s="43">
        <v>1026</v>
      </c>
      <c r="W71" s="44">
        <v>45337</v>
      </c>
      <c r="X71" s="45">
        <v>45500000</v>
      </c>
      <c r="Y71" s="46">
        <v>1096</v>
      </c>
      <c r="Z71" s="44">
        <v>45349</v>
      </c>
      <c r="AA71" s="47">
        <v>9100000</v>
      </c>
      <c r="AB71" s="46" t="s">
        <v>84</v>
      </c>
      <c r="AC71" s="59">
        <v>45344</v>
      </c>
      <c r="AD71" s="48" t="s">
        <v>559</v>
      </c>
      <c r="AE71" s="8" t="s">
        <v>560</v>
      </c>
      <c r="AF71" s="46" t="s">
        <v>87</v>
      </c>
      <c r="AG71" s="48" t="s">
        <v>392</v>
      </c>
      <c r="AH71" s="48" t="s">
        <v>107</v>
      </c>
      <c r="AI71" s="48" t="s">
        <v>108</v>
      </c>
      <c r="AJ71" s="59">
        <v>45447</v>
      </c>
      <c r="AK71" s="50">
        <v>3900000</v>
      </c>
      <c r="AL71" s="50">
        <v>3900000</v>
      </c>
      <c r="AM71" s="48">
        <v>110074</v>
      </c>
      <c r="AN71" s="46">
        <v>1381</v>
      </c>
      <c r="AO71" s="59">
        <v>45441</v>
      </c>
      <c r="AP71" s="50">
        <v>3900000</v>
      </c>
      <c r="AQ71" s="46">
        <v>1688</v>
      </c>
      <c r="AR71" s="59">
        <v>45448</v>
      </c>
      <c r="AS71" s="46" t="s">
        <v>109</v>
      </c>
      <c r="AT71" s="37">
        <v>1</v>
      </c>
      <c r="AU71" s="37">
        <v>15</v>
      </c>
      <c r="AV71" s="37">
        <v>45</v>
      </c>
      <c r="AW71" s="37" t="s">
        <v>110</v>
      </c>
      <c r="AX71" s="52">
        <v>45</v>
      </c>
      <c r="AY71" s="57">
        <v>45500</v>
      </c>
      <c r="AZ71" s="37"/>
      <c r="BA71" s="37"/>
      <c r="BB71" s="37"/>
      <c r="BC71" s="51"/>
      <c r="BD71" s="51"/>
      <c r="BE71" s="51"/>
      <c r="BF71" s="51"/>
      <c r="BG71" s="37"/>
      <c r="BH71" s="39"/>
      <c r="BI71" s="37"/>
      <c r="BJ71" s="39"/>
      <c r="BK71" s="37"/>
      <c r="BL71" s="53"/>
      <c r="BM71" s="39"/>
      <c r="BN71" s="37"/>
      <c r="BO71" s="37"/>
      <c r="BP71" s="53"/>
      <c r="BQ71" s="39"/>
      <c r="BR71" s="37"/>
      <c r="BS71" s="37"/>
      <c r="BT71" s="53"/>
      <c r="BU71" s="55"/>
      <c r="BV71" s="53"/>
      <c r="BW71" s="53"/>
      <c r="BX71" s="57">
        <v>45500</v>
      </c>
      <c r="BY71" s="52">
        <f>R71+AX71</f>
        <v>150</v>
      </c>
      <c r="BZ71" s="37" t="s">
        <v>111</v>
      </c>
      <c r="CA71" s="42">
        <f>T71+AL71</f>
        <v>13000000</v>
      </c>
      <c r="CB71" s="37" t="s">
        <v>91</v>
      </c>
    </row>
    <row r="72" spans="1:80" s="58" customFormat="1" ht="29.25" customHeight="1" x14ac:dyDescent="0.3">
      <c r="A72" s="34">
        <v>71</v>
      </c>
      <c r="B72" s="35">
        <v>103928</v>
      </c>
      <c r="C72" s="36" t="s">
        <v>71</v>
      </c>
      <c r="D72" s="36" t="s">
        <v>72</v>
      </c>
      <c r="E72" s="36" t="s">
        <v>73</v>
      </c>
      <c r="F72" s="37" t="s">
        <v>561</v>
      </c>
      <c r="G72" s="38" t="s">
        <v>562</v>
      </c>
      <c r="H72" s="39" t="s">
        <v>76</v>
      </c>
      <c r="I72" s="39" t="s">
        <v>563</v>
      </c>
      <c r="J72" s="40" t="s">
        <v>564</v>
      </c>
      <c r="K72" s="37" t="s">
        <v>80</v>
      </c>
      <c r="L72" s="39" t="s">
        <v>81</v>
      </c>
      <c r="M72" s="57">
        <v>45344</v>
      </c>
      <c r="N72" s="41">
        <v>45356</v>
      </c>
      <c r="O72" s="41">
        <v>45462</v>
      </c>
      <c r="P72" s="39">
        <v>3</v>
      </c>
      <c r="Q72" s="39">
        <v>15</v>
      </c>
      <c r="R72" s="39">
        <f t="shared" si="4"/>
        <v>105</v>
      </c>
      <c r="S72" s="39" t="s">
        <v>82</v>
      </c>
      <c r="T72" s="42">
        <v>9800000</v>
      </c>
      <c r="U72" s="69">
        <v>2800000</v>
      </c>
      <c r="V72" s="43">
        <v>1006</v>
      </c>
      <c r="W72" s="44">
        <v>45331</v>
      </c>
      <c r="X72" s="45">
        <v>29400000</v>
      </c>
      <c r="Y72" s="46">
        <v>1097</v>
      </c>
      <c r="Z72" s="44">
        <v>45349</v>
      </c>
      <c r="AA72" s="47">
        <v>9800000</v>
      </c>
      <c r="AB72" s="46" t="s">
        <v>84</v>
      </c>
      <c r="AC72" s="59">
        <v>45344</v>
      </c>
      <c r="AD72" s="48" t="s">
        <v>565</v>
      </c>
      <c r="AE72" s="8" t="s">
        <v>566</v>
      </c>
      <c r="AF72" s="46" t="s">
        <v>87</v>
      </c>
      <c r="AG72" s="48" t="s">
        <v>458</v>
      </c>
      <c r="AH72" s="48" t="s">
        <v>453</v>
      </c>
      <c r="AI72" s="48" t="s">
        <v>77</v>
      </c>
      <c r="AJ72" s="48" t="s">
        <v>77</v>
      </c>
      <c r="AK72" s="49"/>
      <c r="AL72" s="50"/>
      <c r="AM72" s="48" t="s">
        <v>77</v>
      </c>
      <c r="AN72" s="48" t="s">
        <v>77</v>
      </c>
      <c r="AO72" s="48" t="s">
        <v>77</v>
      </c>
      <c r="AP72" s="48" t="s">
        <v>77</v>
      </c>
      <c r="AQ72" s="48" t="s">
        <v>77</v>
      </c>
      <c r="AR72" s="48" t="s">
        <v>77</v>
      </c>
      <c r="AS72" s="48" t="s">
        <v>77</v>
      </c>
      <c r="AT72" s="51"/>
      <c r="AU72" s="51"/>
      <c r="AV72" s="51"/>
      <c r="AW72" s="51"/>
      <c r="AX72" s="52"/>
      <c r="AY72" s="37"/>
      <c r="AZ72" s="37"/>
      <c r="BA72" s="37"/>
      <c r="BB72" s="37"/>
      <c r="BC72" s="51"/>
      <c r="BD72" s="51"/>
      <c r="BE72" s="51"/>
      <c r="BF72" s="51"/>
      <c r="BG72" s="37"/>
      <c r="BH72" s="39"/>
      <c r="BI72" s="37"/>
      <c r="BJ72" s="39"/>
      <c r="BK72" s="37"/>
      <c r="BL72" s="53"/>
      <c r="BM72" s="39"/>
      <c r="BN72" s="37"/>
      <c r="BO72" s="37"/>
      <c r="BP72" s="53"/>
      <c r="BQ72" s="39"/>
      <c r="BR72" s="37"/>
      <c r="BS72" s="37"/>
      <c r="BT72" s="53"/>
      <c r="BU72" s="55"/>
      <c r="BV72" s="53"/>
      <c r="BW72" s="53"/>
      <c r="BX72" s="57">
        <f>O72</f>
        <v>45462</v>
      </c>
      <c r="BY72" s="52">
        <f>R72+AX72</f>
        <v>105</v>
      </c>
      <c r="BZ72" s="37" t="str">
        <f>S72</f>
        <v>3 MESES Y 15 DIAS</v>
      </c>
      <c r="CA72" s="42">
        <f>T72+AL72</f>
        <v>9800000</v>
      </c>
      <c r="CB72" s="37" t="s">
        <v>91</v>
      </c>
    </row>
    <row r="73" spans="1:80" s="58" customFormat="1" ht="29.25" customHeight="1" x14ac:dyDescent="0.3">
      <c r="A73" s="34">
        <v>72</v>
      </c>
      <c r="B73" s="35">
        <v>104213</v>
      </c>
      <c r="C73" s="36" t="s">
        <v>312</v>
      </c>
      <c r="D73" s="36" t="s">
        <v>282</v>
      </c>
      <c r="E73" s="36" t="s">
        <v>283</v>
      </c>
      <c r="F73" s="37" t="s">
        <v>567</v>
      </c>
      <c r="G73" s="38" t="s">
        <v>568</v>
      </c>
      <c r="H73" s="39" t="s">
        <v>76</v>
      </c>
      <c r="I73" s="39" t="s">
        <v>569</v>
      </c>
      <c r="J73" s="40" t="s">
        <v>570</v>
      </c>
      <c r="K73" s="37" t="s">
        <v>80</v>
      </c>
      <c r="L73" s="39" t="s">
        <v>81</v>
      </c>
      <c r="M73" s="57">
        <v>45344</v>
      </c>
      <c r="N73" s="41">
        <v>45349</v>
      </c>
      <c r="O73" s="41">
        <v>45454</v>
      </c>
      <c r="P73" s="39">
        <v>3</v>
      </c>
      <c r="Q73" s="39">
        <v>15</v>
      </c>
      <c r="R73" s="39">
        <f t="shared" si="4"/>
        <v>105</v>
      </c>
      <c r="S73" s="39" t="s">
        <v>82</v>
      </c>
      <c r="T73" s="42">
        <v>19250000</v>
      </c>
      <c r="U73" s="69">
        <v>5500000</v>
      </c>
      <c r="V73" s="43">
        <v>1018</v>
      </c>
      <c r="W73" s="44">
        <v>45331</v>
      </c>
      <c r="X73" s="45">
        <v>44000000</v>
      </c>
      <c r="Y73" s="46">
        <v>1098</v>
      </c>
      <c r="Z73" s="44">
        <v>45349</v>
      </c>
      <c r="AA73" s="47">
        <v>19250000</v>
      </c>
      <c r="AB73" s="46" t="s">
        <v>84</v>
      </c>
      <c r="AC73" s="59">
        <v>45344</v>
      </c>
      <c r="AD73" s="48" t="s">
        <v>571</v>
      </c>
      <c r="AE73" s="8" t="s">
        <v>572</v>
      </c>
      <c r="AF73" s="46" t="s">
        <v>87</v>
      </c>
      <c r="AG73" s="48" t="s">
        <v>290</v>
      </c>
      <c r="AH73" s="60" t="s">
        <v>291</v>
      </c>
      <c r="AI73" s="48" t="s">
        <v>108</v>
      </c>
      <c r="AJ73" s="59">
        <v>45447</v>
      </c>
      <c r="AK73" s="50">
        <v>8250000</v>
      </c>
      <c r="AL73" s="50">
        <v>8250000</v>
      </c>
      <c r="AM73" s="48">
        <v>110069</v>
      </c>
      <c r="AN73" s="46">
        <v>1377</v>
      </c>
      <c r="AO73" s="59">
        <v>45441</v>
      </c>
      <c r="AP73" s="50">
        <v>8250000</v>
      </c>
      <c r="AQ73" s="46">
        <v>1689</v>
      </c>
      <c r="AR73" s="59">
        <v>45448</v>
      </c>
      <c r="AS73" s="46" t="s">
        <v>292</v>
      </c>
      <c r="AT73" s="37">
        <v>1</v>
      </c>
      <c r="AU73" s="37">
        <v>15</v>
      </c>
      <c r="AV73" s="37">
        <v>45</v>
      </c>
      <c r="AW73" s="37" t="s">
        <v>110</v>
      </c>
      <c r="AX73" s="52">
        <v>45</v>
      </c>
      <c r="AY73" s="57">
        <v>45499</v>
      </c>
      <c r="AZ73" s="37"/>
      <c r="BA73" s="37"/>
      <c r="BB73" s="37"/>
      <c r="BC73" s="51"/>
      <c r="BD73" s="51"/>
      <c r="BE73" s="51"/>
      <c r="BF73" s="51"/>
      <c r="BG73" s="37"/>
      <c r="BH73" s="39"/>
      <c r="BI73" s="37"/>
      <c r="BJ73" s="39"/>
      <c r="BK73" s="37"/>
      <c r="BL73" s="53"/>
      <c r="BM73" s="39"/>
      <c r="BN73" s="37"/>
      <c r="BO73" s="37"/>
      <c r="BP73" s="53"/>
      <c r="BQ73" s="39"/>
      <c r="BR73" s="37"/>
      <c r="BS73" s="37"/>
      <c r="BT73" s="53"/>
      <c r="BU73" s="55"/>
      <c r="BV73" s="53"/>
      <c r="BW73" s="53"/>
      <c r="BX73" s="57">
        <v>45499</v>
      </c>
      <c r="BY73" s="52">
        <f>R73+AX73</f>
        <v>150</v>
      </c>
      <c r="BZ73" s="37" t="s">
        <v>111</v>
      </c>
      <c r="CA73" s="42">
        <f>T73+AL73</f>
        <v>27500000</v>
      </c>
      <c r="CB73" s="37" t="s">
        <v>91</v>
      </c>
    </row>
    <row r="74" spans="1:80" s="58" customFormat="1" ht="29.25" customHeight="1" x14ac:dyDescent="0.3">
      <c r="A74" s="34">
        <v>73</v>
      </c>
      <c r="B74" s="35">
        <v>103900</v>
      </c>
      <c r="C74" s="36" t="s">
        <v>71</v>
      </c>
      <c r="D74" s="36" t="s">
        <v>72</v>
      </c>
      <c r="E74" s="36" t="s">
        <v>73</v>
      </c>
      <c r="F74" s="37" t="s">
        <v>573</v>
      </c>
      <c r="G74" s="38" t="s">
        <v>574</v>
      </c>
      <c r="H74" s="39" t="s">
        <v>76</v>
      </c>
      <c r="I74" s="39" t="s">
        <v>575</v>
      </c>
      <c r="J74" s="40" t="s">
        <v>545</v>
      </c>
      <c r="K74" s="37" t="s">
        <v>80</v>
      </c>
      <c r="L74" s="39" t="s">
        <v>81</v>
      </c>
      <c r="M74" s="57">
        <v>45344</v>
      </c>
      <c r="N74" s="41">
        <v>45352</v>
      </c>
      <c r="O74" s="41">
        <v>45458</v>
      </c>
      <c r="P74" s="39">
        <v>3</v>
      </c>
      <c r="Q74" s="39">
        <v>15</v>
      </c>
      <c r="R74" s="39">
        <f t="shared" si="4"/>
        <v>105</v>
      </c>
      <c r="S74" s="39" t="s">
        <v>82</v>
      </c>
      <c r="T74" s="42">
        <v>15050000</v>
      </c>
      <c r="U74" s="69">
        <v>4300000</v>
      </c>
      <c r="V74" s="43">
        <v>1030</v>
      </c>
      <c r="W74" s="44">
        <v>45337</v>
      </c>
      <c r="X74" s="45">
        <v>45150000</v>
      </c>
      <c r="Y74" s="46">
        <v>1099</v>
      </c>
      <c r="Z74" s="44">
        <v>45349</v>
      </c>
      <c r="AA74" s="47">
        <v>15050000</v>
      </c>
      <c r="AB74" s="46" t="s">
        <v>84</v>
      </c>
      <c r="AC74" s="59">
        <v>45344</v>
      </c>
      <c r="AD74" s="48" t="s">
        <v>576</v>
      </c>
      <c r="AE74" s="8" t="s">
        <v>577</v>
      </c>
      <c r="AF74" s="46" t="s">
        <v>87</v>
      </c>
      <c r="AG74" s="48" t="s">
        <v>548</v>
      </c>
      <c r="AH74" s="60" t="s">
        <v>329</v>
      </c>
      <c r="AI74" s="48" t="s">
        <v>108</v>
      </c>
      <c r="AJ74" s="59">
        <v>45447</v>
      </c>
      <c r="AK74" s="50">
        <v>6450000</v>
      </c>
      <c r="AL74" s="50">
        <v>6450000</v>
      </c>
      <c r="AM74" s="48">
        <v>110115</v>
      </c>
      <c r="AN74" s="46">
        <v>1405</v>
      </c>
      <c r="AO74" s="59">
        <v>45441</v>
      </c>
      <c r="AP74" s="50">
        <v>6450000</v>
      </c>
      <c r="AQ74" s="46">
        <v>1690</v>
      </c>
      <c r="AR74" s="59">
        <v>45448</v>
      </c>
      <c r="AS74" s="68" t="s">
        <v>578</v>
      </c>
      <c r="AT74" s="37">
        <v>1</v>
      </c>
      <c r="AU74" s="37">
        <v>15</v>
      </c>
      <c r="AV74" s="37">
        <v>45</v>
      </c>
      <c r="AW74" s="37" t="s">
        <v>110</v>
      </c>
      <c r="AX74" s="52">
        <v>45</v>
      </c>
      <c r="AY74" s="57">
        <v>45503</v>
      </c>
      <c r="AZ74" s="37"/>
      <c r="BA74" s="37"/>
      <c r="BB74" s="37"/>
      <c r="BC74" s="51"/>
      <c r="BD74" s="51"/>
      <c r="BE74" s="51"/>
      <c r="BF74" s="51"/>
      <c r="BG74" s="37"/>
      <c r="BH74" s="39"/>
      <c r="BI74" s="37"/>
      <c r="BJ74" s="39"/>
      <c r="BK74" s="37"/>
      <c r="BL74" s="53"/>
      <c r="BM74" s="39"/>
      <c r="BN74" s="37"/>
      <c r="BO74" s="37"/>
      <c r="BP74" s="53"/>
      <c r="BQ74" s="39"/>
      <c r="BR74" s="37"/>
      <c r="BS74" s="37"/>
      <c r="BT74" s="53"/>
      <c r="BU74" s="55"/>
      <c r="BV74" s="53"/>
      <c r="BW74" s="53"/>
      <c r="BX74" s="57">
        <v>45503</v>
      </c>
      <c r="BY74" s="52">
        <f>R74+AX74</f>
        <v>150</v>
      </c>
      <c r="BZ74" s="37" t="s">
        <v>111</v>
      </c>
      <c r="CA74" s="42">
        <f>T74+AL74</f>
        <v>21500000</v>
      </c>
      <c r="CB74" s="37" t="s">
        <v>91</v>
      </c>
    </row>
    <row r="75" spans="1:80" s="58" customFormat="1" ht="29.25" customHeight="1" x14ac:dyDescent="0.3">
      <c r="A75" s="34">
        <v>74</v>
      </c>
      <c r="B75" s="35">
        <v>103792</v>
      </c>
      <c r="C75" s="36" t="s">
        <v>71</v>
      </c>
      <c r="D75" s="36" t="s">
        <v>72</v>
      </c>
      <c r="E75" s="36" t="s">
        <v>73</v>
      </c>
      <c r="F75" s="37" t="s">
        <v>579</v>
      </c>
      <c r="G75" s="38" t="s">
        <v>580</v>
      </c>
      <c r="H75" s="39" t="s">
        <v>76</v>
      </c>
      <c r="I75" s="39" t="s">
        <v>581</v>
      </c>
      <c r="J75" s="40" t="s">
        <v>582</v>
      </c>
      <c r="K75" s="37" t="s">
        <v>80</v>
      </c>
      <c r="L75" s="39" t="s">
        <v>81</v>
      </c>
      <c r="M75" s="57">
        <v>45345</v>
      </c>
      <c r="N75" s="41">
        <v>45352</v>
      </c>
      <c r="O75" s="41">
        <v>45458</v>
      </c>
      <c r="P75" s="39">
        <v>3</v>
      </c>
      <c r="Q75" s="39">
        <v>15</v>
      </c>
      <c r="R75" s="39">
        <f t="shared" si="4"/>
        <v>105</v>
      </c>
      <c r="S75" s="39" t="s">
        <v>82</v>
      </c>
      <c r="T75" s="42">
        <v>17500000</v>
      </c>
      <c r="U75" s="69">
        <v>5000000</v>
      </c>
      <c r="V75" s="43">
        <v>1039</v>
      </c>
      <c r="W75" s="44">
        <v>45337</v>
      </c>
      <c r="X75" s="45">
        <v>52500000</v>
      </c>
      <c r="Y75" s="46">
        <v>1100</v>
      </c>
      <c r="Z75" s="44">
        <v>45349</v>
      </c>
      <c r="AA75" s="47" t="s">
        <v>583</v>
      </c>
      <c r="AB75" s="46" t="s">
        <v>84</v>
      </c>
      <c r="AC75" s="59">
        <v>45345</v>
      </c>
      <c r="AD75" s="48" t="s">
        <v>584</v>
      </c>
      <c r="AE75" s="8" t="s">
        <v>585</v>
      </c>
      <c r="AF75" s="46" t="s">
        <v>87</v>
      </c>
      <c r="AG75" s="48" t="s">
        <v>586</v>
      </c>
      <c r="AH75" s="60" t="s">
        <v>587</v>
      </c>
      <c r="AI75" s="48" t="s">
        <v>108</v>
      </c>
      <c r="AJ75" s="59">
        <v>45447</v>
      </c>
      <c r="AK75" s="50">
        <v>7500000</v>
      </c>
      <c r="AL75" s="50">
        <v>7500000</v>
      </c>
      <c r="AM75" s="48">
        <v>110116</v>
      </c>
      <c r="AN75" s="46">
        <v>1406</v>
      </c>
      <c r="AO75" s="59">
        <v>45441</v>
      </c>
      <c r="AP75" s="50">
        <v>7500000</v>
      </c>
      <c r="AQ75" s="46">
        <v>1691</v>
      </c>
      <c r="AR75" s="59">
        <v>45448</v>
      </c>
      <c r="AS75" s="46" t="s">
        <v>259</v>
      </c>
      <c r="AT75" s="37">
        <v>1</v>
      </c>
      <c r="AU75" s="37">
        <v>15</v>
      </c>
      <c r="AV75" s="37">
        <v>45</v>
      </c>
      <c r="AW75" s="37" t="s">
        <v>110</v>
      </c>
      <c r="AX75" s="52">
        <v>45</v>
      </c>
      <c r="AY75" s="57">
        <v>45503</v>
      </c>
      <c r="AZ75" s="37"/>
      <c r="BA75" s="37"/>
      <c r="BB75" s="37"/>
      <c r="BC75" s="51"/>
      <c r="BD75" s="51"/>
      <c r="BE75" s="51"/>
      <c r="BF75" s="51"/>
      <c r="BG75" s="37"/>
      <c r="BH75" s="39"/>
      <c r="BI75" s="37"/>
      <c r="BJ75" s="39"/>
      <c r="BK75" s="37"/>
      <c r="BL75" s="53"/>
      <c r="BM75" s="39"/>
      <c r="BN75" s="37"/>
      <c r="BO75" s="37"/>
      <c r="BP75" s="53"/>
      <c r="BQ75" s="39"/>
      <c r="BR75" s="37"/>
      <c r="BS75" s="37"/>
      <c r="BT75" s="53"/>
      <c r="BU75" s="55"/>
      <c r="BV75" s="67" t="s">
        <v>243</v>
      </c>
      <c r="BW75" s="53">
        <v>45489</v>
      </c>
      <c r="BX75" s="53">
        <v>45489</v>
      </c>
      <c r="BY75" s="52">
        <v>136</v>
      </c>
      <c r="BZ75" s="37" t="s">
        <v>534</v>
      </c>
      <c r="CA75" s="42">
        <v>22666667</v>
      </c>
      <c r="CB75" s="37" t="s">
        <v>245</v>
      </c>
    </row>
    <row r="76" spans="1:80" s="58" customFormat="1" ht="29.25" customHeight="1" x14ac:dyDescent="0.3">
      <c r="A76" s="34">
        <v>75</v>
      </c>
      <c r="B76" s="35">
        <v>103757</v>
      </c>
      <c r="C76" s="36" t="s">
        <v>133</v>
      </c>
      <c r="D76" s="36" t="s">
        <v>134</v>
      </c>
      <c r="E76" s="36" t="s">
        <v>73</v>
      </c>
      <c r="F76" s="37" t="s">
        <v>588</v>
      </c>
      <c r="G76" s="38" t="s">
        <v>589</v>
      </c>
      <c r="H76" s="39" t="s">
        <v>76</v>
      </c>
      <c r="I76" s="39" t="s">
        <v>590</v>
      </c>
      <c r="J76" s="40" t="s">
        <v>591</v>
      </c>
      <c r="K76" s="37" t="s">
        <v>80</v>
      </c>
      <c r="L76" s="39" t="s">
        <v>81</v>
      </c>
      <c r="M76" s="57">
        <v>45345</v>
      </c>
      <c r="N76" s="41">
        <v>45352</v>
      </c>
      <c r="O76" s="41">
        <v>45458</v>
      </c>
      <c r="P76" s="39">
        <v>3</v>
      </c>
      <c r="Q76" s="39">
        <v>15</v>
      </c>
      <c r="R76" s="39">
        <f t="shared" si="4"/>
        <v>105</v>
      </c>
      <c r="S76" s="39" t="s">
        <v>82</v>
      </c>
      <c r="T76" s="42">
        <v>17500000</v>
      </c>
      <c r="U76" s="69">
        <v>5000000</v>
      </c>
      <c r="V76" s="43">
        <v>997</v>
      </c>
      <c r="W76" s="44">
        <v>45330</v>
      </c>
      <c r="X76" s="45">
        <v>35000000</v>
      </c>
      <c r="Y76" s="46">
        <v>1101</v>
      </c>
      <c r="Z76" s="44">
        <v>45349</v>
      </c>
      <c r="AA76" s="47" t="s">
        <v>583</v>
      </c>
      <c r="AB76" s="46" t="s">
        <v>84</v>
      </c>
      <c r="AC76" s="59">
        <v>45345</v>
      </c>
      <c r="AD76" s="48" t="s">
        <v>592</v>
      </c>
      <c r="AE76" s="8" t="s">
        <v>593</v>
      </c>
      <c r="AF76" s="46" t="s">
        <v>87</v>
      </c>
      <c r="AG76" s="48" t="s">
        <v>141</v>
      </c>
      <c r="AH76" s="61" t="s">
        <v>107</v>
      </c>
      <c r="AI76" s="48" t="s">
        <v>108</v>
      </c>
      <c r="AJ76" s="59">
        <v>45447</v>
      </c>
      <c r="AK76" s="50">
        <v>7500000</v>
      </c>
      <c r="AL76" s="50">
        <v>7500000</v>
      </c>
      <c r="AM76" s="48">
        <v>110088</v>
      </c>
      <c r="AN76" s="46">
        <v>1387</v>
      </c>
      <c r="AO76" s="59">
        <v>45441</v>
      </c>
      <c r="AP76" s="50">
        <v>7500000</v>
      </c>
      <c r="AQ76" s="46">
        <v>1692</v>
      </c>
      <c r="AR76" s="59">
        <v>45448</v>
      </c>
      <c r="AS76" s="68" t="s">
        <v>259</v>
      </c>
      <c r="AT76" s="37">
        <v>1</v>
      </c>
      <c r="AU76" s="37">
        <v>15</v>
      </c>
      <c r="AV76" s="37">
        <v>45</v>
      </c>
      <c r="AW76" s="37" t="s">
        <v>110</v>
      </c>
      <c r="AX76" s="52">
        <v>45</v>
      </c>
      <c r="AY76" s="57">
        <v>45503</v>
      </c>
      <c r="AZ76" s="37"/>
      <c r="BA76" s="37"/>
      <c r="BB76" s="37"/>
      <c r="BC76" s="51"/>
      <c r="BD76" s="51"/>
      <c r="BE76" s="51"/>
      <c r="BF76" s="51"/>
      <c r="BG76" s="37"/>
      <c r="BH76" s="39"/>
      <c r="BI76" s="37"/>
      <c r="BJ76" s="39"/>
      <c r="BK76" s="37"/>
      <c r="BL76" s="53"/>
      <c r="BM76" s="39"/>
      <c r="BN76" s="37"/>
      <c r="BO76" s="37"/>
      <c r="BP76" s="53"/>
      <c r="BQ76" s="39"/>
      <c r="BR76" s="37"/>
      <c r="BS76" s="37"/>
      <c r="BT76" s="53"/>
      <c r="BU76" s="55"/>
      <c r="BV76" s="53"/>
      <c r="BW76" s="53"/>
      <c r="BX76" s="57">
        <v>45503</v>
      </c>
      <c r="BY76" s="52">
        <f>R76+AX76</f>
        <v>150</v>
      </c>
      <c r="BZ76" s="37" t="s">
        <v>111</v>
      </c>
      <c r="CA76" s="42">
        <f>T76+AL76</f>
        <v>25000000</v>
      </c>
      <c r="CB76" s="37" t="s">
        <v>91</v>
      </c>
    </row>
    <row r="77" spans="1:80" s="58" customFormat="1" ht="29.25" customHeight="1" x14ac:dyDescent="0.3">
      <c r="A77" s="34">
        <v>76</v>
      </c>
      <c r="B77" s="35">
        <v>103932</v>
      </c>
      <c r="C77" s="36" t="s">
        <v>71</v>
      </c>
      <c r="D77" s="36" t="s">
        <v>72</v>
      </c>
      <c r="E77" s="36" t="s">
        <v>73</v>
      </c>
      <c r="F77" s="37" t="s">
        <v>594</v>
      </c>
      <c r="G77" s="38" t="s">
        <v>595</v>
      </c>
      <c r="H77" s="39" t="s">
        <v>76</v>
      </c>
      <c r="I77" s="39" t="s">
        <v>596</v>
      </c>
      <c r="J77" s="40" t="s">
        <v>180</v>
      </c>
      <c r="K77" s="37" t="s">
        <v>80</v>
      </c>
      <c r="L77" s="39" t="s">
        <v>81</v>
      </c>
      <c r="M77" s="57">
        <v>45349</v>
      </c>
      <c r="N77" s="41">
        <v>45349</v>
      </c>
      <c r="O77" s="41">
        <v>45454</v>
      </c>
      <c r="P77" s="39">
        <v>3</v>
      </c>
      <c r="Q77" s="39">
        <v>15</v>
      </c>
      <c r="R77" s="39">
        <f t="shared" si="4"/>
        <v>105</v>
      </c>
      <c r="S77" s="39" t="s">
        <v>82</v>
      </c>
      <c r="T77" s="42">
        <v>22750000</v>
      </c>
      <c r="U77" s="69">
        <v>6500000</v>
      </c>
      <c r="V77" s="43">
        <v>1007</v>
      </c>
      <c r="W77" s="44">
        <v>45331</v>
      </c>
      <c r="X77" s="45">
        <v>113750000</v>
      </c>
      <c r="Y77" s="46">
        <v>1121</v>
      </c>
      <c r="Z77" s="44">
        <v>45349</v>
      </c>
      <c r="AA77" s="47" t="s">
        <v>597</v>
      </c>
      <c r="AB77" s="46" t="s">
        <v>84</v>
      </c>
      <c r="AC77" s="59">
        <v>45345</v>
      </c>
      <c r="AD77" s="48" t="s">
        <v>598</v>
      </c>
      <c r="AE77" s="8" t="s">
        <v>599</v>
      </c>
      <c r="AF77" s="46" t="s">
        <v>87</v>
      </c>
      <c r="AG77" s="48" t="s">
        <v>149</v>
      </c>
      <c r="AH77" s="60" t="s">
        <v>183</v>
      </c>
      <c r="AI77" s="48" t="s">
        <v>77</v>
      </c>
      <c r="AJ77" s="48" t="s">
        <v>77</v>
      </c>
      <c r="AK77" s="49"/>
      <c r="AL77" s="50"/>
      <c r="AM77" s="48" t="s">
        <v>77</v>
      </c>
      <c r="AN77" s="48" t="s">
        <v>77</v>
      </c>
      <c r="AO77" s="48" t="s">
        <v>77</v>
      </c>
      <c r="AP77" s="48" t="s">
        <v>77</v>
      </c>
      <c r="AQ77" s="48" t="s">
        <v>77</v>
      </c>
      <c r="AR77" s="48" t="s">
        <v>77</v>
      </c>
      <c r="AS77" s="48" t="s">
        <v>77</v>
      </c>
      <c r="AT77" s="51"/>
      <c r="AU77" s="51"/>
      <c r="AV77" s="51"/>
      <c r="AW77" s="51"/>
      <c r="AX77" s="52"/>
      <c r="AY77" s="37"/>
      <c r="AZ77" s="37"/>
      <c r="BA77" s="37"/>
      <c r="BB77" s="37"/>
      <c r="BC77" s="51"/>
      <c r="BD77" s="51"/>
      <c r="BE77" s="51"/>
      <c r="BF77" s="51"/>
      <c r="BG77" s="37"/>
      <c r="BH77" s="39"/>
      <c r="BI77" s="37"/>
      <c r="BJ77" s="39"/>
      <c r="BK77" s="37"/>
      <c r="BL77" s="53"/>
      <c r="BM77" s="39"/>
      <c r="BN77" s="37"/>
      <c r="BO77" s="37"/>
      <c r="BP77" s="53"/>
      <c r="BQ77" s="39"/>
      <c r="BR77" s="37"/>
      <c r="BS77" s="37"/>
      <c r="BT77" s="53"/>
      <c r="BU77" s="55"/>
      <c r="BV77" s="53"/>
      <c r="BW77" s="53"/>
      <c r="BX77" s="64">
        <f>O77</f>
        <v>45454</v>
      </c>
      <c r="BY77" s="65">
        <f>R77+AX77</f>
        <v>105</v>
      </c>
      <c r="BZ77" s="66" t="str">
        <f>S77</f>
        <v>3 MESES Y 15 DIAS</v>
      </c>
      <c r="CA77" s="42">
        <f>T77+AL77</f>
        <v>22750000</v>
      </c>
      <c r="CB77" s="37" t="s">
        <v>91</v>
      </c>
    </row>
    <row r="78" spans="1:80" s="58" customFormat="1" ht="29.25" customHeight="1" x14ac:dyDescent="0.3">
      <c r="A78" s="34">
        <v>77</v>
      </c>
      <c r="B78" s="35">
        <v>103758</v>
      </c>
      <c r="C78" s="36" t="s">
        <v>71</v>
      </c>
      <c r="D78" s="36" t="s">
        <v>72</v>
      </c>
      <c r="E78" s="36" t="s">
        <v>73</v>
      </c>
      <c r="F78" s="37" t="s">
        <v>600</v>
      </c>
      <c r="G78" s="38" t="s">
        <v>601</v>
      </c>
      <c r="H78" s="39" t="s">
        <v>76</v>
      </c>
      <c r="I78" s="39" t="s">
        <v>602</v>
      </c>
      <c r="J78" s="40" t="s">
        <v>95</v>
      </c>
      <c r="K78" s="37" t="s">
        <v>80</v>
      </c>
      <c r="L78" s="39" t="s">
        <v>81</v>
      </c>
      <c r="M78" s="57">
        <v>45345</v>
      </c>
      <c r="N78" s="41">
        <v>45350</v>
      </c>
      <c r="O78" s="41">
        <v>45455</v>
      </c>
      <c r="P78" s="39">
        <v>3</v>
      </c>
      <c r="Q78" s="39">
        <v>15</v>
      </c>
      <c r="R78" s="39">
        <f t="shared" si="4"/>
        <v>105</v>
      </c>
      <c r="S78" s="39" t="s">
        <v>82</v>
      </c>
      <c r="T78" s="42">
        <v>9100000</v>
      </c>
      <c r="U78" s="69">
        <v>2600000</v>
      </c>
      <c r="V78" s="43">
        <v>998</v>
      </c>
      <c r="W78" s="44">
        <v>45330</v>
      </c>
      <c r="X78" s="45">
        <v>154700000</v>
      </c>
      <c r="Y78" s="46">
        <v>1102</v>
      </c>
      <c r="Z78" s="44">
        <v>45349</v>
      </c>
      <c r="AA78" s="47" t="s">
        <v>603</v>
      </c>
      <c r="AB78" s="46" t="s">
        <v>84</v>
      </c>
      <c r="AC78" s="59">
        <v>45345</v>
      </c>
      <c r="AD78" s="48" t="s">
        <v>604</v>
      </c>
      <c r="AE78" s="8" t="s">
        <v>605</v>
      </c>
      <c r="AF78" s="46" t="s">
        <v>87</v>
      </c>
      <c r="AG78" s="48" t="s">
        <v>606</v>
      </c>
      <c r="AH78" s="60" t="s">
        <v>195</v>
      </c>
      <c r="AI78" s="48" t="s">
        <v>108</v>
      </c>
      <c r="AJ78" s="59">
        <v>45447</v>
      </c>
      <c r="AK78" s="50">
        <v>3900000</v>
      </c>
      <c r="AL78" s="50">
        <v>3900000</v>
      </c>
      <c r="AM78" s="48">
        <v>110080</v>
      </c>
      <c r="AN78" s="46">
        <v>1409</v>
      </c>
      <c r="AO78" s="59">
        <v>45441</v>
      </c>
      <c r="AP78" s="50">
        <v>3900000</v>
      </c>
      <c r="AQ78" s="46">
        <v>1693</v>
      </c>
      <c r="AR78" s="59">
        <v>45448</v>
      </c>
      <c r="AS78" s="46" t="s">
        <v>109</v>
      </c>
      <c r="AT78" s="37">
        <v>1</v>
      </c>
      <c r="AU78" s="37">
        <v>15</v>
      </c>
      <c r="AV78" s="37">
        <v>45</v>
      </c>
      <c r="AW78" s="37" t="s">
        <v>110</v>
      </c>
      <c r="AX78" s="52">
        <v>45</v>
      </c>
      <c r="AY78" s="57">
        <v>45500</v>
      </c>
      <c r="AZ78" s="37"/>
      <c r="BA78" s="37"/>
      <c r="BB78" s="37"/>
      <c r="BC78" s="51"/>
      <c r="BD78" s="51"/>
      <c r="BE78" s="51"/>
      <c r="BF78" s="51"/>
      <c r="BG78" s="37"/>
      <c r="BH78" s="39"/>
      <c r="BI78" s="37"/>
      <c r="BJ78" s="39"/>
      <c r="BK78" s="37"/>
      <c r="BL78" s="53"/>
      <c r="BM78" s="39"/>
      <c r="BN78" s="37"/>
      <c r="BO78" s="37"/>
      <c r="BP78" s="53"/>
      <c r="BQ78" s="39"/>
      <c r="BR78" s="37"/>
      <c r="BS78" s="37"/>
      <c r="BT78" s="53"/>
      <c r="BU78" s="55"/>
      <c r="BV78" s="53"/>
      <c r="BW78" s="53"/>
      <c r="BX78" s="57">
        <v>45500</v>
      </c>
      <c r="BY78" s="52">
        <f>R78+AX78</f>
        <v>150</v>
      </c>
      <c r="BZ78" s="37" t="s">
        <v>111</v>
      </c>
      <c r="CA78" s="42">
        <f>T78+AL78</f>
        <v>13000000</v>
      </c>
      <c r="CB78" s="37" t="s">
        <v>91</v>
      </c>
    </row>
    <row r="79" spans="1:80" s="58" customFormat="1" ht="29.25" customHeight="1" x14ac:dyDescent="0.3">
      <c r="A79" s="34">
        <v>78</v>
      </c>
      <c r="B79" s="35">
        <v>103937</v>
      </c>
      <c r="C79" s="36" t="s">
        <v>71</v>
      </c>
      <c r="D79" s="36" t="s">
        <v>72</v>
      </c>
      <c r="E79" s="36" t="s">
        <v>73</v>
      </c>
      <c r="F79" s="37" t="s">
        <v>607</v>
      </c>
      <c r="G79" s="38" t="s">
        <v>608</v>
      </c>
      <c r="H79" s="39" t="s">
        <v>76</v>
      </c>
      <c r="I79" s="39" t="s">
        <v>609</v>
      </c>
      <c r="J79" s="40" t="s">
        <v>538</v>
      </c>
      <c r="K79" s="37" t="s">
        <v>80</v>
      </c>
      <c r="L79" s="39" t="s">
        <v>81</v>
      </c>
      <c r="M79" s="57">
        <v>45345</v>
      </c>
      <c r="N79" s="41">
        <v>45352</v>
      </c>
      <c r="O79" s="41">
        <v>45458</v>
      </c>
      <c r="P79" s="39">
        <v>3</v>
      </c>
      <c r="Q79" s="39">
        <v>15</v>
      </c>
      <c r="R79" s="39">
        <f t="shared" si="4"/>
        <v>105</v>
      </c>
      <c r="S79" s="39" t="s">
        <v>82</v>
      </c>
      <c r="T79" s="42">
        <v>21000000</v>
      </c>
      <c r="U79" s="69">
        <v>6000000</v>
      </c>
      <c r="V79" s="43">
        <v>1008</v>
      </c>
      <c r="W79" s="44">
        <v>45331</v>
      </c>
      <c r="X79" s="45">
        <v>210000000</v>
      </c>
      <c r="Y79" s="46">
        <v>1103</v>
      </c>
      <c r="Z79" s="44">
        <v>45349</v>
      </c>
      <c r="AA79" s="47" t="s">
        <v>610</v>
      </c>
      <c r="AB79" s="46" t="s">
        <v>84</v>
      </c>
      <c r="AC79" s="59">
        <v>45345</v>
      </c>
      <c r="AD79" s="48" t="s">
        <v>611</v>
      </c>
      <c r="AE79" s="8" t="s">
        <v>612</v>
      </c>
      <c r="AF79" s="46" t="s">
        <v>87</v>
      </c>
      <c r="AG79" s="48" t="s">
        <v>149</v>
      </c>
      <c r="AH79" s="48" t="s">
        <v>183</v>
      </c>
      <c r="AI79" s="48" t="s">
        <v>108</v>
      </c>
      <c r="AJ79" s="59">
        <v>45447</v>
      </c>
      <c r="AK79" s="50">
        <v>9000000</v>
      </c>
      <c r="AL79" s="50">
        <v>9000000</v>
      </c>
      <c r="AM79" s="48">
        <v>110097</v>
      </c>
      <c r="AN79" s="46">
        <v>1393</v>
      </c>
      <c r="AO79" s="59">
        <v>45441</v>
      </c>
      <c r="AP79" s="50">
        <v>9000000</v>
      </c>
      <c r="AQ79" s="46">
        <v>1694</v>
      </c>
      <c r="AR79" s="59">
        <v>45448</v>
      </c>
      <c r="AS79" s="68" t="s">
        <v>184</v>
      </c>
      <c r="AT79" s="37">
        <v>1</v>
      </c>
      <c r="AU79" s="37">
        <v>15</v>
      </c>
      <c r="AV79" s="37">
        <v>45</v>
      </c>
      <c r="AW79" s="37" t="s">
        <v>110</v>
      </c>
      <c r="AX79" s="52">
        <v>45</v>
      </c>
      <c r="AY79" s="57">
        <v>45503</v>
      </c>
      <c r="AZ79" s="37"/>
      <c r="BA79" s="37"/>
      <c r="BB79" s="37"/>
      <c r="BC79" s="51"/>
      <c r="BD79" s="51"/>
      <c r="BE79" s="51"/>
      <c r="BF79" s="51"/>
      <c r="BG79" s="37"/>
      <c r="BH79" s="39"/>
      <c r="BI79" s="37"/>
      <c r="BJ79" s="39"/>
      <c r="BK79" s="37"/>
      <c r="BL79" s="53"/>
      <c r="BM79" s="39"/>
      <c r="BN79" s="37"/>
      <c r="BO79" s="37"/>
      <c r="BP79" s="53"/>
      <c r="BQ79" s="39"/>
      <c r="BR79" s="37"/>
      <c r="BS79" s="37"/>
      <c r="BT79" s="53"/>
      <c r="BU79" s="55"/>
      <c r="BV79" s="53"/>
      <c r="BW79" s="53"/>
      <c r="BX79" s="57">
        <v>45503</v>
      </c>
      <c r="BY79" s="52">
        <f>R79+AX79</f>
        <v>150</v>
      </c>
      <c r="BZ79" s="37" t="s">
        <v>111</v>
      </c>
      <c r="CA79" s="42">
        <f>T79+AL79</f>
        <v>30000000</v>
      </c>
      <c r="CB79" s="37" t="s">
        <v>91</v>
      </c>
    </row>
    <row r="80" spans="1:80" s="58" customFormat="1" ht="29.25" customHeight="1" x14ac:dyDescent="0.3">
      <c r="A80" s="34">
        <v>79</v>
      </c>
      <c r="B80" s="35">
        <v>103859</v>
      </c>
      <c r="C80" s="36" t="s">
        <v>71</v>
      </c>
      <c r="D80" s="36" t="s">
        <v>72</v>
      </c>
      <c r="E80" s="36" t="s">
        <v>73</v>
      </c>
      <c r="F80" s="37" t="s">
        <v>613</v>
      </c>
      <c r="G80" s="38" t="s">
        <v>614</v>
      </c>
      <c r="H80" s="39" t="s">
        <v>76</v>
      </c>
      <c r="I80" s="39" t="s">
        <v>615</v>
      </c>
      <c r="J80" s="40" t="s">
        <v>616</v>
      </c>
      <c r="K80" s="37" t="s">
        <v>80</v>
      </c>
      <c r="L80" s="39" t="s">
        <v>81</v>
      </c>
      <c r="M80" s="57">
        <v>45345</v>
      </c>
      <c r="N80" s="41">
        <v>45349</v>
      </c>
      <c r="O80" s="41">
        <v>45454</v>
      </c>
      <c r="P80" s="39">
        <v>3</v>
      </c>
      <c r="Q80" s="39">
        <v>15</v>
      </c>
      <c r="R80" s="39">
        <f t="shared" si="4"/>
        <v>105</v>
      </c>
      <c r="S80" s="39" t="s">
        <v>82</v>
      </c>
      <c r="T80" s="42">
        <v>31500000</v>
      </c>
      <c r="U80" s="69">
        <v>9000000</v>
      </c>
      <c r="V80" s="46">
        <v>1050</v>
      </c>
      <c r="W80" s="44">
        <v>45337</v>
      </c>
      <c r="X80" s="45">
        <v>31500000</v>
      </c>
      <c r="Y80" s="46">
        <v>1104</v>
      </c>
      <c r="Z80" s="44">
        <v>45349</v>
      </c>
      <c r="AA80" s="47" t="s">
        <v>617</v>
      </c>
      <c r="AB80" s="46" t="s">
        <v>84</v>
      </c>
      <c r="AC80" s="59">
        <v>45345</v>
      </c>
      <c r="AD80" s="48" t="s">
        <v>618</v>
      </c>
      <c r="AE80" s="8" t="s">
        <v>619</v>
      </c>
      <c r="AF80" s="46" t="s">
        <v>87</v>
      </c>
      <c r="AG80" s="48" t="s">
        <v>204</v>
      </c>
      <c r="AH80" s="48" t="s">
        <v>205</v>
      </c>
      <c r="AI80" s="48" t="s">
        <v>77</v>
      </c>
      <c r="AJ80" s="48" t="s">
        <v>77</v>
      </c>
      <c r="AK80" s="49"/>
      <c r="AL80" s="50"/>
      <c r="AM80" s="48" t="s">
        <v>77</v>
      </c>
      <c r="AN80" s="48" t="s">
        <v>77</v>
      </c>
      <c r="AO80" s="48" t="s">
        <v>77</v>
      </c>
      <c r="AP80" s="48" t="s">
        <v>77</v>
      </c>
      <c r="AQ80" s="48" t="s">
        <v>77</v>
      </c>
      <c r="AR80" s="48" t="s">
        <v>77</v>
      </c>
      <c r="AS80" s="48" t="s">
        <v>77</v>
      </c>
      <c r="AT80" s="51"/>
      <c r="AU80" s="51"/>
      <c r="AV80" s="51"/>
      <c r="AW80" s="51"/>
      <c r="AX80" s="52"/>
      <c r="AY80" s="37"/>
      <c r="AZ80" s="37"/>
      <c r="BA80" s="37"/>
      <c r="BB80" s="37"/>
      <c r="BC80" s="51"/>
      <c r="BD80" s="51"/>
      <c r="BE80" s="51"/>
      <c r="BF80" s="51"/>
      <c r="BG80" s="37"/>
      <c r="BH80" s="39"/>
      <c r="BI80" s="37"/>
      <c r="BJ80" s="39"/>
      <c r="BK80" s="37"/>
      <c r="BL80" s="53"/>
      <c r="BM80" s="39"/>
      <c r="BN80" s="37"/>
      <c r="BO80" s="37"/>
      <c r="BP80" s="53"/>
      <c r="BQ80" s="39"/>
      <c r="BR80" s="37"/>
      <c r="BS80" s="37"/>
      <c r="BT80" s="53"/>
      <c r="BU80" s="55"/>
      <c r="BV80" s="53"/>
      <c r="BW80" s="53"/>
      <c r="BX80" s="64">
        <f>O80</f>
        <v>45454</v>
      </c>
      <c r="BY80" s="65">
        <f>R80+AX80</f>
        <v>105</v>
      </c>
      <c r="BZ80" s="66" t="str">
        <f>S80</f>
        <v>3 MESES Y 15 DIAS</v>
      </c>
      <c r="CA80" s="42">
        <f>T80+AL80</f>
        <v>31500000</v>
      </c>
      <c r="CB80" s="37" t="s">
        <v>91</v>
      </c>
    </row>
    <row r="81" spans="1:80" s="58" customFormat="1" ht="29.25" customHeight="1" x14ac:dyDescent="0.3">
      <c r="A81" s="34">
        <v>80</v>
      </c>
      <c r="B81" s="35">
        <v>103893</v>
      </c>
      <c r="C81" s="36" t="s">
        <v>133</v>
      </c>
      <c r="D81" s="36" t="s">
        <v>134</v>
      </c>
      <c r="E81" s="36" t="s">
        <v>385</v>
      </c>
      <c r="F81" s="37" t="s">
        <v>620</v>
      </c>
      <c r="G81" s="38" t="s">
        <v>621</v>
      </c>
      <c r="H81" s="39" t="s">
        <v>76</v>
      </c>
      <c r="I81" s="39" t="s">
        <v>622</v>
      </c>
      <c r="J81" s="40" t="s">
        <v>402</v>
      </c>
      <c r="K81" s="37" t="s">
        <v>80</v>
      </c>
      <c r="L81" s="39" t="s">
        <v>81</v>
      </c>
      <c r="M81" s="57">
        <v>45345</v>
      </c>
      <c r="N81" s="41">
        <v>45349</v>
      </c>
      <c r="O81" s="41">
        <v>45454</v>
      </c>
      <c r="P81" s="39">
        <v>3</v>
      </c>
      <c r="Q81" s="39">
        <v>15</v>
      </c>
      <c r="R81" s="39">
        <f t="shared" si="4"/>
        <v>105</v>
      </c>
      <c r="S81" s="39" t="s">
        <v>82</v>
      </c>
      <c r="T81" s="42">
        <v>9800000</v>
      </c>
      <c r="U81" s="69">
        <v>2800000</v>
      </c>
      <c r="V81" s="43">
        <v>1029</v>
      </c>
      <c r="W81" s="44">
        <v>45337</v>
      </c>
      <c r="X81" s="45">
        <v>343000000</v>
      </c>
      <c r="Y81" s="46">
        <v>1105</v>
      </c>
      <c r="Z81" s="44">
        <v>45349</v>
      </c>
      <c r="AA81" s="47" t="s">
        <v>623</v>
      </c>
      <c r="AB81" s="46" t="s">
        <v>84</v>
      </c>
      <c r="AC81" s="59">
        <v>45345</v>
      </c>
      <c r="AD81" s="48" t="s">
        <v>624</v>
      </c>
      <c r="AE81" s="8" t="s">
        <v>625</v>
      </c>
      <c r="AF81" s="46" t="s">
        <v>87</v>
      </c>
      <c r="AG81" s="48" t="s">
        <v>626</v>
      </c>
      <c r="AH81" s="48" t="s">
        <v>107</v>
      </c>
      <c r="AI81" s="48" t="s">
        <v>108</v>
      </c>
      <c r="AJ81" s="59">
        <v>45447</v>
      </c>
      <c r="AK81" s="50">
        <v>4200000</v>
      </c>
      <c r="AL81" s="50">
        <v>4200000</v>
      </c>
      <c r="AM81" s="48">
        <v>110065</v>
      </c>
      <c r="AN81" s="46">
        <v>1374</v>
      </c>
      <c r="AO81" s="59">
        <v>45441</v>
      </c>
      <c r="AP81" s="50">
        <v>4200000</v>
      </c>
      <c r="AQ81" s="46">
        <v>1695</v>
      </c>
      <c r="AR81" s="59">
        <v>45448</v>
      </c>
      <c r="AS81" s="46" t="s">
        <v>176</v>
      </c>
      <c r="AT81" s="37">
        <v>1</v>
      </c>
      <c r="AU81" s="37">
        <v>15</v>
      </c>
      <c r="AV81" s="37">
        <v>45</v>
      </c>
      <c r="AW81" s="37" t="s">
        <v>110</v>
      </c>
      <c r="AX81" s="52">
        <v>45</v>
      </c>
      <c r="AY81" s="57">
        <v>45499</v>
      </c>
      <c r="AZ81" s="37"/>
      <c r="BA81" s="37"/>
      <c r="BB81" s="37"/>
      <c r="BC81" s="51"/>
      <c r="BD81" s="51"/>
      <c r="BE81" s="51"/>
      <c r="BF81" s="51"/>
      <c r="BG81" s="37"/>
      <c r="BH81" s="39"/>
      <c r="BI81" s="37"/>
      <c r="BJ81" s="39"/>
      <c r="BK81" s="37"/>
      <c r="BL81" s="53"/>
      <c r="BM81" s="39"/>
      <c r="BN81" s="37"/>
      <c r="BO81" s="37"/>
      <c r="BP81" s="53"/>
      <c r="BQ81" s="39"/>
      <c r="BR81" s="37"/>
      <c r="BS81" s="37"/>
      <c r="BT81" s="53"/>
      <c r="BU81" s="55"/>
      <c r="BV81" s="53"/>
      <c r="BW81" s="53"/>
      <c r="BX81" s="57">
        <v>45499</v>
      </c>
      <c r="BY81" s="52">
        <f>R81+AX81</f>
        <v>150</v>
      </c>
      <c r="BZ81" s="37" t="s">
        <v>111</v>
      </c>
      <c r="CA81" s="42">
        <f>T81+AL81</f>
        <v>14000000</v>
      </c>
      <c r="CB81" s="37" t="s">
        <v>91</v>
      </c>
    </row>
    <row r="82" spans="1:80" s="58" customFormat="1" ht="29.25" customHeight="1" x14ac:dyDescent="0.3">
      <c r="A82" s="34">
        <v>81</v>
      </c>
      <c r="B82" s="35">
        <v>103877</v>
      </c>
      <c r="C82" s="36" t="s">
        <v>133</v>
      </c>
      <c r="D82" s="36" t="s">
        <v>134</v>
      </c>
      <c r="E82" s="36" t="s">
        <v>385</v>
      </c>
      <c r="F82" s="37" t="s">
        <v>627</v>
      </c>
      <c r="G82" s="38" t="s">
        <v>628</v>
      </c>
      <c r="H82" s="39" t="s">
        <v>76</v>
      </c>
      <c r="I82" s="39" t="s">
        <v>629</v>
      </c>
      <c r="J82" s="40" t="s">
        <v>558</v>
      </c>
      <c r="K82" s="37" t="s">
        <v>80</v>
      </c>
      <c r="L82" s="39" t="s">
        <v>81</v>
      </c>
      <c r="M82" s="57">
        <v>45345</v>
      </c>
      <c r="N82" s="41">
        <v>45349</v>
      </c>
      <c r="O82" s="41">
        <v>45454</v>
      </c>
      <c r="P82" s="39">
        <v>3</v>
      </c>
      <c r="Q82" s="39">
        <v>15</v>
      </c>
      <c r="R82" s="39">
        <f t="shared" si="4"/>
        <v>105</v>
      </c>
      <c r="S82" s="39" t="s">
        <v>82</v>
      </c>
      <c r="T82" s="42">
        <v>9100000</v>
      </c>
      <c r="U82" s="69">
        <v>2600000</v>
      </c>
      <c r="V82" s="43">
        <v>1026</v>
      </c>
      <c r="W82" s="44">
        <v>45337</v>
      </c>
      <c r="X82" s="45">
        <v>45500000</v>
      </c>
      <c r="Y82" s="46">
        <v>1106</v>
      </c>
      <c r="Z82" s="44">
        <v>45349</v>
      </c>
      <c r="AA82" s="47" t="s">
        <v>603</v>
      </c>
      <c r="AB82" s="46" t="s">
        <v>84</v>
      </c>
      <c r="AC82" s="59">
        <v>45345</v>
      </c>
      <c r="AD82" s="48" t="s">
        <v>630</v>
      </c>
      <c r="AE82" s="8" t="s">
        <v>631</v>
      </c>
      <c r="AF82" s="46" t="s">
        <v>87</v>
      </c>
      <c r="AG82" s="48" t="s">
        <v>392</v>
      </c>
      <c r="AH82" s="61" t="s">
        <v>107</v>
      </c>
      <c r="AI82" s="48" t="s">
        <v>108</v>
      </c>
      <c r="AJ82" s="59">
        <v>45447</v>
      </c>
      <c r="AK82" s="50">
        <v>3900000</v>
      </c>
      <c r="AL82" s="50">
        <v>3900000</v>
      </c>
      <c r="AM82" s="48">
        <v>110062</v>
      </c>
      <c r="AN82" s="46">
        <v>1371</v>
      </c>
      <c r="AO82" s="59">
        <v>45441</v>
      </c>
      <c r="AP82" s="50">
        <v>3900000</v>
      </c>
      <c r="AQ82" s="46">
        <v>1696</v>
      </c>
      <c r="AR82" s="59">
        <v>45448</v>
      </c>
      <c r="AS82" s="46" t="s">
        <v>109</v>
      </c>
      <c r="AT82" s="37">
        <v>1</v>
      </c>
      <c r="AU82" s="37">
        <v>15</v>
      </c>
      <c r="AV82" s="37">
        <v>45</v>
      </c>
      <c r="AW82" s="37" t="s">
        <v>110</v>
      </c>
      <c r="AX82" s="52">
        <v>45</v>
      </c>
      <c r="AY82" s="57">
        <v>45499</v>
      </c>
      <c r="AZ82" s="37"/>
      <c r="BA82" s="37"/>
      <c r="BB82" s="37"/>
      <c r="BC82" s="51"/>
      <c r="BD82" s="51"/>
      <c r="BE82" s="51"/>
      <c r="BF82" s="51"/>
      <c r="BG82" s="37"/>
      <c r="BH82" s="39"/>
      <c r="BI82" s="37"/>
      <c r="BJ82" s="39"/>
      <c r="BK82" s="37"/>
      <c r="BL82" s="53"/>
      <c r="BM82" s="39"/>
      <c r="BN82" s="37"/>
      <c r="BO82" s="37"/>
      <c r="BP82" s="53"/>
      <c r="BQ82" s="39"/>
      <c r="BR82" s="37"/>
      <c r="BS82" s="37"/>
      <c r="BT82" s="53"/>
      <c r="BU82" s="55"/>
      <c r="BV82" s="53"/>
      <c r="BW82" s="53"/>
      <c r="BX82" s="57">
        <v>45499</v>
      </c>
      <c r="BY82" s="52">
        <f>R82+AX82</f>
        <v>150</v>
      </c>
      <c r="BZ82" s="37" t="s">
        <v>111</v>
      </c>
      <c r="CA82" s="42">
        <f>T82+AL82</f>
        <v>13000000</v>
      </c>
      <c r="CB82" s="37" t="s">
        <v>91</v>
      </c>
    </row>
    <row r="83" spans="1:80" s="58" customFormat="1" ht="29.25" customHeight="1" x14ac:dyDescent="0.3">
      <c r="A83" s="34">
        <v>82</v>
      </c>
      <c r="B83" s="35">
        <v>103762</v>
      </c>
      <c r="C83" s="36" t="s">
        <v>71</v>
      </c>
      <c r="D83" s="36" t="s">
        <v>72</v>
      </c>
      <c r="E83" s="36" t="s">
        <v>73</v>
      </c>
      <c r="F83" s="37" t="s">
        <v>632</v>
      </c>
      <c r="G83" s="38" t="s">
        <v>633</v>
      </c>
      <c r="H83" s="39" t="s">
        <v>76</v>
      </c>
      <c r="I83" s="39" t="s">
        <v>634</v>
      </c>
      <c r="J83" s="40" t="s">
        <v>635</v>
      </c>
      <c r="K83" s="37" t="s">
        <v>80</v>
      </c>
      <c r="L83" s="39" t="s">
        <v>81</v>
      </c>
      <c r="M83" s="57">
        <v>45345</v>
      </c>
      <c r="N83" s="41">
        <v>45349</v>
      </c>
      <c r="O83" s="41">
        <v>45454</v>
      </c>
      <c r="P83" s="39">
        <v>3</v>
      </c>
      <c r="Q83" s="39">
        <v>15</v>
      </c>
      <c r="R83" s="39">
        <f t="shared" si="4"/>
        <v>105</v>
      </c>
      <c r="S83" s="39" t="s">
        <v>82</v>
      </c>
      <c r="T83" s="42">
        <v>24500000</v>
      </c>
      <c r="U83" s="69">
        <v>7000000</v>
      </c>
      <c r="V83" s="43">
        <v>1021</v>
      </c>
      <c r="W83" s="44">
        <v>45337</v>
      </c>
      <c r="X83" s="45">
        <v>98000000</v>
      </c>
      <c r="Y83" s="46">
        <v>1107</v>
      </c>
      <c r="Z83" s="44">
        <v>45349</v>
      </c>
      <c r="AA83" s="47" t="s">
        <v>636</v>
      </c>
      <c r="AB83" s="46" t="s">
        <v>84</v>
      </c>
      <c r="AC83" s="59">
        <v>45345</v>
      </c>
      <c r="AD83" s="48" t="s">
        <v>637</v>
      </c>
      <c r="AE83" s="8" t="s">
        <v>638</v>
      </c>
      <c r="AF83" s="46" t="s">
        <v>87</v>
      </c>
      <c r="AG83" s="48" t="s">
        <v>257</v>
      </c>
      <c r="AH83" s="48" t="s">
        <v>258</v>
      </c>
      <c r="AI83" s="48" t="s">
        <v>77</v>
      </c>
      <c r="AJ83" s="48" t="s">
        <v>77</v>
      </c>
      <c r="AK83" s="49"/>
      <c r="AL83" s="50"/>
      <c r="AM83" s="48" t="s">
        <v>77</v>
      </c>
      <c r="AN83" s="48" t="s">
        <v>77</v>
      </c>
      <c r="AO83" s="48" t="s">
        <v>77</v>
      </c>
      <c r="AP83" s="48" t="s">
        <v>77</v>
      </c>
      <c r="AQ83" s="48" t="s">
        <v>77</v>
      </c>
      <c r="AR83" s="48" t="s">
        <v>77</v>
      </c>
      <c r="AS83" s="48" t="s">
        <v>77</v>
      </c>
      <c r="AT83" s="51"/>
      <c r="AU83" s="51"/>
      <c r="AV83" s="51"/>
      <c r="AW83" s="51"/>
      <c r="AX83" s="52"/>
      <c r="AY83" s="37"/>
      <c r="AZ83" s="37"/>
      <c r="BA83" s="37"/>
      <c r="BB83" s="37"/>
      <c r="BC83" s="51"/>
      <c r="BD83" s="51"/>
      <c r="BE83" s="51"/>
      <c r="BF83" s="51"/>
      <c r="BG83" s="37"/>
      <c r="BH83" s="39"/>
      <c r="BI83" s="37"/>
      <c r="BJ83" s="39"/>
      <c r="BK83" s="37"/>
      <c r="BL83" s="53"/>
      <c r="BM83" s="39"/>
      <c r="BN83" s="37"/>
      <c r="BO83" s="37"/>
      <c r="BP83" s="53"/>
      <c r="BQ83" s="39"/>
      <c r="BR83" s="37"/>
      <c r="BS83" s="37"/>
      <c r="BT83" s="53"/>
      <c r="BU83" s="55"/>
      <c r="BV83" s="53"/>
      <c r="BW83" s="53"/>
      <c r="BX83" s="64">
        <f>O83</f>
        <v>45454</v>
      </c>
      <c r="BY83" s="65">
        <f>R83+AX83</f>
        <v>105</v>
      </c>
      <c r="BZ83" s="66" t="str">
        <f>S83</f>
        <v>3 MESES Y 15 DIAS</v>
      </c>
      <c r="CA83" s="42">
        <f>T83+AL83</f>
        <v>24500000</v>
      </c>
      <c r="CB83" s="37" t="s">
        <v>91</v>
      </c>
    </row>
    <row r="84" spans="1:80" s="58" customFormat="1" ht="29.25" customHeight="1" x14ac:dyDescent="0.3">
      <c r="A84" s="34">
        <v>83</v>
      </c>
      <c r="B84" s="35">
        <v>105314</v>
      </c>
      <c r="C84" s="70" t="e">
        <v>#N/A</v>
      </c>
      <c r="D84" s="71" t="s">
        <v>639</v>
      </c>
      <c r="E84" s="36" t="s">
        <v>640</v>
      </c>
      <c r="F84" s="40" t="s">
        <v>641</v>
      </c>
      <c r="G84" s="38" t="s">
        <v>642</v>
      </c>
      <c r="H84" s="39" t="s">
        <v>643</v>
      </c>
      <c r="I84" s="39" t="s">
        <v>645</v>
      </c>
      <c r="J84" s="40" t="s">
        <v>646</v>
      </c>
      <c r="K84" s="37" t="s">
        <v>647</v>
      </c>
      <c r="L84" s="39" t="s">
        <v>648</v>
      </c>
      <c r="M84" s="57">
        <v>45349</v>
      </c>
      <c r="N84" s="41">
        <v>45349</v>
      </c>
      <c r="O84" s="41">
        <v>45714</v>
      </c>
      <c r="P84" s="39">
        <v>12</v>
      </c>
      <c r="Q84" s="39">
        <v>5</v>
      </c>
      <c r="R84" s="39">
        <f>P84*30+5</f>
        <v>365</v>
      </c>
      <c r="S84" s="39" t="s">
        <v>649</v>
      </c>
      <c r="T84" s="42">
        <v>13022581</v>
      </c>
      <c r="U84" s="69" t="s">
        <v>644</v>
      </c>
      <c r="V84" s="46">
        <v>1001</v>
      </c>
      <c r="W84" s="44">
        <v>45331</v>
      </c>
      <c r="X84" s="45">
        <v>17524553</v>
      </c>
      <c r="Y84" s="46">
        <v>1122</v>
      </c>
      <c r="Z84" s="44">
        <v>45350</v>
      </c>
      <c r="AA84" s="47" t="s">
        <v>650</v>
      </c>
      <c r="AB84" s="46" t="s">
        <v>651</v>
      </c>
      <c r="AC84" s="59">
        <v>45338</v>
      </c>
      <c r="AD84" s="48" t="s">
        <v>652</v>
      </c>
      <c r="AE84" s="8" t="s">
        <v>653</v>
      </c>
      <c r="AF84" s="46" t="s">
        <v>87</v>
      </c>
      <c r="AG84" s="48" t="s">
        <v>654</v>
      </c>
      <c r="AH84" s="48" t="s">
        <v>655</v>
      </c>
      <c r="AI84" s="48" t="s">
        <v>77</v>
      </c>
      <c r="AJ84" s="48" t="s">
        <v>77</v>
      </c>
      <c r="AK84" s="49"/>
      <c r="AL84" s="50"/>
      <c r="AM84" s="48" t="s">
        <v>77</v>
      </c>
      <c r="AN84" s="48" t="s">
        <v>77</v>
      </c>
      <c r="AO84" s="48" t="s">
        <v>77</v>
      </c>
      <c r="AP84" s="48" t="s">
        <v>77</v>
      </c>
      <c r="AQ84" s="48" t="s">
        <v>77</v>
      </c>
      <c r="AR84" s="48" t="s">
        <v>77</v>
      </c>
      <c r="AS84" s="48"/>
      <c r="AT84" s="51"/>
      <c r="AU84" s="51"/>
      <c r="AV84" s="51"/>
      <c r="AW84" s="51"/>
      <c r="AX84" s="52"/>
      <c r="AY84" s="37"/>
      <c r="AZ84" s="37"/>
      <c r="BA84" s="37"/>
      <c r="BB84" s="37"/>
      <c r="BC84" s="51"/>
      <c r="BD84" s="51"/>
      <c r="BE84" s="51"/>
      <c r="BF84" s="51"/>
      <c r="BG84" s="37"/>
      <c r="BH84" s="39"/>
      <c r="BI84" s="37"/>
      <c r="BJ84" s="39"/>
      <c r="BK84" s="37"/>
      <c r="BL84" s="53"/>
      <c r="BM84" s="39"/>
      <c r="BN84" s="37"/>
      <c r="BO84" s="37"/>
      <c r="BP84" s="53"/>
      <c r="BQ84" s="39"/>
      <c r="BR84" s="37"/>
      <c r="BS84" s="37"/>
      <c r="BT84" s="53"/>
      <c r="BU84" s="55"/>
      <c r="BV84" s="53"/>
      <c r="BW84" s="53"/>
      <c r="BX84" s="57">
        <f>O84</f>
        <v>45714</v>
      </c>
      <c r="BY84" s="52">
        <f>R84+AX84</f>
        <v>365</v>
      </c>
      <c r="BZ84" s="37" t="str">
        <f>S84</f>
        <v>12 MESES Y 5 DIAS</v>
      </c>
      <c r="CA84" s="42">
        <f>T84+AL84</f>
        <v>13022581</v>
      </c>
      <c r="CB84" s="66" t="s">
        <v>656</v>
      </c>
    </row>
    <row r="85" spans="1:80" s="58" customFormat="1" ht="29.25" customHeight="1" x14ac:dyDescent="0.3">
      <c r="A85" s="34">
        <v>84</v>
      </c>
      <c r="B85" s="35">
        <v>103764</v>
      </c>
      <c r="C85" s="36" t="s">
        <v>71</v>
      </c>
      <c r="D85" s="36" t="s">
        <v>72</v>
      </c>
      <c r="E85" s="36" t="s">
        <v>73</v>
      </c>
      <c r="F85" s="37" t="s">
        <v>657</v>
      </c>
      <c r="G85" s="38" t="s">
        <v>658</v>
      </c>
      <c r="H85" s="39" t="s">
        <v>76</v>
      </c>
      <c r="I85" s="39" t="s">
        <v>659</v>
      </c>
      <c r="J85" s="40" t="s">
        <v>660</v>
      </c>
      <c r="K85" s="37" t="s">
        <v>80</v>
      </c>
      <c r="L85" s="39" t="s">
        <v>81</v>
      </c>
      <c r="M85" s="57">
        <v>45348</v>
      </c>
      <c r="N85" s="41">
        <v>45350</v>
      </c>
      <c r="O85" s="41">
        <v>45455</v>
      </c>
      <c r="P85" s="39">
        <v>3</v>
      </c>
      <c r="Q85" s="39">
        <v>15</v>
      </c>
      <c r="R85" s="39">
        <f t="shared" ref="R85:R148" si="5">3*30+15</f>
        <v>105</v>
      </c>
      <c r="S85" s="39" t="s">
        <v>82</v>
      </c>
      <c r="T85" s="42">
        <v>12600000</v>
      </c>
      <c r="U85" s="69">
        <v>3600000</v>
      </c>
      <c r="V85" s="43">
        <v>1036</v>
      </c>
      <c r="W85" s="44">
        <v>45337</v>
      </c>
      <c r="X85" s="45">
        <v>50400000</v>
      </c>
      <c r="Y85" s="46">
        <v>1108</v>
      </c>
      <c r="Z85" s="44">
        <v>45349</v>
      </c>
      <c r="AA85" s="47" t="s">
        <v>661</v>
      </c>
      <c r="AB85" s="46" t="s">
        <v>84</v>
      </c>
      <c r="AC85" s="59">
        <v>45348</v>
      </c>
      <c r="AD85" s="48" t="s">
        <v>662</v>
      </c>
      <c r="AE85" s="8" t="s">
        <v>663</v>
      </c>
      <c r="AF85" s="46" t="s">
        <v>87</v>
      </c>
      <c r="AG85" s="48" t="s">
        <v>235</v>
      </c>
      <c r="AH85" s="48" t="s">
        <v>99</v>
      </c>
      <c r="AI85" s="48" t="s">
        <v>108</v>
      </c>
      <c r="AJ85" s="59">
        <v>45447</v>
      </c>
      <c r="AK85" s="50">
        <v>5400000</v>
      </c>
      <c r="AL85" s="50">
        <v>5400000</v>
      </c>
      <c r="AM85" s="48">
        <v>110072</v>
      </c>
      <c r="AN85" s="46">
        <v>1379</v>
      </c>
      <c r="AO85" s="59">
        <v>45441</v>
      </c>
      <c r="AP85" s="50">
        <v>5400000</v>
      </c>
      <c r="AQ85" s="46">
        <v>1697</v>
      </c>
      <c r="AR85" s="59">
        <v>45448</v>
      </c>
      <c r="AS85" s="46" t="s">
        <v>471</v>
      </c>
      <c r="AT85" s="37">
        <v>1</v>
      </c>
      <c r="AU85" s="37">
        <v>15</v>
      </c>
      <c r="AV85" s="37">
        <v>45</v>
      </c>
      <c r="AW85" s="37" t="s">
        <v>110</v>
      </c>
      <c r="AX85" s="52">
        <v>45</v>
      </c>
      <c r="AY85" s="57">
        <v>45500</v>
      </c>
      <c r="AZ85" s="37"/>
      <c r="BA85" s="37"/>
      <c r="BB85" s="37"/>
      <c r="BC85" s="51"/>
      <c r="BD85" s="51"/>
      <c r="BE85" s="51"/>
      <c r="BF85" s="51"/>
      <c r="BG85" s="37"/>
      <c r="BH85" s="39"/>
      <c r="BI85" s="37"/>
      <c r="BJ85" s="39"/>
      <c r="BK85" s="37"/>
      <c r="BL85" s="53"/>
      <c r="BM85" s="39"/>
      <c r="BN85" s="37"/>
      <c r="BO85" s="37"/>
      <c r="BP85" s="53"/>
      <c r="BQ85" s="39"/>
      <c r="BR85" s="37"/>
      <c r="BS85" s="37"/>
      <c r="BT85" s="53"/>
      <c r="BU85" s="55"/>
      <c r="BV85" s="53"/>
      <c r="BW85" s="53"/>
      <c r="BX85" s="57">
        <v>45500</v>
      </c>
      <c r="BY85" s="52">
        <f>R85+AX85</f>
        <v>150</v>
      </c>
      <c r="BZ85" s="37" t="s">
        <v>111</v>
      </c>
      <c r="CA85" s="42">
        <f>T85+AL85</f>
        <v>18000000</v>
      </c>
      <c r="CB85" s="37" t="s">
        <v>91</v>
      </c>
    </row>
    <row r="86" spans="1:80" s="58" customFormat="1" ht="29.25" customHeight="1" x14ac:dyDescent="0.3">
      <c r="A86" s="34">
        <v>85</v>
      </c>
      <c r="B86" s="35">
        <v>104178</v>
      </c>
      <c r="C86" s="36" t="s">
        <v>281</v>
      </c>
      <c r="D86" s="36" t="s">
        <v>282</v>
      </c>
      <c r="E86" s="36" t="s">
        <v>283</v>
      </c>
      <c r="F86" s="37" t="s">
        <v>664</v>
      </c>
      <c r="G86" s="38" t="s">
        <v>665</v>
      </c>
      <c r="H86" s="39" t="s">
        <v>76</v>
      </c>
      <c r="I86" s="39" t="s">
        <v>666</v>
      </c>
      <c r="J86" s="40" t="s">
        <v>667</v>
      </c>
      <c r="K86" s="37" t="s">
        <v>80</v>
      </c>
      <c r="L86" s="39" t="s">
        <v>81</v>
      </c>
      <c r="M86" s="57">
        <v>45348</v>
      </c>
      <c r="N86" s="41">
        <v>45350</v>
      </c>
      <c r="O86" s="41">
        <v>45455</v>
      </c>
      <c r="P86" s="39">
        <v>3</v>
      </c>
      <c r="Q86" s="39">
        <v>15</v>
      </c>
      <c r="R86" s="39">
        <f t="shared" si="5"/>
        <v>105</v>
      </c>
      <c r="S86" s="39" t="s">
        <v>82</v>
      </c>
      <c r="T86" s="42">
        <v>9100000</v>
      </c>
      <c r="U86" s="69">
        <v>2600000</v>
      </c>
      <c r="V86" s="43">
        <v>1016</v>
      </c>
      <c r="W86" s="44">
        <v>45331</v>
      </c>
      <c r="X86" s="45">
        <v>20800000</v>
      </c>
      <c r="Y86" s="46">
        <v>1109</v>
      </c>
      <c r="Z86" s="44">
        <v>45349</v>
      </c>
      <c r="AA86" s="47" t="s">
        <v>603</v>
      </c>
      <c r="AB86" s="46" t="s">
        <v>84</v>
      </c>
      <c r="AC86" s="59">
        <v>45348</v>
      </c>
      <c r="AD86" s="48" t="s">
        <v>668</v>
      </c>
      <c r="AE86" s="8" t="s">
        <v>669</v>
      </c>
      <c r="AF86" s="46" t="s">
        <v>87</v>
      </c>
      <c r="AG86" s="48" t="s">
        <v>290</v>
      </c>
      <c r="AH86" s="60" t="s">
        <v>291</v>
      </c>
      <c r="AI86" s="48" t="s">
        <v>108</v>
      </c>
      <c r="AJ86" s="59">
        <v>45447</v>
      </c>
      <c r="AK86" s="50">
        <v>3900000</v>
      </c>
      <c r="AL86" s="50">
        <v>3900000</v>
      </c>
      <c r="AM86" s="48">
        <v>110087</v>
      </c>
      <c r="AN86" s="46">
        <v>1386</v>
      </c>
      <c r="AO86" s="59">
        <v>45441</v>
      </c>
      <c r="AP86" s="50">
        <v>3900000</v>
      </c>
      <c r="AQ86" s="46">
        <v>1698</v>
      </c>
      <c r="AR86" s="59">
        <v>45448</v>
      </c>
      <c r="AS86" s="46" t="s">
        <v>109</v>
      </c>
      <c r="AT86" s="37">
        <v>1</v>
      </c>
      <c r="AU86" s="37">
        <v>15</v>
      </c>
      <c r="AV86" s="37">
        <v>45</v>
      </c>
      <c r="AW86" s="37" t="s">
        <v>110</v>
      </c>
      <c r="AX86" s="52">
        <v>45</v>
      </c>
      <c r="AY86" s="57">
        <v>45500</v>
      </c>
      <c r="AZ86" s="37"/>
      <c r="BA86" s="37"/>
      <c r="BB86" s="37"/>
      <c r="BC86" s="51"/>
      <c r="BD86" s="51"/>
      <c r="BE86" s="51"/>
      <c r="BF86" s="51"/>
      <c r="BG86" s="37"/>
      <c r="BH86" s="39"/>
      <c r="BI86" s="37"/>
      <c r="BJ86" s="39"/>
      <c r="BK86" s="37"/>
      <c r="BL86" s="53"/>
      <c r="BM86" s="39"/>
      <c r="BN86" s="37"/>
      <c r="BO86" s="37"/>
      <c r="BP86" s="53"/>
      <c r="BQ86" s="39"/>
      <c r="BR86" s="37"/>
      <c r="BS86" s="37"/>
      <c r="BT86" s="53"/>
      <c r="BU86" s="55"/>
      <c r="BV86" s="53"/>
      <c r="BW86" s="53"/>
      <c r="BX86" s="57">
        <v>45500</v>
      </c>
      <c r="BY86" s="52">
        <f>R86+AX86</f>
        <v>150</v>
      </c>
      <c r="BZ86" s="37" t="s">
        <v>111</v>
      </c>
      <c r="CA86" s="42">
        <f>T86+AL86</f>
        <v>13000000</v>
      </c>
      <c r="CB86" s="37" t="s">
        <v>91</v>
      </c>
    </row>
    <row r="87" spans="1:80" s="58" customFormat="1" ht="29.25" customHeight="1" x14ac:dyDescent="0.3">
      <c r="A87" s="34">
        <v>86</v>
      </c>
      <c r="B87" s="35">
        <v>103914</v>
      </c>
      <c r="C87" s="36" t="s">
        <v>71</v>
      </c>
      <c r="D87" s="36" t="s">
        <v>72</v>
      </c>
      <c r="E87" s="36" t="s">
        <v>73</v>
      </c>
      <c r="F87" s="37" t="s">
        <v>670</v>
      </c>
      <c r="G87" s="38" t="s">
        <v>671</v>
      </c>
      <c r="H87" s="39" t="s">
        <v>76</v>
      </c>
      <c r="I87" s="39" t="s">
        <v>672</v>
      </c>
      <c r="J87" s="40" t="s">
        <v>356</v>
      </c>
      <c r="K87" s="37" t="s">
        <v>80</v>
      </c>
      <c r="L87" s="39" t="s">
        <v>81</v>
      </c>
      <c r="M87" s="57">
        <v>45348</v>
      </c>
      <c r="N87" s="41">
        <v>45349</v>
      </c>
      <c r="O87" s="41">
        <v>45454</v>
      </c>
      <c r="P87" s="39">
        <v>3</v>
      </c>
      <c r="Q87" s="39">
        <v>15</v>
      </c>
      <c r="R87" s="39">
        <f t="shared" si="5"/>
        <v>105</v>
      </c>
      <c r="S87" s="39" t="s">
        <v>82</v>
      </c>
      <c r="T87" s="42">
        <v>10500000</v>
      </c>
      <c r="U87" s="69">
        <v>3000000</v>
      </c>
      <c r="V87" s="43">
        <v>1002</v>
      </c>
      <c r="W87" s="44">
        <v>45331</v>
      </c>
      <c r="X87" s="45">
        <v>21000000</v>
      </c>
      <c r="Y87" s="46">
        <v>1110</v>
      </c>
      <c r="Z87" s="44">
        <v>45349</v>
      </c>
      <c r="AA87" s="47" t="s">
        <v>673</v>
      </c>
      <c r="AB87" s="46" t="s">
        <v>84</v>
      </c>
      <c r="AC87" s="59">
        <v>45348</v>
      </c>
      <c r="AD87" s="48" t="s">
        <v>674</v>
      </c>
      <c r="AE87" s="8" t="s">
        <v>675</v>
      </c>
      <c r="AF87" s="46" t="s">
        <v>87</v>
      </c>
      <c r="AG87" s="48" t="s">
        <v>359</v>
      </c>
      <c r="AH87" s="48" t="s">
        <v>119</v>
      </c>
      <c r="AI87" s="48" t="s">
        <v>108</v>
      </c>
      <c r="AJ87" s="59">
        <v>45447</v>
      </c>
      <c r="AK87" s="50">
        <v>4500000</v>
      </c>
      <c r="AL87" s="50">
        <v>4500000</v>
      </c>
      <c r="AM87" s="48">
        <v>110060</v>
      </c>
      <c r="AN87" s="46">
        <v>1369</v>
      </c>
      <c r="AO87" s="59">
        <v>45441</v>
      </c>
      <c r="AP87" s="50">
        <v>4500000</v>
      </c>
      <c r="AQ87" s="46">
        <v>1699</v>
      </c>
      <c r="AR87" s="59">
        <v>45448</v>
      </c>
      <c r="AS87" s="46" t="s">
        <v>360</v>
      </c>
      <c r="AT87" s="37">
        <v>1</v>
      </c>
      <c r="AU87" s="37">
        <v>15</v>
      </c>
      <c r="AV87" s="37">
        <v>45</v>
      </c>
      <c r="AW87" s="37" t="s">
        <v>110</v>
      </c>
      <c r="AX87" s="52">
        <v>45</v>
      </c>
      <c r="AY87" s="57">
        <v>45499</v>
      </c>
      <c r="AZ87" s="37"/>
      <c r="BA87" s="37"/>
      <c r="BB87" s="37"/>
      <c r="BC87" s="51"/>
      <c r="BD87" s="51"/>
      <c r="BE87" s="51"/>
      <c r="BF87" s="51"/>
      <c r="BG87" s="37"/>
      <c r="BH87" s="39"/>
      <c r="BI87" s="37"/>
      <c r="BJ87" s="39"/>
      <c r="BK87" s="37"/>
      <c r="BL87" s="53"/>
      <c r="BM87" s="39"/>
      <c r="BN87" s="37"/>
      <c r="BO87" s="37"/>
      <c r="BP87" s="53"/>
      <c r="BQ87" s="39"/>
      <c r="BR87" s="37"/>
      <c r="BS87" s="37"/>
      <c r="BT87" s="53"/>
      <c r="BU87" s="55"/>
      <c r="BV87" s="53"/>
      <c r="BW87" s="53"/>
      <c r="BX87" s="57">
        <v>45499</v>
      </c>
      <c r="BY87" s="52">
        <f>R87+AX87</f>
        <v>150</v>
      </c>
      <c r="BZ87" s="37" t="s">
        <v>111</v>
      </c>
      <c r="CA87" s="42">
        <f>T87+AL87</f>
        <v>15000000</v>
      </c>
      <c r="CB87" s="37" t="s">
        <v>91</v>
      </c>
    </row>
    <row r="88" spans="1:80" s="58" customFormat="1" ht="29.25" customHeight="1" x14ac:dyDescent="0.3">
      <c r="A88" s="34">
        <v>87</v>
      </c>
      <c r="B88" s="35">
        <v>103764</v>
      </c>
      <c r="C88" s="36" t="s">
        <v>71</v>
      </c>
      <c r="D88" s="36" t="s">
        <v>72</v>
      </c>
      <c r="E88" s="36" t="s">
        <v>73</v>
      </c>
      <c r="F88" s="37" t="s">
        <v>676</v>
      </c>
      <c r="G88" s="38" t="s">
        <v>677</v>
      </c>
      <c r="H88" s="39" t="s">
        <v>76</v>
      </c>
      <c r="I88" s="39" t="s">
        <v>678</v>
      </c>
      <c r="J88" s="40" t="s">
        <v>679</v>
      </c>
      <c r="K88" s="37" t="s">
        <v>80</v>
      </c>
      <c r="L88" s="39" t="s">
        <v>81</v>
      </c>
      <c r="M88" s="57">
        <v>45348</v>
      </c>
      <c r="N88" s="41">
        <v>45349</v>
      </c>
      <c r="O88" s="41">
        <v>45454</v>
      </c>
      <c r="P88" s="39">
        <v>3</v>
      </c>
      <c r="Q88" s="39">
        <v>15</v>
      </c>
      <c r="R88" s="39">
        <f t="shared" si="5"/>
        <v>105</v>
      </c>
      <c r="S88" s="39" t="s">
        <v>82</v>
      </c>
      <c r="T88" s="42">
        <v>12600000</v>
      </c>
      <c r="U88" s="69">
        <v>3600000</v>
      </c>
      <c r="V88" s="43">
        <v>1036</v>
      </c>
      <c r="W88" s="44">
        <v>45337</v>
      </c>
      <c r="X88" s="45">
        <v>50400000</v>
      </c>
      <c r="Y88" s="46">
        <v>1111</v>
      </c>
      <c r="Z88" s="44">
        <v>45349</v>
      </c>
      <c r="AA88" s="47" t="s">
        <v>661</v>
      </c>
      <c r="AB88" s="46" t="s">
        <v>84</v>
      </c>
      <c r="AC88" s="59">
        <v>45348</v>
      </c>
      <c r="AD88" s="48" t="s">
        <v>680</v>
      </c>
      <c r="AE88" s="8" t="s">
        <v>681</v>
      </c>
      <c r="AF88" s="46" t="s">
        <v>87</v>
      </c>
      <c r="AG88" s="48" t="s">
        <v>235</v>
      </c>
      <c r="AH88" s="48" t="s">
        <v>99</v>
      </c>
      <c r="AI88" s="48" t="s">
        <v>108</v>
      </c>
      <c r="AJ88" s="59">
        <v>45447</v>
      </c>
      <c r="AK88" s="50">
        <v>5400000</v>
      </c>
      <c r="AL88" s="50">
        <v>5400000</v>
      </c>
      <c r="AM88" s="48">
        <v>110058</v>
      </c>
      <c r="AN88" s="46">
        <v>1368</v>
      </c>
      <c r="AO88" s="59">
        <v>45441</v>
      </c>
      <c r="AP88" s="50">
        <v>5400000</v>
      </c>
      <c r="AQ88" s="46">
        <v>1700</v>
      </c>
      <c r="AR88" s="59">
        <v>45448</v>
      </c>
      <c r="AS88" s="46" t="s">
        <v>471</v>
      </c>
      <c r="AT88" s="37">
        <v>1</v>
      </c>
      <c r="AU88" s="37">
        <v>15</v>
      </c>
      <c r="AV88" s="37">
        <v>45</v>
      </c>
      <c r="AW88" s="37" t="s">
        <v>110</v>
      </c>
      <c r="AX88" s="52">
        <v>45</v>
      </c>
      <c r="AY88" s="57">
        <v>45499</v>
      </c>
      <c r="AZ88" s="37"/>
      <c r="BA88" s="37"/>
      <c r="BB88" s="37"/>
      <c r="BC88" s="51"/>
      <c r="BD88" s="51"/>
      <c r="BE88" s="51"/>
      <c r="BF88" s="51"/>
      <c r="BG88" s="37"/>
      <c r="BH88" s="39"/>
      <c r="BI88" s="37"/>
      <c r="BJ88" s="39"/>
      <c r="BK88" s="37"/>
      <c r="BL88" s="53"/>
      <c r="BM88" s="39"/>
      <c r="BN88" s="37"/>
      <c r="BO88" s="37"/>
      <c r="BP88" s="53"/>
      <c r="BQ88" s="39"/>
      <c r="BR88" s="37"/>
      <c r="BS88" s="37"/>
      <c r="BT88" s="53"/>
      <c r="BU88" s="55"/>
      <c r="BV88" s="67" t="s">
        <v>243</v>
      </c>
      <c r="BW88" s="53">
        <v>45489</v>
      </c>
      <c r="BX88" s="53">
        <v>45489</v>
      </c>
      <c r="BY88" s="52">
        <v>140</v>
      </c>
      <c r="BZ88" s="37" t="s">
        <v>682</v>
      </c>
      <c r="CA88" s="42">
        <v>16800000</v>
      </c>
      <c r="CB88" s="37" t="s">
        <v>245</v>
      </c>
    </row>
    <row r="89" spans="1:80" s="58" customFormat="1" ht="29.25" customHeight="1" x14ac:dyDescent="0.3">
      <c r="A89" s="34">
        <v>88</v>
      </c>
      <c r="B89" s="35">
        <v>103904</v>
      </c>
      <c r="C89" s="36" t="s">
        <v>71</v>
      </c>
      <c r="D89" s="36" t="s">
        <v>72</v>
      </c>
      <c r="E89" s="36" t="s">
        <v>73</v>
      </c>
      <c r="F89" s="37" t="s">
        <v>683</v>
      </c>
      <c r="G89" s="38" t="s">
        <v>684</v>
      </c>
      <c r="H89" s="39" t="s">
        <v>76</v>
      </c>
      <c r="I89" s="39" t="s">
        <v>685</v>
      </c>
      <c r="J89" s="40" t="s">
        <v>508</v>
      </c>
      <c r="K89" s="37" t="s">
        <v>80</v>
      </c>
      <c r="L89" s="39" t="s">
        <v>81</v>
      </c>
      <c r="M89" s="57">
        <v>45348</v>
      </c>
      <c r="N89" s="41">
        <v>45350</v>
      </c>
      <c r="O89" s="41">
        <v>45455</v>
      </c>
      <c r="P89" s="39">
        <v>3</v>
      </c>
      <c r="Q89" s="39">
        <v>15</v>
      </c>
      <c r="R89" s="39">
        <f t="shared" si="5"/>
        <v>105</v>
      </c>
      <c r="S89" s="39" t="s">
        <v>82</v>
      </c>
      <c r="T89" s="42">
        <v>19075000</v>
      </c>
      <c r="U89" s="69">
        <v>5450000</v>
      </c>
      <c r="V89" s="43">
        <v>1031</v>
      </c>
      <c r="W89" s="44">
        <v>45337</v>
      </c>
      <c r="X89" s="45">
        <v>76300000</v>
      </c>
      <c r="Y89" s="46">
        <v>1112</v>
      </c>
      <c r="Z89" s="44">
        <v>45349</v>
      </c>
      <c r="AA89" s="47" t="s">
        <v>686</v>
      </c>
      <c r="AB89" s="46" t="s">
        <v>84</v>
      </c>
      <c r="AC89" s="59">
        <v>45348</v>
      </c>
      <c r="AD89" s="48" t="s">
        <v>687</v>
      </c>
      <c r="AE89" s="8" t="s">
        <v>688</v>
      </c>
      <c r="AF89" s="46" t="s">
        <v>87</v>
      </c>
      <c r="AG89" s="48" t="s">
        <v>359</v>
      </c>
      <c r="AH89" s="60" t="s">
        <v>119</v>
      </c>
      <c r="AI89" s="48" t="s">
        <v>77</v>
      </c>
      <c r="AJ89" s="48" t="s">
        <v>77</v>
      </c>
      <c r="AK89" s="49"/>
      <c r="AL89" s="50"/>
      <c r="AM89" s="48" t="s">
        <v>77</v>
      </c>
      <c r="AN89" s="48" t="s">
        <v>77</v>
      </c>
      <c r="AO89" s="48" t="s">
        <v>77</v>
      </c>
      <c r="AP89" s="48" t="s">
        <v>77</v>
      </c>
      <c r="AQ89" s="48" t="s">
        <v>77</v>
      </c>
      <c r="AR89" s="48" t="s">
        <v>77</v>
      </c>
      <c r="AS89" s="48" t="s">
        <v>77</v>
      </c>
      <c r="AT89" s="51"/>
      <c r="AU89" s="51"/>
      <c r="AV89" s="51"/>
      <c r="AW89" s="51"/>
      <c r="AX89" s="52"/>
      <c r="AY89" s="37"/>
      <c r="AZ89" s="37"/>
      <c r="BA89" s="37"/>
      <c r="BB89" s="37"/>
      <c r="BC89" s="51"/>
      <c r="BD89" s="51"/>
      <c r="BE89" s="51"/>
      <c r="BF89" s="51"/>
      <c r="BG89" s="37"/>
      <c r="BH89" s="39"/>
      <c r="BI89" s="37"/>
      <c r="BJ89" s="39"/>
      <c r="BK89" s="37"/>
      <c r="BL89" s="53"/>
      <c r="BM89" s="39"/>
      <c r="BN89" s="37"/>
      <c r="BO89" s="37"/>
      <c r="BP89" s="53"/>
      <c r="BQ89" s="39"/>
      <c r="BR89" s="37"/>
      <c r="BS89" s="37"/>
      <c r="BT89" s="53"/>
      <c r="BU89" s="55"/>
      <c r="BV89" s="53"/>
      <c r="BW89" s="53"/>
      <c r="BX89" s="64">
        <f>O89</f>
        <v>45455</v>
      </c>
      <c r="BY89" s="65">
        <f>R89+AX89</f>
        <v>105</v>
      </c>
      <c r="BZ89" s="66" t="str">
        <f>S89</f>
        <v>3 MESES Y 15 DIAS</v>
      </c>
      <c r="CA89" s="42">
        <f>T89+AL89</f>
        <v>19075000</v>
      </c>
      <c r="CB89" s="37" t="s">
        <v>91</v>
      </c>
    </row>
    <row r="90" spans="1:80" s="58" customFormat="1" ht="29.25" customHeight="1" x14ac:dyDescent="0.3">
      <c r="A90" s="34">
        <v>89</v>
      </c>
      <c r="B90" s="35">
        <v>103918</v>
      </c>
      <c r="C90" s="36" t="s">
        <v>71</v>
      </c>
      <c r="D90" s="36" t="s">
        <v>72</v>
      </c>
      <c r="E90" s="36" t="s">
        <v>73</v>
      </c>
      <c r="F90" s="37" t="s">
        <v>689</v>
      </c>
      <c r="G90" s="38" t="s">
        <v>690</v>
      </c>
      <c r="H90" s="39" t="s">
        <v>76</v>
      </c>
      <c r="I90" s="39" t="s">
        <v>691</v>
      </c>
      <c r="J90" s="40" t="s">
        <v>692</v>
      </c>
      <c r="K90" s="37" t="s">
        <v>80</v>
      </c>
      <c r="L90" s="39" t="s">
        <v>81</v>
      </c>
      <c r="M90" s="57">
        <v>45348</v>
      </c>
      <c r="N90" s="41">
        <v>45349</v>
      </c>
      <c r="O90" s="41">
        <v>45454</v>
      </c>
      <c r="P90" s="39">
        <v>3</v>
      </c>
      <c r="Q90" s="39">
        <v>15</v>
      </c>
      <c r="R90" s="39">
        <f t="shared" si="5"/>
        <v>105</v>
      </c>
      <c r="S90" s="39" t="s">
        <v>82</v>
      </c>
      <c r="T90" s="42">
        <v>22750000</v>
      </c>
      <c r="U90" s="69">
        <v>6500000</v>
      </c>
      <c r="V90" s="46">
        <v>1004</v>
      </c>
      <c r="W90" s="44">
        <v>45331</v>
      </c>
      <c r="X90" s="45">
        <v>22750000</v>
      </c>
      <c r="Y90" s="46">
        <v>1113</v>
      </c>
      <c r="Z90" s="44">
        <v>45349</v>
      </c>
      <c r="AA90" s="47" t="s">
        <v>597</v>
      </c>
      <c r="AB90" s="46" t="s">
        <v>84</v>
      </c>
      <c r="AC90" s="59">
        <v>45348</v>
      </c>
      <c r="AD90" s="48" t="s">
        <v>693</v>
      </c>
      <c r="AE90" s="8" t="s">
        <v>694</v>
      </c>
      <c r="AF90" s="46" t="s">
        <v>87</v>
      </c>
      <c r="AG90" s="48" t="s">
        <v>458</v>
      </c>
      <c r="AH90" s="48" t="s">
        <v>695</v>
      </c>
      <c r="AI90" s="48" t="s">
        <v>108</v>
      </c>
      <c r="AJ90" s="59">
        <v>45447</v>
      </c>
      <c r="AK90" s="50">
        <v>9750000</v>
      </c>
      <c r="AL90" s="50">
        <v>9750000</v>
      </c>
      <c r="AM90" s="48">
        <v>110070</v>
      </c>
      <c r="AN90" s="46">
        <v>1408</v>
      </c>
      <c r="AO90" s="59">
        <v>45441</v>
      </c>
      <c r="AP90" s="50">
        <v>9750000</v>
      </c>
      <c r="AQ90" s="46">
        <v>1701</v>
      </c>
      <c r="AR90" s="59">
        <v>45448</v>
      </c>
      <c r="AS90" s="46" t="s">
        <v>197</v>
      </c>
      <c r="AT90" s="37">
        <v>1</v>
      </c>
      <c r="AU90" s="37">
        <v>15</v>
      </c>
      <c r="AV90" s="37">
        <v>45</v>
      </c>
      <c r="AW90" s="37" t="s">
        <v>110</v>
      </c>
      <c r="AX90" s="52">
        <v>45</v>
      </c>
      <c r="AY90" s="57">
        <v>45499</v>
      </c>
      <c r="AZ90" s="37"/>
      <c r="BA90" s="37"/>
      <c r="BB90" s="37"/>
      <c r="BC90" s="51"/>
      <c r="BD90" s="51"/>
      <c r="BE90" s="51"/>
      <c r="BF90" s="51"/>
      <c r="BG90" s="37"/>
      <c r="BH90" s="39"/>
      <c r="BI90" s="37"/>
      <c r="BJ90" s="39"/>
      <c r="BK90" s="37"/>
      <c r="BL90" s="53"/>
      <c r="BM90" s="39"/>
      <c r="BN90" s="37"/>
      <c r="BO90" s="37"/>
      <c r="BP90" s="53"/>
      <c r="BQ90" s="39"/>
      <c r="BR90" s="37"/>
      <c r="BS90" s="37"/>
      <c r="BT90" s="53"/>
      <c r="BU90" s="55"/>
      <c r="BV90" s="53"/>
      <c r="BW90" s="53"/>
      <c r="BX90" s="57">
        <v>45499</v>
      </c>
      <c r="BY90" s="52">
        <f>R90+AX90</f>
        <v>150</v>
      </c>
      <c r="BZ90" s="37" t="s">
        <v>111</v>
      </c>
      <c r="CA90" s="42">
        <f>T90+AL90</f>
        <v>32500000</v>
      </c>
      <c r="CB90" s="37" t="s">
        <v>91</v>
      </c>
    </row>
    <row r="91" spans="1:80" s="58" customFormat="1" ht="29.25" customHeight="1" x14ac:dyDescent="0.3">
      <c r="A91" s="34">
        <v>90</v>
      </c>
      <c r="B91" s="35">
        <v>103950</v>
      </c>
      <c r="C91" s="36" t="s">
        <v>185</v>
      </c>
      <c r="D91" s="36" t="s">
        <v>186</v>
      </c>
      <c r="E91" s="36" t="s">
        <v>187</v>
      </c>
      <c r="F91" s="37" t="s">
        <v>696</v>
      </c>
      <c r="G91" s="38" t="s">
        <v>697</v>
      </c>
      <c r="H91" s="39" t="s">
        <v>76</v>
      </c>
      <c r="I91" s="39" t="s">
        <v>698</v>
      </c>
      <c r="J91" s="40" t="s">
        <v>699</v>
      </c>
      <c r="K91" s="37" t="s">
        <v>80</v>
      </c>
      <c r="L91" s="39" t="s">
        <v>81</v>
      </c>
      <c r="M91" s="57">
        <v>45348</v>
      </c>
      <c r="N91" s="41">
        <v>45350</v>
      </c>
      <c r="O91" s="41">
        <v>45455</v>
      </c>
      <c r="P91" s="39">
        <v>3</v>
      </c>
      <c r="Q91" s="39">
        <v>15</v>
      </c>
      <c r="R91" s="39">
        <f t="shared" si="5"/>
        <v>105</v>
      </c>
      <c r="S91" s="39" t="s">
        <v>82</v>
      </c>
      <c r="T91" s="42">
        <v>22750000</v>
      </c>
      <c r="U91" s="69">
        <v>6500000</v>
      </c>
      <c r="V91" s="43">
        <v>1010</v>
      </c>
      <c r="W91" s="44">
        <v>45331</v>
      </c>
      <c r="X91" s="45">
        <v>136500000</v>
      </c>
      <c r="Y91" s="46">
        <v>1114</v>
      </c>
      <c r="Z91" s="44">
        <v>45349</v>
      </c>
      <c r="AA91" s="47" t="s">
        <v>597</v>
      </c>
      <c r="AB91" s="46" t="s">
        <v>84</v>
      </c>
      <c r="AC91" s="59">
        <v>45348</v>
      </c>
      <c r="AD91" s="48" t="s">
        <v>700</v>
      </c>
      <c r="AE91" s="8" t="s">
        <v>701</v>
      </c>
      <c r="AF91" s="46" t="s">
        <v>87</v>
      </c>
      <c r="AG91" s="48" t="s">
        <v>194</v>
      </c>
      <c r="AH91" s="60" t="s">
        <v>195</v>
      </c>
      <c r="AI91" s="48" t="s">
        <v>77</v>
      </c>
      <c r="AJ91" s="48" t="s">
        <v>77</v>
      </c>
      <c r="AK91" s="49"/>
      <c r="AL91" s="50"/>
      <c r="AM91" s="48" t="s">
        <v>77</v>
      </c>
      <c r="AN91" s="48" t="s">
        <v>77</v>
      </c>
      <c r="AO91" s="48" t="s">
        <v>77</v>
      </c>
      <c r="AP91" s="48" t="s">
        <v>77</v>
      </c>
      <c r="AQ91" s="48" t="s">
        <v>77</v>
      </c>
      <c r="AR91" s="48" t="s">
        <v>77</v>
      </c>
      <c r="AS91" s="48" t="s">
        <v>77</v>
      </c>
      <c r="AT91" s="51"/>
      <c r="AU91" s="51"/>
      <c r="AV91" s="51"/>
      <c r="AW91" s="51"/>
      <c r="AX91" s="52"/>
      <c r="AY91" s="37"/>
      <c r="AZ91" s="37"/>
      <c r="BA91" s="37"/>
      <c r="BB91" s="37"/>
      <c r="BC91" s="51"/>
      <c r="BD91" s="51"/>
      <c r="BE91" s="51"/>
      <c r="BF91" s="51"/>
      <c r="BG91" s="37"/>
      <c r="BH91" s="39"/>
      <c r="BI91" s="37"/>
      <c r="BJ91" s="39"/>
      <c r="BK91" s="37"/>
      <c r="BL91" s="53"/>
      <c r="BM91" s="39"/>
      <c r="BN91" s="37"/>
      <c r="BO91" s="37"/>
      <c r="BP91" s="53"/>
      <c r="BQ91" s="39"/>
      <c r="BR91" s="37"/>
      <c r="BS91" s="37"/>
      <c r="BT91" s="53"/>
      <c r="BU91" s="55"/>
      <c r="BV91" s="53"/>
      <c r="BW91" s="53"/>
      <c r="BX91" s="64">
        <f>O91</f>
        <v>45455</v>
      </c>
      <c r="BY91" s="65">
        <f>R91+AX91</f>
        <v>105</v>
      </c>
      <c r="BZ91" s="66" t="str">
        <f>S91</f>
        <v>3 MESES Y 15 DIAS</v>
      </c>
      <c r="CA91" s="42">
        <f>T91+AL91</f>
        <v>22750000</v>
      </c>
      <c r="CB91" s="37" t="s">
        <v>91</v>
      </c>
    </row>
    <row r="92" spans="1:80" s="58" customFormat="1" ht="29.25" customHeight="1" x14ac:dyDescent="0.3">
      <c r="A92" s="34">
        <v>91</v>
      </c>
      <c r="B92" s="35">
        <v>103889</v>
      </c>
      <c r="C92" s="36" t="s">
        <v>133</v>
      </c>
      <c r="D92" s="36" t="s">
        <v>134</v>
      </c>
      <c r="E92" s="36" t="s">
        <v>385</v>
      </c>
      <c r="F92" s="37" t="s">
        <v>702</v>
      </c>
      <c r="G92" s="38" t="s">
        <v>703</v>
      </c>
      <c r="H92" s="39" t="s">
        <v>76</v>
      </c>
      <c r="I92" s="39" t="s">
        <v>704</v>
      </c>
      <c r="J92" s="40" t="s">
        <v>482</v>
      </c>
      <c r="K92" s="37" t="s">
        <v>80</v>
      </c>
      <c r="L92" s="39" t="s">
        <v>81</v>
      </c>
      <c r="M92" s="57">
        <v>45348</v>
      </c>
      <c r="N92" s="41">
        <v>45349</v>
      </c>
      <c r="O92" s="41">
        <v>45454</v>
      </c>
      <c r="P92" s="39">
        <v>3</v>
      </c>
      <c r="Q92" s="39">
        <v>15</v>
      </c>
      <c r="R92" s="39">
        <f t="shared" si="5"/>
        <v>105</v>
      </c>
      <c r="S92" s="39" t="s">
        <v>82</v>
      </c>
      <c r="T92" s="42">
        <v>9100000</v>
      </c>
      <c r="U92" s="69">
        <v>2600000</v>
      </c>
      <c r="V92" s="43">
        <v>1028</v>
      </c>
      <c r="W92" s="44">
        <v>45337</v>
      </c>
      <c r="X92" s="45">
        <v>72800000</v>
      </c>
      <c r="Y92" s="46">
        <v>1115</v>
      </c>
      <c r="Z92" s="44">
        <v>45349</v>
      </c>
      <c r="AA92" s="47" t="s">
        <v>603</v>
      </c>
      <c r="AB92" s="46" t="s">
        <v>84</v>
      </c>
      <c r="AC92" s="59">
        <v>45348</v>
      </c>
      <c r="AD92" s="48" t="s">
        <v>705</v>
      </c>
      <c r="AE92" s="8" t="s">
        <v>706</v>
      </c>
      <c r="AF92" s="46" t="s">
        <v>87</v>
      </c>
      <c r="AG92" s="48" t="s">
        <v>392</v>
      </c>
      <c r="AH92" s="48" t="s">
        <v>107</v>
      </c>
      <c r="AI92" s="48" t="s">
        <v>108</v>
      </c>
      <c r="AJ92" s="59">
        <v>45447</v>
      </c>
      <c r="AK92" s="50">
        <v>3900000</v>
      </c>
      <c r="AL92" s="50">
        <v>3900000</v>
      </c>
      <c r="AM92" s="48">
        <v>110063</v>
      </c>
      <c r="AN92" s="46">
        <v>1372</v>
      </c>
      <c r="AO92" s="59">
        <v>45441</v>
      </c>
      <c r="AP92" s="50">
        <v>3900000</v>
      </c>
      <c r="AQ92" s="46">
        <v>1702</v>
      </c>
      <c r="AR92" s="59">
        <v>45448</v>
      </c>
      <c r="AS92" s="46" t="s">
        <v>109</v>
      </c>
      <c r="AT92" s="37">
        <v>1</v>
      </c>
      <c r="AU92" s="37">
        <v>15</v>
      </c>
      <c r="AV92" s="37">
        <v>45</v>
      </c>
      <c r="AW92" s="37" t="s">
        <v>110</v>
      </c>
      <c r="AX92" s="52">
        <v>45</v>
      </c>
      <c r="AY92" s="57">
        <v>45499</v>
      </c>
      <c r="AZ92" s="37"/>
      <c r="BA92" s="37"/>
      <c r="BB92" s="37"/>
      <c r="BC92" s="51"/>
      <c r="BD92" s="51"/>
      <c r="BE92" s="51"/>
      <c r="BF92" s="51"/>
      <c r="BG92" s="37"/>
      <c r="BH92" s="39"/>
      <c r="BI92" s="37"/>
      <c r="BJ92" s="39"/>
      <c r="BK92" s="37"/>
      <c r="BL92" s="53"/>
      <c r="BM92" s="39"/>
      <c r="BN92" s="37"/>
      <c r="BO92" s="37"/>
      <c r="BP92" s="53"/>
      <c r="BQ92" s="39"/>
      <c r="BR92" s="37"/>
      <c r="BS92" s="37"/>
      <c r="BT92" s="53"/>
      <c r="BU92" s="55"/>
      <c r="BV92" s="53"/>
      <c r="BW92" s="53"/>
      <c r="BX92" s="57">
        <v>45499</v>
      </c>
      <c r="BY92" s="52">
        <f>R92+AX92</f>
        <v>150</v>
      </c>
      <c r="BZ92" s="37" t="s">
        <v>111</v>
      </c>
      <c r="CA92" s="42">
        <f>T92+AL92</f>
        <v>13000000</v>
      </c>
      <c r="CB92" s="37" t="s">
        <v>91</v>
      </c>
    </row>
    <row r="93" spans="1:80" s="58" customFormat="1" ht="29.25" customHeight="1" x14ac:dyDescent="0.3">
      <c r="A93" s="34">
        <v>92</v>
      </c>
      <c r="B93" s="35">
        <v>103893</v>
      </c>
      <c r="C93" s="36" t="s">
        <v>133</v>
      </c>
      <c r="D93" s="36" t="s">
        <v>134</v>
      </c>
      <c r="E93" s="36" t="s">
        <v>385</v>
      </c>
      <c r="F93" s="37" t="s">
        <v>707</v>
      </c>
      <c r="G93" s="38" t="s">
        <v>708</v>
      </c>
      <c r="H93" s="39" t="s">
        <v>76</v>
      </c>
      <c r="I93" s="39" t="s">
        <v>709</v>
      </c>
      <c r="J93" s="40" t="s">
        <v>402</v>
      </c>
      <c r="K93" s="37" t="s">
        <v>80</v>
      </c>
      <c r="L93" s="39" t="s">
        <v>81</v>
      </c>
      <c r="M93" s="57">
        <v>45348</v>
      </c>
      <c r="N93" s="41">
        <v>45349</v>
      </c>
      <c r="O93" s="41">
        <v>45454</v>
      </c>
      <c r="P93" s="39">
        <v>3</v>
      </c>
      <c r="Q93" s="39">
        <v>15</v>
      </c>
      <c r="R93" s="39">
        <f t="shared" si="5"/>
        <v>105</v>
      </c>
      <c r="S93" s="39" t="s">
        <v>82</v>
      </c>
      <c r="T93" s="42">
        <v>9800000</v>
      </c>
      <c r="U93" s="69">
        <v>2800000</v>
      </c>
      <c r="V93" s="43">
        <v>1029</v>
      </c>
      <c r="W93" s="44">
        <v>45337</v>
      </c>
      <c r="X93" s="45">
        <v>343000000</v>
      </c>
      <c r="Y93" s="46">
        <v>1116</v>
      </c>
      <c r="Z93" s="44">
        <v>45349</v>
      </c>
      <c r="AA93" s="47" t="s">
        <v>623</v>
      </c>
      <c r="AB93" s="46" t="s">
        <v>84</v>
      </c>
      <c r="AC93" s="59">
        <v>45348</v>
      </c>
      <c r="AD93" s="48" t="s">
        <v>710</v>
      </c>
      <c r="AE93" s="8" t="s">
        <v>711</v>
      </c>
      <c r="AF93" s="46" t="s">
        <v>87</v>
      </c>
      <c r="AG93" s="48" t="s">
        <v>626</v>
      </c>
      <c r="AH93" s="48" t="s">
        <v>107</v>
      </c>
      <c r="AI93" s="48" t="s">
        <v>108</v>
      </c>
      <c r="AJ93" s="59">
        <v>45447</v>
      </c>
      <c r="AK93" s="50">
        <v>4200000</v>
      </c>
      <c r="AL93" s="50">
        <v>4200000</v>
      </c>
      <c r="AM93" s="48">
        <v>110061</v>
      </c>
      <c r="AN93" s="46">
        <v>1370</v>
      </c>
      <c r="AO93" s="59">
        <v>45441</v>
      </c>
      <c r="AP93" s="50">
        <v>4200000</v>
      </c>
      <c r="AQ93" s="46">
        <v>1703</v>
      </c>
      <c r="AR93" s="59">
        <v>45448</v>
      </c>
      <c r="AS93" s="42">
        <v>4200000</v>
      </c>
      <c r="AT93" s="37">
        <v>1</v>
      </c>
      <c r="AU93" s="37">
        <v>15</v>
      </c>
      <c r="AV93" s="37">
        <v>45</v>
      </c>
      <c r="AW93" s="37" t="s">
        <v>110</v>
      </c>
      <c r="AX93" s="52">
        <v>45</v>
      </c>
      <c r="AY93" s="57">
        <v>45499</v>
      </c>
      <c r="AZ93" s="37"/>
      <c r="BA93" s="37"/>
      <c r="BB93" s="37"/>
      <c r="BC93" s="51"/>
      <c r="BD93" s="51"/>
      <c r="BE93" s="51"/>
      <c r="BF93" s="51"/>
      <c r="BG93" s="37"/>
      <c r="BH93" s="39"/>
      <c r="BI93" s="37"/>
      <c r="BJ93" s="39"/>
      <c r="BK93" s="37"/>
      <c r="BL93" s="53"/>
      <c r="BM93" s="39"/>
      <c r="BN93" s="37"/>
      <c r="BO93" s="37"/>
      <c r="BP93" s="53"/>
      <c r="BQ93" s="39"/>
      <c r="BR93" s="37"/>
      <c r="BS93" s="37"/>
      <c r="BT93" s="53"/>
      <c r="BU93" s="55"/>
      <c r="BV93" s="53"/>
      <c r="BW93" s="53"/>
      <c r="BX93" s="57">
        <v>45499</v>
      </c>
      <c r="BY93" s="52">
        <f>R93+AX93</f>
        <v>150</v>
      </c>
      <c r="BZ93" s="37" t="s">
        <v>111</v>
      </c>
      <c r="CA93" s="42">
        <f>T93+AL93</f>
        <v>14000000</v>
      </c>
      <c r="CB93" s="37" t="s">
        <v>91</v>
      </c>
    </row>
    <row r="94" spans="1:80" s="58" customFormat="1" ht="29.25" customHeight="1" x14ac:dyDescent="0.3">
      <c r="A94" s="34">
        <v>93</v>
      </c>
      <c r="B94" s="35">
        <v>103893</v>
      </c>
      <c r="C94" s="36" t="s">
        <v>133</v>
      </c>
      <c r="D94" s="36" t="s">
        <v>134</v>
      </c>
      <c r="E94" s="36" t="s">
        <v>385</v>
      </c>
      <c r="F94" s="37" t="s">
        <v>712</v>
      </c>
      <c r="G94" s="38" t="s">
        <v>713</v>
      </c>
      <c r="H94" s="39" t="s">
        <v>76</v>
      </c>
      <c r="I94" s="39" t="s">
        <v>714</v>
      </c>
      <c r="J94" s="40" t="s">
        <v>402</v>
      </c>
      <c r="K94" s="37" t="s">
        <v>80</v>
      </c>
      <c r="L94" s="39" t="s">
        <v>81</v>
      </c>
      <c r="M94" s="57">
        <v>45348</v>
      </c>
      <c r="N94" s="41">
        <v>45349</v>
      </c>
      <c r="O94" s="41">
        <v>45454</v>
      </c>
      <c r="P94" s="39">
        <v>3</v>
      </c>
      <c r="Q94" s="39">
        <v>15</v>
      </c>
      <c r="R94" s="39">
        <f t="shared" si="5"/>
        <v>105</v>
      </c>
      <c r="S94" s="39" t="s">
        <v>82</v>
      </c>
      <c r="T94" s="42">
        <v>9800000</v>
      </c>
      <c r="U94" s="69">
        <v>2800000</v>
      </c>
      <c r="V94" s="43">
        <v>1029</v>
      </c>
      <c r="W94" s="44">
        <v>45337</v>
      </c>
      <c r="X94" s="45">
        <v>343000000</v>
      </c>
      <c r="Y94" s="46">
        <v>1117</v>
      </c>
      <c r="Z94" s="44">
        <v>45349</v>
      </c>
      <c r="AA94" s="47" t="s">
        <v>623</v>
      </c>
      <c r="AB94" s="46" t="s">
        <v>84</v>
      </c>
      <c r="AC94" s="59">
        <v>45348</v>
      </c>
      <c r="AD94" s="48" t="s">
        <v>715</v>
      </c>
      <c r="AE94" s="8" t="s">
        <v>716</v>
      </c>
      <c r="AF94" s="46" t="s">
        <v>87</v>
      </c>
      <c r="AG94" s="48" t="s">
        <v>626</v>
      </c>
      <c r="AH94" s="48" t="s">
        <v>107</v>
      </c>
      <c r="AI94" s="48" t="s">
        <v>108</v>
      </c>
      <c r="AJ94" s="59">
        <v>45448</v>
      </c>
      <c r="AK94" s="50">
        <v>4200000</v>
      </c>
      <c r="AL94" s="50">
        <v>4200000</v>
      </c>
      <c r="AM94" s="48">
        <v>110064</v>
      </c>
      <c r="AN94" s="46">
        <v>1373</v>
      </c>
      <c r="AO94" s="59">
        <v>45441</v>
      </c>
      <c r="AP94" s="50">
        <v>4200000</v>
      </c>
      <c r="AQ94" s="46">
        <v>1704</v>
      </c>
      <c r="AR94" s="59">
        <v>45448</v>
      </c>
      <c r="AS94" s="46" t="s">
        <v>176</v>
      </c>
      <c r="AT94" s="37">
        <v>1</v>
      </c>
      <c r="AU94" s="37">
        <v>15</v>
      </c>
      <c r="AV94" s="37">
        <v>45</v>
      </c>
      <c r="AW94" s="37" t="s">
        <v>110</v>
      </c>
      <c r="AX94" s="52">
        <v>45</v>
      </c>
      <c r="AY94" s="57">
        <v>45499</v>
      </c>
      <c r="AZ94" s="37"/>
      <c r="BA94" s="37"/>
      <c r="BB94" s="37"/>
      <c r="BC94" s="51"/>
      <c r="BD94" s="51"/>
      <c r="BE94" s="51"/>
      <c r="BF94" s="51"/>
      <c r="BG94" s="37"/>
      <c r="BH94" s="39"/>
      <c r="BI94" s="37"/>
      <c r="BJ94" s="39"/>
      <c r="BK94" s="37"/>
      <c r="BL94" s="53"/>
      <c r="BM94" s="39"/>
      <c r="BN94" s="37"/>
      <c r="BO94" s="37"/>
      <c r="BP94" s="53"/>
      <c r="BQ94" s="39"/>
      <c r="BR94" s="37"/>
      <c r="BS94" s="37"/>
      <c r="BT94" s="53"/>
      <c r="BU94" s="55"/>
      <c r="BV94" s="53"/>
      <c r="BW94" s="53"/>
      <c r="BX94" s="57">
        <v>45499</v>
      </c>
      <c r="BY94" s="52">
        <f>R94+AX94</f>
        <v>150</v>
      </c>
      <c r="BZ94" s="37" t="s">
        <v>111</v>
      </c>
      <c r="CA94" s="42">
        <f>T94+AL94</f>
        <v>14000000</v>
      </c>
      <c r="CB94" s="37" t="s">
        <v>91</v>
      </c>
    </row>
    <row r="95" spans="1:80" s="58" customFormat="1" ht="29.25" customHeight="1" x14ac:dyDescent="0.3">
      <c r="A95" s="34">
        <v>94</v>
      </c>
      <c r="B95" s="35">
        <v>103893</v>
      </c>
      <c r="C95" s="36" t="s">
        <v>133</v>
      </c>
      <c r="D95" s="36" t="s">
        <v>134</v>
      </c>
      <c r="E95" s="36" t="s">
        <v>385</v>
      </c>
      <c r="F95" s="37" t="s">
        <v>717</v>
      </c>
      <c r="G95" s="38" t="s">
        <v>718</v>
      </c>
      <c r="H95" s="39" t="s">
        <v>76</v>
      </c>
      <c r="I95" s="39" t="s">
        <v>719</v>
      </c>
      <c r="J95" s="40" t="s">
        <v>402</v>
      </c>
      <c r="K95" s="37" t="s">
        <v>80</v>
      </c>
      <c r="L95" s="39" t="s">
        <v>81</v>
      </c>
      <c r="M95" s="57">
        <v>45348</v>
      </c>
      <c r="N95" s="41">
        <v>45352</v>
      </c>
      <c r="O95" s="41">
        <v>45458</v>
      </c>
      <c r="P95" s="39">
        <v>3</v>
      </c>
      <c r="Q95" s="39">
        <v>15</v>
      </c>
      <c r="R95" s="39">
        <f t="shared" si="5"/>
        <v>105</v>
      </c>
      <c r="S95" s="39" t="s">
        <v>82</v>
      </c>
      <c r="T95" s="42">
        <v>9800000</v>
      </c>
      <c r="U95" s="69">
        <v>2800000</v>
      </c>
      <c r="V95" s="43">
        <v>1029</v>
      </c>
      <c r="W95" s="44">
        <v>45337</v>
      </c>
      <c r="X95" s="45">
        <v>343000000</v>
      </c>
      <c r="Y95" s="46">
        <v>1118</v>
      </c>
      <c r="Z95" s="44">
        <v>45349</v>
      </c>
      <c r="AA95" s="47" t="s">
        <v>623</v>
      </c>
      <c r="AB95" s="46" t="s">
        <v>84</v>
      </c>
      <c r="AC95" s="59">
        <v>45348</v>
      </c>
      <c r="AD95" s="48" t="s">
        <v>720</v>
      </c>
      <c r="AE95" s="8" t="s">
        <v>721</v>
      </c>
      <c r="AF95" s="46" t="s">
        <v>87</v>
      </c>
      <c r="AG95" s="48" t="s">
        <v>626</v>
      </c>
      <c r="AH95" s="48" t="s">
        <v>107</v>
      </c>
      <c r="AI95" s="48" t="s">
        <v>108</v>
      </c>
      <c r="AJ95" s="59">
        <v>45448</v>
      </c>
      <c r="AK95" s="50">
        <v>4200000</v>
      </c>
      <c r="AL95" s="50">
        <v>4200000</v>
      </c>
      <c r="AM95" s="48">
        <v>110076</v>
      </c>
      <c r="AN95" s="46">
        <v>1383</v>
      </c>
      <c r="AO95" s="59">
        <v>45441</v>
      </c>
      <c r="AP95" s="50">
        <v>4200000</v>
      </c>
      <c r="AQ95" s="46">
        <v>1705</v>
      </c>
      <c r="AR95" s="59">
        <v>45448</v>
      </c>
      <c r="AS95" s="72" t="s">
        <v>176</v>
      </c>
      <c r="AT95" s="37">
        <v>1</v>
      </c>
      <c r="AU95" s="37">
        <v>15</v>
      </c>
      <c r="AV95" s="37">
        <v>45</v>
      </c>
      <c r="AW95" s="37" t="s">
        <v>110</v>
      </c>
      <c r="AX95" s="52">
        <v>45</v>
      </c>
      <c r="AY95" s="57">
        <v>45503</v>
      </c>
      <c r="AZ95" s="37"/>
      <c r="BA95" s="37"/>
      <c r="BB95" s="37"/>
      <c r="BC95" s="51"/>
      <c r="BD95" s="51"/>
      <c r="BE95" s="51"/>
      <c r="BF95" s="51"/>
      <c r="BG95" s="37"/>
      <c r="BH95" s="39"/>
      <c r="BI95" s="37"/>
      <c r="BJ95" s="39"/>
      <c r="BK95" s="37"/>
      <c r="BL95" s="53"/>
      <c r="BM95" s="39"/>
      <c r="BN95" s="37"/>
      <c r="BO95" s="37"/>
      <c r="BP95" s="53"/>
      <c r="BQ95" s="39"/>
      <c r="BR95" s="37"/>
      <c r="BS95" s="37"/>
      <c r="BT95" s="53"/>
      <c r="BU95" s="55"/>
      <c r="BV95" s="53"/>
      <c r="BW95" s="53"/>
      <c r="BX95" s="57">
        <v>45503</v>
      </c>
      <c r="BY95" s="52">
        <f>R95+AX95</f>
        <v>150</v>
      </c>
      <c r="BZ95" s="37" t="s">
        <v>111</v>
      </c>
      <c r="CA95" s="42">
        <f>T95+AL95</f>
        <v>14000000</v>
      </c>
      <c r="CB95" s="37" t="s">
        <v>91</v>
      </c>
    </row>
    <row r="96" spans="1:80" s="58" customFormat="1" ht="29.25" customHeight="1" x14ac:dyDescent="0.3">
      <c r="A96" s="34">
        <v>95</v>
      </c>
      <c r="B96" s="35">
        <v>103893</v>
      </c>
      <c r="C96" s="36" t="s">
        <v>133</v>
      </c>
      <c r="D96" s="36" t="s">
        <v>134</v>
      </c>
      <c r="E96" s="36" t="s">
        <v>385</v>
      </c>
      <c r="F96" s="37" t="s">
        <v>722</v>
      </c>
      <c r="G96" s="38" t="s">
        <v>723</v>
      </c>
      <c r="H96" s="39" t="s">
        <v>76</v>
      </c>
      <c r="I96" s="39" t="s">
        <v>724</v>
      </c>
      <c r="J96" s="40" t="s">
        <v>402</v>
      </c>
      <c r="K96" s="37" t="s">
        <v>80</v>
      </c>
      <c r="L96" s="39" t="s">
        <v>81</v>
      </c>
      <c r="M96" s="57">
        <v>45348</v>
      </c>
      <c r="N96" s="41">
        <v>45352</v>
      </c>
      <c r="O96" s="41">
        <v>45458</v>
      </c>
      <c r="P96" s="39">
        <v>3</v>
      </c>
      <c r="Q96" s="39">
        <v>15</v>
      </c>
      <c r="R96" s="39">
        <f t="shared" si="5"/>
        <v>105</v>
      </c>
      <c r="S96" s="39" t="s">
        <v>82</v>
      </c>
      <c r="T96" s="42">
        <v>9800000</v>
      </c>
      <c r="U96" s="69">
        <v>2800000</v>
      </c>
      <c r="V96" s="43">
        <v>1029</v>
      </c>
      <c r="W96" s="44">
        <v>45337</v>
      </c>
      <c r="X96" s="45">
        <v>343000000</v>
      </c>
      <c r="Y96" s="46">
        <v>1119</v>
      </c>
      <c r="Z96" s="44">
        <v>45349</v>
      </c>
      <c r="AA96" s="47" t="s">
        <v>623</v>
      </c>
      <c r="AB96" s="46" t="s">
        <v>84</v>
      </c>
      <c r="AC96" s="59">
        <v>45348</v>
      </c>
      <c r="AD96" s="48" t="s">
        <v>725</v>
      </c>
      <c r="AE96" s="8" t="s">
        <v>726</v>
      </c>
      <c r="AF96" s="46" t="s">
        <v>87</v>
      </c>
      <c r="AG96" s="48" t="s">
        <v>626</v>
      </c>
      <c r="AH96" s="48" t="s">
        <v>107</v>
      </c>
      <c r="AI96" s="48" t="s">
        <v>108</v>
      </c>
      <c r="AJ96" s="59">
        <v>45448</v>
      </c>
      <c r="AK96" s="50">
        <v>4200000</v>
      </c>
      <c r="AL96" s="50">
        <v>4200000</v>
      </c>
      <c r="AM96" s="48">
        <v>110077</v>
      </c>
      <c r="AN96" s="46">
        <v>1384</v>
      </c>
      <c r="AO96" s="59">
        <v>45441</v>
      </c>
      <c r="AP96" s="50">
        <v>4200000</v>
      </c>
      <c r="AQ96" s="46">
        <v>1706</v>
      </c>
      <c r="AR96" s="59">
        <v>45448</v>
      </c>
      <c r="AS96" s="72" t="s">
        <v>176</v>
      </c>
      <c r="AT96" s="37">
        <v>1</v>
      </c>
      <c r="AU96" s="37">
        <v>15</v>
      </c>
      <c r="AV96" s="37">
        <v>45</v>
      </c>
      <c r="AW96" s="37" t="s">
        <v>110</v>
      </c>
      <c r="AX96" s="52">
        <v>45</v>
      </c>
      <c r="AY96" s="57">
        <v>45503</v>
      </c>
      <c r="AZ96" s="37"/>
      <c r="BA96" s="37"/>
      <c r="BB96" s="37"/>
      <c r="BC96" s="51"/>
      <c r="BD96" s="51"/>
      <c r="BE96" s="51"/>
      <c r="BF96" s="51"/>
      <c r="BG96" s="37"/>
      <c r="BH96" s="39"/>
      <c r="BI96" s="37"/>
      <c r="BJ96" s="39"/>
      <c r="BK96" s="37"/>
      <c r="BL96" s="53"/>
      <c r="BM96" s="39"/>
      <c r="BN96" s="37"/>
      <c r="BO96" s="37"/>
      <c r="BP96" s="53"/>
      <c r="BQ96" s="39"/>
      <c r="BR96" s="37"/>
      <c r="BS96" s="37"/>
      <c r="BT96" s="53"/>
      <c r="BU96" s="55"/>
      <c r="BV96" s="53"/>
      <c r="BW96" s="53"/>
      <c r="BX96" s="57">
        <v>45503</v>
      </c>
      <c r="BY96" s="52">
        <f>R96+AX96</f>
        <v>150</v>
      </c>
      <c r="BZ96" s="37" t="s">
        <v>111</v>
      </c>
      <c r="CA96" s="42">
        <f>T96+AL96</f>
        <v>14000000</v>
      </c>
      <c r="CB96" s="37" t="s">
        <v>91</v>
      </c>
    </row>
    <row r="97" spans="1:80" s="58" customFormat="1" ht="29.25" customHeight="1" x14ac:dyDescent="0.3">
      <c r="A97" s="34">
        <v>96</v>
      </c>
      <c r="B97" s="73">
        <v>103889</v>
      </c>
      <c r="C97" s="36" t="s">
        <v>133</v>
      </c>
      <c r="D97" s="71" t="s">
        <v>134</v>
      </c>
      <c r="E97" s="71" t="s">
        <v>385</v>
      </c>
      <c r="F97" s="37" t="s">
        <v>727</v>
      </c>
      <c r="G97" s="38" t="s">
        <v>728</v>
      </c>
      <c r="H97" s="39" t="s">
        <v>76</v>
      </c>
      <c r="I97" s="39" t="s">
        <v>729</v>
      </c>
      <c r="J97" s="40" t="s">
        <v>482</v>
      </c>
      <c r="K97" s="37" t="s">
        <v>80</v>
      </c>
      <c r="L97" s="39" t="s">
        <v>81</v>
      </c>
      <c r="M97" s="57">
        <v>45349</v>
      </c>
      <c r="N97" s="41">
        <v>45355</v>
      </c>
      <c r="O97" s="41">
        <v>45461</v>
      </c>
      <c r="P97" s="39">
        <v>3</v>
      </c>
      <c r="Q97" s="39">
        <v>15</v>
      </c>
      <c r="R97" s="39">
        <f t="shared" si="5"/>
        <v>105</v>
      </c>
      <c r="S97" s="39" t="s">
        <v>82</v>
      </c>
      <c r="T97" s="42">
        <v>9100000</v>
      </c>
      <c r="U97" s="69">
        <v>2600000</v>
      </c>
      <c r="V97" s="43">
        <v>1028</v>
      </c>
      <c r="W97" s="44">
        <v>45337</v>
      </c>
      <c r="X97" s="45">
        <v>72800000</v>
      </c>
      <c r="Y97" s="46">
        <v>1123</v>
      </c>
      <c r="Z97" s="44">
        <v>45350</v>
      </c>
      <c r="AA97" s="47" t="s">
        <v>603</v>
      </c>
      <c r="AB97" s="46" t="s">
        <v>84</v>
      </c>
      <c r="AC97" s="59">
        <v>45349</v>
      </c>
      <c r="AD97" s="48" t="s">
        <v>730</v>
      </c>
      <c r="AE97" s="8" t="s">
        <v>731</v>
      </c>
      <c r="AF97" s="46" t="s">
        <v>87</v>
      </c>
      <c r="AG97" s="48" t="s">
        <v>392</v>
      </c>
      <c r="AH97" s="60" t="s">
        <v>113</v>
      </c>
      <c r="AI97" s="48" t="s">
        <v>77</v>
      </c>
      <c r="AJ97" s="48" t="s">
        <v>77</v>
      </c>
      <c r="AK97" s="49"/>
      <c r="AL97" s="50"/>
      <c r="AM97" s="48" t="s">
        <v>77</v>
      </c>
      <c r="AN97" s="48" t="s">
        <v>77</v>
      </c>
      <c r="AO97" s="48" t="s">
        <v>77</v>
      </c>
      <c r="AP97" s="48" t="s">
        <v>77</v>
      </c>
      <c r="AQ97" s="48" t="s">
        <v>77</v>
      </c>
      <c r="AR97" s="48" t="s">
        <v>77</v>
      </c>
      <c r="AS97" s="48" t="s">
        <v>77</v>
      </c>
      <c r="AT97" s="51"/>
      <c r="AU97" s="51"/>
      <c r="AV97" s="51"/>
      <c r="AW97" s="51"/>
      <c r="AX97" s="52"/>
      <c r="AY97" s="37"/>
      <c r="AZ97" s="37"/>
      <c r="BA97" s="37"/>
      <c r="BB97" s="37"/>
      <c r="BC97" s="51"/>
      <c r="BD97" s="51"/>
      <c r="BE97" s="51"/>
      <c r="BF97" s="51"/>
      <c r="BG97" s="37"/>
      <c r="BH97" s="39"/>
      <c r="BI97" s="37"/>
      <c r="BJ97" s="39"/>
      <c r="BK97" s="37"/>
      <c r="BL97" s="53"/>
      <c r="BM97" s="39"/>
      <c r="BN97" s="37"/>
      <c r="BO97" s="37"/>
      <c r="BP97" s="53"/>
      <c r="BQ97" s="39"/>
      <c r="BR97" s="37"/>
      <c r="BS97" s="37"/>
      <c r="BT97" s="53"/>
      <c r="BU97" s="55"/>
      <c r="BV97" s="53"/>
      <c r="BW97" s="53"/>
      <c r="BX97" s="57">
        <f>O97</f>
        <v>45461</v>
      </c>
      <c r="BY97" s="52">
        <f>R97+AX97</f>
        <v>105</v>
      </c>
      <c r="BZ97" s="37" t="str">
        <f>S97</f>
        <v>3 MESES Y 15 DIAS</v>
      </c>
      <c r="CA97" s="42">
        <f>T97+AL97</f>
        <v>9100000</v>
      </c>
      <c r="CB97" s="37" t="s">
        <v>91</v>
      </c>
    </row>
    <row r="98" spans="1:80" s="58" customFormat="1" ht="29.25" customHeight="1" x14ac:dyDescent="0.3">
      <c r="A98" s="34">
        <v>97</v>
      </c>
      <c r="B98" s="73">
        <v>103889</v>
      </c>
      <c r="C98" s="36" t="s">
        <v>133</v>
      </c>
      <c r="D98" s="71" t="s">
        <v>134</v>
      </c>
      <c r="E98" s="71" t="s">
        <v>385</v>
      </c>
      <c r="F98" s="37" t="s">
        <v>732</v>
      </c>
      <c r="G98" s="38" t="s">
        <v>733</v>
      </c>
      <c r="H98" s="39" t="s">
        <v>76</v>
      </c>
      <c r="I98" s="39" t="s">
        <v>734</v>
      </c>
      <c r="J98" s="40" t="s">
        <v>482</v>
      </c>
      <c r="K98" s="37" t="s">
        <v>80</v>
      </c>
      <c r="L98" s="39" t="s">
        <v>81</v>
      </c>
      <c r="M98" s="57">
        <v>45349</v>
      </c>
      <c r="N98" s="41">
        <v>45352</v>
      </c>
      <c r="O98" s="41">
        <v>45458</v>
      </c>
      <c r="P98" s="39">
        <v>3</v>
      </c>
      <c r="Q98" s="39">
        <v>15</v>
      </c>
      <c r="R98" s="39">
        <f t="shared" si="5"/>
        <v>105</v>
      </c>
      <c r="S98" s="39" t="s">
        <v>82</v>
      </c>
      <c r="T98" s="42">
        <v>9100000</v>
      </c>
      <c r="U98" s="69">
        <v>2600000</v>
      </c>
      <c r="V98" s="43">
        <v>1028</v>
      </c>
      <c r="W98" s="44">
        <v>45337</v>
      </c>
      <c r="X98" s="45">
        <v>72800000</v>
      </c>
      <c r="Y98" s="46">
        <v>1124</v>
      </c>
      <c r="Z98" s="44">
        <v>45350</v>
      </c>
      <c r="AA98" s="47" t="s">
        <v>603</v>
      </c>
      <c r="AB98" s="46" t="s">
        <v>84</v>
      </c>
      <c r="AC98" s="59">
        <v>45349</v>
      </c>
      <c r="AD98" s="48" t="s">
        <v>735</v>
      </c>
      <c r="AE98" s="8" t="s">
        <v>736</v>
      </c>
      <c r="AF98" s="46" t="s">
        <v>87</v>
      </c>
      <c r="AG98" s="61" t="s">
        <v>737</v>
      </c>
      <c r="AH98" s="60" t="s">
        <v>113</v>
      </c>
      <c r="AI98" s="48" t="s">
        <v>108</v>
      </c>
      <c r="AJ98" s="59">
        <v>45447</v>
      </c>
      <c r="AK98" s="50">
        <v>3900000</v>
      </c>
      <c r="AL98" s="50">
        <v>3900000</v>
      </c>
      <c r="AM98" s="48">
        <v>110101</v>
      </c>
      <c r="AN98" s="46">
        <v>1410</v>
      </c>
      <c r="AO98" s="59">
        <v>45441</v>
      </c>
      <c r="AP98" s="50">
        <v>3900000</v>
      </c>
      <c r="AQ98" s="46">
        <v>1707</v>
      </c>
      <c r="AR98" s="59">
        <v>45448</v>
      </c>
      <c r="AS98" s="72" t="s">
        <v>109</v>
      </c>
      <c r="AT98" s="37">
        <v>1</v>
      </c>
      <c r="AU98" s="37">
        <v>15</v>
      </c>
      <c r="AV98" s="37">
        <v>45</v>
      </c>
      <c r="AW98" s="37" t="s">
        <v>110</v>
      </c>
      <c r="AX98" s="52">
        <v>45</v>
      </c>
      <c r="AY98" s="64">
        <v>45503</v>
      </c>
      <c r="AZ98" s="37"/>
      <c r="BA98" s="37"/>
      <c r="BB98" s="37"/>
      <c r="BC98" s="51"/>
      <c r="BD98" s="51"/>
      <c r="BE98" s="51"/>
      <c r="BF98" s="51"/>
      <c r="BG98" s="37"/>
      <c r="BH98" s="39"/>
      <c r="BI98" s="37"/>
      <c r="BJ98" s="39"/>
      <c r="BK98" s="37"/>
      <c r="BL98" s="53"/>
      <c r="BM98" s="39"/>
      <c r="BN98" s="37"/>
      <c r="BO98" s="37"/>
      <c r="BP98" s="53"/>
      <c r="BQ98" s="39"/>
      <c r="BR98" s="37"/>
      <c r="BS98" s="37"/>
      <c r="BT98" s="53"/>
      <c r="BU98" s="55"/>
      <c r="BV98" s="53"/>
      <c r="BW98" s="53"/>
      <c r="BX98" s="64">
        <v>45503</v>
      </c>
      <c r="BY98" s="52">
        <f>R98+AX98</f>
        <v>150</v>
      </c>
      <c r="BZ98" s="37" t="s">
        <v>111</v>
      </c>
      <c r="CA98" s="42">
        <f>T98+AL98</f>
        <v>13000000</v>
      </c>
      <c r="CB98" s="37" t="s">
        <v>91</v>
      </c>
    </row>
    <row r="99" spans="1:80" s="58" customFormat="1" ht="29.25" customHeight="1" x14ac:dyDescent="0.3">
      <c r="A99" s="34">
        <v>98</v>
      </c>
      <c r="B99" s="73">
        <v>103855</v>
      </c>
      <c r="C99" s="36" t="s">
        <v>738</v>
      </c>
      <c r="D99" s="71" t="s">
        <v>186</v>
      </c>
      <c r="E99" s="71" t="s">
        <v>187</v>
      </c>
      <c r="F99" s="37" t="s">
        <v>739</v>
      </c>
      <c r="G99" s="38" t="s">
        <v>740</v>
      </c>
      <c r="H99" s="39" t="s">
        <v>76</v>
      </c>
      <c r="I99" s="39" t="s">
        <v>741</v>
      </c>
      <c r="J99" s="40" t="s">
        <v>742</v>
      </c>
      <c r="K99" s="37" t="s">
        <v>80</v>
      </c>
      <c r="L99" s="39" t="s">
        <v>81</v>
      </c>
      <c r="M99" s="57">
        <v>45349</v>
      </c>
      <c r="N99" s="41">
        <v>45352</v>
      </c>
      <c r="O99" s="41">
        <v>45458</v>
      </c>
      <c r="P99" s="39">
        <v>3</v>
      </c>
      <c r="Q99" s="39">
        <v>15</v>
      </c>
      <c r="R99" s="39">
        <f t="shared" si="5"/>
        <v>105</v>
      </c>
      <c r="S99" s="39" t="s">
        <v>82</v>
      </c>
      <c r="T99" s="42">
        <v>15050000</v>
      </c>
      <c r="U99" s="69">
        <v>4300000</v>
      </c>
      <c r="V99" s="43">
        <v>1059</v>
      </c>
      <c r="W99" s="44">
        <v>45343</v>
      </c>
      <c r="X99" s="45">
        <v>30100000</v>
      </c>
      <c r="Y99" s="46">
        <v>1125</v>
      </c>
      <c r="Z99" s="44">
        <v>45350</v>
      </c>
      <c r="AA99" s="47" t="s">
        <v>743</v>
      </c>
      <c r="AB99" s="46" t="s">
        <v>84</v>
      </c>
      <c r="AC99" s="59">
        <v>45349</v>
      </c>
      <c r="AD99" s="48" t="s">
        <v>744</v>
      </c>
      <c r="AE99" s="8" t="s">
        <v>745</v>
      </c>
      <c r="AF99" s="46" t="s">
        <v>87</v>
      </c>
      <c r="AG99" s="61" t="s">
        <v>746</v>
      </c>
      <c r="AH99" s="61" t="s">
        <v>747</v>
      </c>
      <c r="AI99" s="48" t="s">
        <v>77</v>
      </c>
      <c r="AJ99" s="48" t="s">
        <v>77</v>
      </c>
      <c r="AK99" s="49"/>
      <c r="AL99" s="50"/>
      <c r="AM99" s="48" t="s">
        <v>77</v>
      </c>
      <c r="AN99" s="48" t="s">
        <v>77</v>
      </c>
      <c r="AO99" s="48" t="s">
        <v>77</v>
      </c>
      <c r="AP99" s="48" t="s">
        <v>77</v>
      </c>
      <c r="AQ99" s="48" t="s">
        <v>77</v>
      </c>
      <c r="AR99" s="48" t="s">
        <v>77</v>
      </c>
      <c r="AS99" s="48" t="s">
        <v>77</v>
      </c>
      <c r="AT99" s="51"/>
      <c r="AU99" s="51"/>
      <c r="AV99" s="51"/>
      <c r="AW99" s="51"/>
      <c r="AX99" s="52"/>
      <c r="AY99" s="37"/>
      <c r="AZ99" s="37"/>
      <c r="BA99" s="37"/>
      <c r="BB99" s="37"/>
      <c r="BC99" s="51"/>
      <c r="BD99" s="51"/>
      <c r="BE99" s="51"/>
      <c r="BF99" s="51"/>
      <c r="BG99" s="37"/>
      <c r="BH99" s="39"/>
      <c r="BI99" s="37"/>
      <c r="BJ99" s="39"/>
      <c r="BK99" s="37"/>
      <c r="BL99" s="53"/>
      <c r="BM99" s="39"/>
      <c r="BN99" s="37"/>
      <c r="BO99" s="37"/>
      <c r="BP99" s="53"/>
      <c r="BQ99" s="39"/>
      <c r="BR99" s="37"/>
      <c r="BS99" s="37"/>
      <c r="BT99" s="53"/>
      <c r="BU99" s="55"/>
      <c r="BV99" s="53"/>
      <c r="BW99" s="53"/>
      <c r="BX99" s="57">
        <f>O99</f>
        <v>45458</v>
      </c>
      <c r="BY99" s="52">
        <f>R99+AX99</f>
        <v>105</v>
      </c>
      <c r="BZ99" s="37" t="str">
        <f>S99</f>
        <v>3 MESES Y 15 DIAS</v>
      </c>
      <c r="CA99" s="42">
        <f>T99+AL99</f>
        <v>15050000</v>
      </c>
      <c r="CB99" s="37" t="s">
        <v>91</v>
      </c>
    </row>
    <row r="100" spans="1:80" s="58" customFormat="1" ht="29.25" customHeight="1" x14ac:dyDescent="0.3">
      <c r="A100" s="34">
        <v>99</v>
      </c>
      <c r="B100" s="73">
        <v>103851</v>
      </c>
      <c r="C100" s="36" t="s">
        <v>738</v>
      </c>
      <c r="D100" s="71" t="s">
        <v>186</v>
      </c>
      <c r="E100" s="71" t="s">
        <v>187</v>
      </c>
      <c r="F100" s="37" t="s">
        <v>748</v>
      </c>
      <c r="G100" s="38" t="s">
        <v>749</v>
      </c>
      <c r="H100" s="39" t="s">
        <v>76</v>
      </c>
      <c r="I100" s="39" t="s">
        <v>750</v>
      </c>
      <c r="J100" s="40" t="s">
        <v>751</v>
      </c>
      <c r="K100" s="37" t="s">
        <v>80</v>
      </c>
      <c r="L100" s="39" t="s">
        <v>81</v>
      </c>
      <c r="M100" s="57">
        <v>45349</v>
      </c>
      <c r="N100" s="41">
        <v>45352</v>
      </c>
      <c r="O100" s="41">
        <v>45458</v>
      </c>
      <c r="P100" s="39">
        <v>3</v>
      </c>
      <c r="Q100" s="39">
        <v>15</v>
      </c>
      <c r="R100" s="39">
        <f t="shared" si="5"/>
        <v>105</v>
      </c>
      <c r="S100" s="39" t="s">
        <v>82</v>
      </c>
      <c r="T100" s="42">
        <v>8400000</v>
      </c>
      <c r="U100" s="69">
        <v>2400000</v>
      </c>
      <c r="V100" s="43">
        <v>1058</v>
      </c>
      <c r="W100" s="44">
        <v>45343</v>
      </c>
      <c r="X100" s="45">
        <v>67200000</v>
      </c>
      <c r="Y100" s="46">
        <v>1126</v>
      </c>
      <c r="Z100" s="44">
        <v>45350</v>
      </c>
      <c r="AA100" s="47" t="s">
        <v>752</v>
      </c>
      <c r="AB100" s="46" t="s">
        <v>84</v>
      </c>
      <c r="AC100" s="59">
        <v>45349</v>
      </c>
      <c r="AD100" s="48" t="s">
        <v>753</v>
      </c>
      <c r="AE100" s="8" t="s">
        <v>754</v>
      </c>
      <c r="AF100" s="46" t="s">
        <v>87</v>
      </c>
      <c r="AG100" s="61" t="s">
        <v>746</v>
      </c>
      <c r="AH100" s="61" t="s">
        <v>747</v>
      </c>
      <c r="AI100" s="48" t="s">
        <v>77</v>
      </c>
      <c r="AJ100" s="48" t="s">
        <v>77</v>
      </c>
      <c r="AK100" s="49"/>
      <c r="AL100" s="50"/>
      <c r="AM100" s="48" t="s">
        <v>77</v>
      </c>
      <c r="AN100" s="48" t="s">
        <v>77</v>
      </c>
      <c r="AO100" s="48" t="s">
        <v>77</v>
      </c>
      <c r="AP100" s="48" t="s">
        <v>77</v>
      </c>
      <c r="AQ100" s="48" t="s">
        <v>77</v>
      </c>
      <c r="AR100" s="48" t="s">
        <v>77</v>
      </c>
      <c r="AS100" s="48" t="s">
        <v>77</v>
      </c>
      <c r="AT100" s="51"/>
      <c r="AU100" s="51"/>
      <c r="AV100" s="51"/>
      <c r="AW100" s="51"/>
      <c r="AX100" s="52"/>
      <c r="AY100" s="37"/>
      <c r="AZ100" s="37"/>
      <c r="BA100" s="37"/>
      <c r="BB100" s="37"/>
      <c r="BC100" s="51"/>
      <c r="BD100" s="51"/>
      <c r="BE100" s="51"/>
      <c r="BF100" s="51"/>
      <c r="BG100" s="37"/>
      <c r="BH100" s="39"/>
      <c r="BI100" s="37"/>
      <c r="BJ100" s="39"/>
      <c r="BK100" s="37"/>
      <c r="BL100" s="53"/>
      <c r="BM100" s="39"/>
      <c r="BN100" s="37"/>
      <c r="BO100" s="37"/>
      <c r="BP100" s="53"/>
      <c r="BQ100" s="39"/>
      <c r="BR100" s="37"/>
      <c r="BS100" s="37"/>
      <c r="BT100" s="53"/>
      <c r="BU100" s="55"/>
      <c r="BV100" s="53"/>
      <c r="BW100" s="53"/>
      <c r="BX100" s="57">
        <f>O100</f>
        <v>45458</v>
      </c>
      <c r="BY100" s="52">
        <f>R100+AX100</f>
        <v>105</v>
      </c>
      <c r="BZ100" s="37" t="str">
        <f>S100</f>
        <v>3 MESES Y 15 DIAS</v>
      </c>
      <c r="CA100" s="42">
        <f>T100+AL100</f>
        <v>8400000</v>
      </c>
      <c r="CB100" s="37" t="s">
        <v>91</v>
      </c>
    </row>
    <row r="101" spans="1:80" s="58" customFormat="1" ht="29.25" customHeight="1" x14ac:dyDescent="0.3">
      <c r="A101" s="34">
        <v>100</v>
      </c>
      <c r="B101" s="73">
        <v>103811</v>
      </c>
      <c r="C101" s="36" t="s">
        <v>71</v>
      </c>
      <c r="D101" s="71" t="s">
        <v>72</v>
      </c>
      <c r="E101" s="71" t="s">
        <v>73</v>
      </c>
      <c r="F101" s="37" t="s">
        <v>755</v>
      </c>
      <c r="G101" s="38" t="s">
        <v>756</v>
      </c>
      <c r="H101" s="39" t="s">
        <v>76</v>
      </c>
      <c r="I101" s="39" t="s">
        <v>757</v>
      </c>
      <c r="J101" s="40" t="s">
        <v>758</v>
      </c>
      <c r="K101" s="37" t="s">
        <v>80</v>
      </c>
      <c r="L101" s="39" t="s">
        <v>81</v>
      </c>
      <c r="M101" s="57">
        <v>45349</v>
      </c>
      <c r="N101" s="41">
        <v>45350</v>
      </c>
      <c r="O101" s="41">
        <v>45455</v>
      </c>
      <c r="P101" s="39">
        <v>3</v>
      </c>
      <c r="Q101" s="39">
        <v>15</v>
      </c>
      <c r="R101" s="39">
        <f t="shared" si="5"/>
        <v>105</v>
      </c>
      <c r="S101" s="39" t="s">
        <v>82</v>
      </c>
      <c r="T101" s="42">
        <v>21000000</v>
      </c>
      <c r="U101" s="69">
        <v>6000000</v>
      </c>
      <c r="V101" s="46">
        <v>1076</v>
      </c>
      <c r="W101" s="44">
        <v>45345</v>
      </c>
      <c r="X101" s="45">
        <v>21000000</v>
      </c>
      <c r="Y101" s="46">
        <v>1127</v>
      </c>
      <c r="Z101" s="44">
        <v>45350</v>
      </c>
      <c r="AA101" s="47" t="s">
        <v>610</v>
      </c>
      <c r="AB101" s="46" t="s">
        <v>84</v>
      </c>
      <c r="AC101" s="59">
        <v>45349</v>
      </c>
      <c r="AD101" s="48" t="s">
        <v>759</v>
      </c>
      <c r="AE101" s="8" t="s">
        <v>760</v>
      </c>
      <c r="AF101" s="46" t="s">
        <v>87</v>
      </c>
      <c r="AG101" s="61" t="s">
        <v>761</v>
      </c>
      <c r="AH101" s="61" t="s">
        <v>762</v>
      </c>
      <c r="AI101" s="48" t="s">
        <v>108</v>
      </c>
      <c r="AJ101" s="59">
        <v>45447</v>
      </c>
      <c r="AK101" s="50">
        <v>9000000</v>
      </c>
      <c r="AL101" s="50">
        <v>9000000</v>
      </c>
      <c r="AM101" s="48">
        <v>110079</v>
      </c>
      <c r="AN101" s="46">
        <v>1385</v>
      </c>
      <c r="AO101" s="59">
        <v>45441</v>
      </c>
      <c r="AP101" s="50">
        <v>9000000</v>
      </c>
      <c r="AQ101" s="46">
        <v>1708</v>
      </c>
      <c r="AR101" s="59">
        <v>45448</v>
      </c>
      <c r="AS101" s="46" t="s">
        <v>184</v>
      </c>
      <c r="AT101" s="37">
        <v>1</v>
      </c>
      <c r="AU101" s="37">
        <v>15</v>
      </c>
      <c r="AV101" s="37">
        <v>45</v>
      </c>
      <c r="AW101" s="37" t="s">
        <v>110</v>
      </c>
      <c r="AX101" s="52">
        <v>45</v>
      </c>
      <c r="AY101" s="64">
        <v>45500</v>
      </c>
      <c r="AZ101" s="37"/>
      <c r="BA101" s="37"/>
      <c r="BB101" s="37"/>
      <c r="BC101" s="51"/>
      <c r="BD101" s="51"/>
      <c r="BE101" s="51"/>
      <c r="BF101" s="51"/>
      <c r="BG101" s="37"/>
      <c r="BH101" s="39"/>
      <c r="BI101" s="37"/>
      <c r="BJ101" s="39"/>
      <c r="BK101" s="37"/>
      <c r="BL101" s="53"/>
      <c r="BM101" s="39"/>
      <c r="BN101" s="37"/>
      <c r="BO101" s="37"/>
      <c r="BP101" s="53"/>
      <c r="BQ101" s="39"/>
      <c r="BR101" s="37"/>
      <c r="BS101" s="37"/>
      <c r="BT101" s="53"/>
      <c r="BU101" s="55"/>
      <c r="BV101" s="53"/>
      <c r="BW101" s="53"/>
      <c r="BX101" s="64">
        <v>45500</v>
      </c>
      <c r="BY101" s="52">
        <f>R101+AX101</f>
        <v>150</v>
      </c>
      <c r="BZ101" s="37" t="s">
        <v>111</v>
      </c>
      <c r="CA101" s="42">
        <f>T101+AL101</f>
        <v>30000000</v>
      </c>
      <c r="CB101" s="37" t="s">
        <v>91</v>
      </c>
    </row>
    <row r="102" spans="1:80" s="58" customFormat="1" ht="29.25" customHeight="1" x14ac:dyDescent="0.3">
      <c r="A102" s="34">
        <v>101</v>
      </c>
      <c r="B102" s="73">
        <v>103893</v>
      </c>
      <c r="C102" s="36" t="s">
        <v>133</v>
      </c>
      <c r="D102" s="71" t="s">
        <v>134</v>
      </c>
      <c r="E102" s="71" t="s">
        <v>385</v>
      </c>
      <c r="F102" s="37" t="s">
        <v>763</v>
      </c>
      <c r="G102" s="38" t="s">
        <v>764</v>
      </c>
      <c r="H102" s="39" t="s">
        <v>76</v>
      </c>
      <c r="I102" s="39" t="s">
        <v>765</v>
      </c>
      <c r="J102" s="40" t="s">
        <v>402</v>
      </c>
      <c r="K102" s="37" t="s">
        <v>80</v>
      </c>
      <c r="L102" s="39" t="s">
        <v>81</v>
      </c>
      <c r="M102" s="57">
        <v>45349</v>
      </c>
      <c r="N102" s="41">
        <v>45352</v>
      </c>
      <c r="O102" s="41">
        <v>45458</v>
      </c>
      <c r="P102" s="39">
        <v>3</v>
      </c>
      <c r="Q102" s="39">
        <v>15</v>
      </c>
      <c r="R102" s="39">
        <f t="shared" si="5"/>
        <v>105</v>
      </c>
      <c r="S102" s="39" t="s">
        <v>82</v>
      </c>
      <c r="T102" s="42">
        <v>9800000</v>
      </c>
      <c r="U102" s="69">
        <v>2800000</v>
      </c>
      <c r="V102" s="43">
        <v>1029</v>
      </c>
      <c r="W102" s="44">
        <v>45337</v>
      </c>
      <c r="X102" s="45">
        <v>343000000</v>
      </c>
      <c r="Y102" s="46">
        <v>1128</v>
      </c>
      <c r="Z102" s="44">
        <v>45350</v>
      </c>
      <c r="AA102" s="47" t="s">
        <v>623</v>
      </c>
      <c r="AB102" s="46" t="s">
        <v>84</v>
      </c>
      <c r="AC102" s="59">
        <v>45349</v>
      </c>
      <c r="AD102" s="48" t="s">
        <v>766</v>
      </c>
      <c r="AE102" s="8" t="s">
        <v>767</v>
      </c>
      <c r="AF102" s="46" t="s">
        <v>87</v>
      </c>
      <c r="AG102" s="48" t="s">
        <v>626</v>
      </c>
      <c r="AH102" s="61" t="s">
        <v>107</v>
      </c>
      <c r="AI102" s="48" t="s">
        <v>108</v>
      </c>
      <c r="AJ102" s="74">
        <v>45447</v>
      </c>
      <c r="AK102" s="50">
        <v>4200000</v>
      </c>
      <c r="AL102" s="50">
        <v>4200000</v>
      </c>
      <c r="AM102" s="48">
        <v>110110</v>
      </c>
      <c r="AN102" s="46">
        <v>1402</v>
      </c>
      <c r="AO102" s="59">
        <v>45441</v>
      </c>
      <c r="AP102" s="50">
        <v>4200000</v>
      </c>
      <c r="AQ102" s="46">
        <v>1709</v>
      </c>
      <c r="AR102" s="59">
        <v>45448</v>
      </c>
      <c r="AS102" s="72" t="s">
        <v>176</v>
      </c>
      <c r="AT102" s="37">
        <v>1</v>
      </c>
      <c r="AU102" s="37">
        <v>15</v>
      </c>
      <c r="AV102" s="37">
        <v>45</v>
      </c>
      <c r="AW102" s="37" t="s">
        <v>110</v>
      </c>
      <c r="AX102" s="52">
        <v>45</v>
      </c>
      <c r="AY102" s="64">
        <v>45503</v>
      </c>
      <c r="AZ102" s="37"/>
      <c r="BA102" s="37"/>
      <c r="BB102" s="37"/>
      <c r="BC102" s="51"/>
      <c r="BD102" s="51"/>
      <c r="BE102" s="51"/>
      <c r="BF102" s="51"/>
      <c r="BG102" s="37"/>
      <c r="BH102" s="39"/>
      <c r="BI102" s="37"/>
      <c r="BJ102" s="39"/>
      <c r="BK102" s="37"/>
      <c r="BL102" s="53"/>
      <c r="BM102" s="39"/>
      <c r="BN102" s="37"/>
      <c r="BO102" s="37"/>
      <c r="BP102" s="53"/>
      <c r="BQ102" s="39"/>
      <c r="BR102" s="37"/>
      <c r="BS102" s="37"/>
      <c r="BT102" s="53"/>
      <c r="BU102" s="55"/>
      <c r="BV102" s="53"/>
      <c r="BW102" s="53"/>
      <c r="BX102" s="64">
        <v>45503</v>
      </c>
      <c r="BY102" s="52">
        <f>R102+AX102</f>
        <v>150</v>
      </c>
      <c r="BZ102" s="37" t="s">
        <v>111</v>
      </c>
      <c r="CA102" s="42">
        <f>T102+AL102</f>
        <v>14000000</v>
      </c>
      <c r="CB102" s="37" t="s">
        <v>91</v>
      </c>
    </row>
    <row r="103" spans="1:80" s="58" customFormat="1" ht="29.25" customHeight="1" x14ac:dyDescent="0.3">
      <c r="A103" s="34">
        <v>102</v>
      </c>
      <c r="B103" s="73">
        <v>103893</v>
      </c>
      <c r="C103" s="36" t="s">
        <v>133</v>
      </c>
      <c r="D103" s="71" t="s">
        <v>134</v>
      </c>
      <c r="E103" s="71" t="s">
        <v>385</v>
      </c>
      <c r="F103" s="37" t="s">
        <v>768</v>
      </c>
      <c r="G103" s="38" t="s">
        <v>769</v>
      </c>
      <c r="H103" s="39" t="s">
        <v>76</v>
      </c>
      <c r="I103" s="39" t="s">
        <v>770</v>
      </c>
      <c r="J103" s="40" t="s">
        <v>402</v>
      </c>
      <c r="K103" s="37" t="s">
        <v>80</v>
      </c>
      <c r="L103" s="39" t="s">
        <v>81</v>
      </c>
      <c r="M103" s="57">
        <v>45349</v>
      </c>
      <c r="N103" s="41">
        <v>45355</v>
      </c>
      <c r="O103" s="41">
        <v>45461</v>
      </c>
      <c r="P103" s="39">
        <v>3</v>
      </c>
      <c r="Q103" s="39">
        <v>15</v>
      </c>
      <c r="R103" s="39">
        <f t="shared" si="5"/>
        <v>105</v>
      </c>
      <c r="S103" s="39" t="s">
        <v>82</v>
      </c>
      <c r="T103" s="42">
        <v>9800000</v>
      </c>
      <c r="U103" s="69">
        <v>2800000</v>
      </c>
      <c r="V103" s="43">
        <v>1029</v>
      </c>
      <c r="W103" s="44">
        <v>45337</v>
      </c>
      <c r="X103" s="45">
        <v>343000000</v>
      </c>
      <c r="Y103" s="46">
        <v>1129</v>
      </c>
      <c r="Z103" s="44">
        <v>45350</v>
      </c>
      <c r="AA103" s="47" t="s">
        <v>623</v>
      </c>
      <c r="AB103" s="46" t="s">
        <v>84</v>
      </c>
      <c r="AC103" s="59">
        <v>45349</v>
      </c>
      <c r="AD103" s="48" t="s">
        <v>771</v>
      </c>
      <c r="AE103" s="8" t="s">
        <v>772</v>
      </c>
      <c r="AF103" s="46" t="s">
        <v>87</v>
      </c>
      <c r="AG103" s="48" t="s">
        <v>626</v>
      </c>
      <c r="AH103" s="61" t="s">
        <v>107</v>
      </c>
      <c r="AI103" s="48" t="s">
        <v>108</v>
      </c>
      <c r="AJ103" s="74">
        <v>45447</v>
      </c>
      <c r="AK103" s="50">
        <v>4200000</v>
      </c>
      <c r="AL103" s="50">
        <v>4200000</v>
      </c>
      <c r="AM103" s="48">
        <v>110105</v>
      </c>
      <c r="AN103" s="46">
        <v>1398</v>
      </c>
      <c r="AO103" s="59">
        <v>45441</v>
      </c>
      <c r="AP103" s="50">
        <v>4200000</v>
      </c>
      <c r="AQ103" s="46">
        <v>1710</v>
      </c>
      <c r="AR103" s="59">
        <v>45448</v>
      </c>
      <c r="AS103" s="72" t="s">
        <v>176</v>
      </c>
      <c r="AT103" s="37">
        <v>1</v>
      </c>
      <c r="AU103" s="37">
        <v>15</v>
      </c>
      <c r="AV103" s="37">
        <v>45</v>
      </c>
      <c r="AW103" s="37" t="s">
        <v>110</v>
      </c>
      <c r="AX103" s="52">
        <v>45</v>
      </c>
      <c r="AY103" s="57">
        <v>45507</v>
      </c>
      <c r="AZ103" s="37"/>
      <c r="BA103" s="37"/>
      <c r="BB103" s="37"/>
      <c r="BC103" s="51"/>
      <c r="BD103" s="51"/>
      <c r="BE103" s="51"/>
      <c r="BF103" s="51"/>
      <c r="BG103" s="37"/>
      <c r="BH103" s="39"/>
      <c r="BI103" s="37"/>
      <c r="BJ103" s="39"/>
      <c r="BK103" s="37"/>
      <c r="BL103" s="53"/>
      <c r="BM103" s="39"/>
      <c r="BN103" s="37"/>
      <c r="BO103" s="37"/>
      <c r="BP103" s="53"/>
      <c r="BQ103" s="39"/>
      <c r="BR103" s="37"/>
      <c r="BS103" s="37"/>
      <c r="BT103" s="53"/>
      <c r="BU103" s="55"/>
      <c r="BV103" s="53"/>
      <c r="BW103" s="53"/>
      <c r="BX103" s="57">
        <v>45507</v>
      </c>
      <c r="BY103" s="52">
        <f>R103+AX103</f>
        <v>150</v>
      </c>
      <c r="BZ103" s="37" t="s">
        <v>111</v>
      </c>
      <c r="CA103" s="42">
        <f>T103+AL103</f>
        <v>14000000</v>
      </c>
      <c r="CB103" s="37" t="s">
        <v>91</v>
      </c>
    </row>
    <row r="104" spans="1:80" s="58" customFormat="1" ht="29.25" customHeight="1" x14ac:dyDescent="0.3">
      <c r="A104" s="34">
        <v>103</v>
      </c>
      <c r="B104" s="73">
        <v>103893</v>
      </c>
      <c r="C104" s="36" t="s">
        <v>133</v>
      </c>
      <c r="D104" s="71" t="s">
        <v>134</v>
      </c>
      <c r="E104" s="71" t="s">
        <v>385</v>
      </c>
      <c r="F104" s="37" t="s">
        <v>773</v>
      </c>
      <c r="G104" s="38" t="s">
        <v>774</v>
      </c>
      <c r="H104" s="39" t="s">
        <v>76</v>
      </c>
      <c r="I104" s="39" t="s">
        <v>775</v>
      </c>
      <c r="J104" s="40" t="s">
        <v>402</v>
      </c>
      <c r="K104" s="37" t="s">
        <v>80</v>
      </c>
      <c r="L104" s="39" t="s">
        <v>81</v>
      </c>
      <c r="M104" s="57">
        <v>45349</v>
      </c>
      <c r="N104" s="41">
        <v>45352</v>
      </c>
      <c r="O104" s="41">
        <v>45458</v>
      </c>
      <c r="P104" s="39">
        <v>3</v>
      </c>
      <c r="Q104" s="39">
        <v>15</v>
      </c>
      <c r="R104" s="39">
        <f t="shared" si="5"/>
        <v>105</v>
      </c>
      <c r="S104" s="39" t="s">
        <v>82</v>
      </c>
      <c r="T104" s="42">
        <v>9800000</v>
      </c>
      <c r="U104" s="69">
        <v>2800000</v>
      </c>
      <c r="V104" s="43">
        <v>1029</v>
      </c>
      <c r="W104" s="44">
        <v>45337</v>
      </c>
      <c r="X104" s="45">
        <v>343000000</v>
      </c>
      <c r="Y104" s="46">
        <v>1130</v>
      </c>
      <c r="Z104" s="44">
        <v>45350</v>
      </c>
      <c r="AA104" s="47" t="s">
        <v>623</v>
      </c>
      <c r="AB104" s="46" t="s">
        <v>84</v>
      </c>
      <c r="AC104" s="59">
        <v>45349</v>
      </c>
      <c r="AD104" s="48" t="s">
        <v>776</v>
      </c>
      <c r="AE104" s="8" t="s">
        <v>777</v>
      </c>
      <c r="AF104" s="46" t="s">
        <v>87</v>
      </c>
      <c r="AG104" s="48" t="s">
        <v>626</v>
      </c>
      <c r="AH104" s="61" t="s">
        <v>107</v>
      </c>
      <c r="AI104" s="48" t="s">
        <v>108</v>
      </c>
      <c r="AJ104" s="74">
        <v>45447</v>
      </c>
      <c r="AK104" s="50">
        <v>4200000</v>
      </c>
      <c r="AL104" s="50">
        <v>4200000</v>
      </c>
      <c r="AM104" s="48">
        <v>110107</v>
      </c>
      <c r="AN104" s="46">
        <v>1400</v>
      </c>
      <c r="AO104" s="59">
        <v>45441</v>
      </c>
      <c r="AP104" s="50">
        <v>4200000</v>
      </c>
      <c r="AQ104" s="46">
        <v>1711</v>
      </c>
      <c r="AR104" s="59">
        <v>45448</v>
      </c>
      <c r="AS104" s="72" t="s">
        <v>176</v>
      </c>
      <c r="AT104" s="37">
        <v>1</v>
      </c>
      <c r="AU104" s="37">
        <v>15</v>
      </c>
      <c r="AV104" s="37">
        <v>45</v>
      </c>
      <c r="AW104" s="37" t="s">
        <v>110</v>
      </c>
      <c r="AX104" s="52">
        <v>45</v>
      </c>
      <c r="AY104" s="64">
        <v>45503</v>
      </c>
      <c r="AZ104" s="37"/>
      <c r="BA104" s="37"/>
      <c r="BB104" s="37"/>
      <c r="BC104" s="51"/>
      <c r="BD104" s="51"/>
      <c r="BE104" s="51"/>
      <c r="BF104" s="51"/>
      <c r="BG104" s="37"/>
      <c r="BH104" s="39"/>
      <c r="BI104" s="37"/>
      <c r="BJ104" s="39"/>
      <c r="BK104" s="37"/>
      <c r="BL104" s="53"/>
      <c r="BM104" s="39"/>
      <c r="BN104" s="37"/>
      <c r="BO104" s="37"/>
      <c r="BP104" s="53"/>
      <c r="BQ104" s="39"/>
      <c r="BR104" s="37"/>
      <c r="BS104" s="37"/>
      <c r="BT104" s="53"/>
      <c r="BU104" s="55"/>
      <c r="BV104" s="53"/>
      <c r="BW104" s="53"/>
      <c r="BX104" s="64">
        <v>45503</v>
      </c>
      <c r="BY104" s="52">
        <f>R104+AX104</f>
        <v>150</v>
      </c>
      <c r="BZ104" s="37" t="s">
        <v>111</v>
      </c>
      <c r="CA104" s="42">
        <f>T104+AL104</f>
        <v>14000000</v>
      </c>
      <c r="CB104" s="37" t="s">
        <v>91</v>
      </c>
    </row>
    <row r="105" spans="1:80" s="58" customFormat="1" ht="29.25" customHeight="1" x14ac:dyDescent="0.3">
      <c r="A105" s="34">
        <v>104</v>
      </c>
      <c r="B105" s="73">
        <v>103893</v>
      </c>
      <c r="C105" s="36" t="s">
        <v>133</v>
      </c>
      <c r="D105" s="71" t="s">
        <v>134</v>
      </c>
      <c r="E105" s="71" t="s">
        <v>385</v>
      </c>
      <c r="F105" s="37" t="s">
        <v>778</v>
      </c>
      <c r="G105" s="38" t="s">
        <v>779</v>
      </c>
      <c r="H105" s="39" t="s">
        <v>76</v>
      </c>
      <c r="I105" s="39" t="s">
        <v>780</v>
      </c>
      <c r="J105" s="40" t="s">
        <v>402</v>
      </c>
      <c r="K105" s="37" t="s">
        <v>80</v>
      </c>
      <c r="L105" s="39" t="s">
        <v>81</v>
      </c>
      <c r="M105" s="57">
        <v>45349</v>
      </c>
      <c r="N105" s="41">
        <v>45358</v>
      </c>
      <c r="O105" s="41">
        <v>45464</v>
      </c>
      <c r="P105" s="39">
        <v>3</v>
      </c>
      <c r="Q105" s="39">
        <v>15</v>
      </c>
      <c r="R105" s="39">
        <f t="shared" si="5"/>
        <v>105</v>
      </c>
      <c r="S105" s="39" t="s">
        <v>82</v>
      </c>
      <c r="T105" s="42">
        <v>9800000</v>
      </c>
      <c r="U105" s="69">
        <v>2800000</v>
      </c>
      <c r="V105" s="43">
        <v>1029</v>
      </c>
      <c r="W105" s="44">
        <v>45337</v>
      </c>
      <c r="X105" s="45">
        <v>343000000</v>
      </c>
      <c r="Y105" s="46">
        <v>1131</v>
      </c>
      <c r="Z105" s="44">
        <v>45350</v>
      </c>
      <c r="AA105" s="47" t="s">
        <v>623</v>
      </c>
      <c r="AB105" s="46" t="s">
        <v>84</v>
      </c>
      <c r="AC105" s="59">
        <v>45349</v>
      </c>
      <c r="AD105" s="48" t="s">
        <v>781</v>
      </c>
      <c r="AE105" s="8" t="s">
        <v>782</v>
      </c>
      <c r="AF105" s="46" t="s">
        <v>87</v>
      </c>
      <c r="AG105" s="48" t="s">
        <v>626</v>
      </c>
      <c r="AH105" s="61" t="s">
        <v>107</v>
      </c>
      <c r="AI105" s="48" t="s">
        <v>108</v>
      </c>
      <c r="AJ105" s="74">
        <v>45447</v>
      </c>
      <c r="AK105" s="50">
        <v>4200000</v>
      </c>
      <c r="AL105" s="50">
        <v>4200000</v>
      </c>
      <c r="AM105" s="48">
        <v>110102</v>
      </c>
      <c r="AN105" s="46">
        <v>1396</v>
      </c>
      <c r="AO105" s="59">
        <v>45441</v>
      </c>
      <c r="AP105" s="50">
        <v>4200000</v>
      </c>
      <c r="AQ105" s="46">
        <v>1712</v>
      </c>
      <c r="AR105" s="59">
        <v>45448</v>
      </c>
      <c r="AS105" s="72" t="s">
        <v>176</v>
      </c>
      <c r="AT105" s="37">
        <v>1</v>
      </c>
      <c r="AU105" s="37">
        <v>15</v>
      </c>
      <c r="AV105" s="37">
        <v>45</v>
      </c>
      <c r="AW105" s="37" t="s">
        <v>110</v>
      </c>
      <c r="AX105" s="52">
        <v>45</v>
      </c>
      <c r="AY105" s="57">
        <v>45510</v>
      </c>
      <c r="AZ105" s="37"/>
      <c r="BA105" s="37"/>
      <c r="BB105" s="37"/>
      <c r="BC105" s="51"/>
      <c r="BD105" s="51"/>
      <c r="BE105" s="51"/>
      <c r="BF105" s="51"/>
      <c r="BG105" s="37"/>
      <c r="BH105" s="39"/>
      <c r="BI105" s="37"/>
      <c r="BJ105" s="39"/>
      <c r="BK105" s="37"/>
      <c r="BL105" s="53"/>
      <c r="BM105" s="39"/>
      <c r="BN105" s="37"/>
      <c r="BO105" s="37"/>
      <c r="BP105" s="53"/>
      <c r="BQ105" s="39"/>
      <c r="BR105" s="37"/>
      <c r="BS105" s="37"/>
      <c r="BT105" s="53"/>
      <c r="BU105" s="55"/>
      <c r="BV105" s="53"/>
      <c r="BW105" s="53"/>
      <c r="BX105" s="57">
        <v>45510</v>
      </c>
      <c r="BY105" s="52">
        <f>R105+AX105</f>
        <v>150</v>
      </c>
      <c r="BZ105" s="37" t="s">
        <v>111</v>
      </c>
      <c r="CA105" s="42">
        <f>T105+AL105</f>
        <v>14000000</v>
      </c>
      <c r="CB105" s="37" t="s">
        <v>91</v>
      </c>
    </row>
    <row r="106" spans="1:80" s="58" customFormat="1" ht="29.25" customHeight="1" x14ac:dyDescent="0.3">
      <c r="A106" s="34">
        <v>105</v>
      </c>
      <c r="B106" s="73">
        <v>103893</v>
      </c>
      <c r="C106" s="36" t="s">
        <v>133</v>
      </c>
      <c r="D106" s="71" t="s">
        <v>134</v>
      </c>
      <c r="E106" s="71" t="s">
        <v>385</v>
      </c>
      <c r="F106" s="37" t="s">
        <v>783</v>
      </c>
      <c r="G106" s="38" t="s">
        <v>784</v>
      </c>
      <c r="H106" s="39" t="s">
        <v>76</v>
      </c>
      <c r="I106" s="39" t="s">
        <v>785</v>
      </c>
      <c r="J106" s="40" t="s">
        <v>402</v>
      </c>
      <c r="K106" s="37" t="s">
        <v>80</v>
      </c>
      <c r="L106" s="39" t="s">
        <v>81</v>
      </c>
      <c r="M106" s="57">
        <v>45349</v>
      </c>
      <c r="N106" s="41">
        <v>45352</v>
      </c>
      <c r="O106" s="41">
        <v>45458</v>
      </c>
      <c r="P106" s="39">
        <v>3</v>
      </c>
      <c r="Q106" s="39">
        <v>15</v>
      </c>
      <c r="R106" s="39">
        <f t="shared" si="5"/>
        <v>105</v>
      </c>
      <c r="S106" s="39" t="s">
        <v>82</v>
      </c>
      <c r="T106" s="42">
        <v>9800000</v>
      </c>
      <c r="U106" s="69">
        <v>2800000</v>
      </c>
      <c r="V106" s="43">
        <v>1029</v>
      </c>
      <c r="W106" s="44">
        <v>45337</v>
      </c>
      <c r="X106" s="45">
        <v>343000000</v>
      </c>
      <c r="Y106" s="46">
        <v>1132</v>
      </c>
      <c r="Z106" s="44">
        <v>45350</v>
      </c>
      <c r="AA106" s="47" t="s">
        <v>623</v>
      </c>
      <c r="AB106" s="46" t="s">
        <v>84</v>
      </c>
      <c r="AC106" s="59">
        <v>45349</v>
      </c>
      <c r="AD106" s="48" t="s">
        <v>786</v>
      </c>
      <c r="AE106" s="8" t="s">
        <v>787</v>
      </c>
      <c r="AF106" s="46" t="s">
        <v>87</v>
      </c>
      <c r="AG106" s="48" t="s">
        <v>626</v>
      </c>
      <c r="AH106" s="61" t="s">
        <v>107</v>
      </c>
      <c r="AI106" s="48" t="s">
        <v>108</v>
      </c>
      <c r="AJ106" s="59">
        <v>45455</v>
      </c>
      <c r="AK106" s="50">
        <v>4200000</v>
      </c>
      <c r="AL106" s="50">
        <v>4200000</v>
      </c>
      <c r="AM106" s="48">
        <v>110103</v>
      </c>
      <c r="AN106" s="46">
        <v>1397</v>
      </c>
      <c r="AO106" s="59">
        <v>45441</v>
      </c>
      <c r="AP106" s="50">
        <v>4200000</v>
      </c>
      <c r="AQ106" s="46">
        <v>1713</v>
      </c>
      <c r="AR106" s="59">
        <v>45448</v>
      </c>
      <c r="AS106" s="72" t="s">
        <v>176</v>
      </c>
      <c r="AT106" s="37">
        <v>1</v>
      </c>
      <c r="AU106" s="37">
        <v>15</v>
      </c>
      <c r="AV106" s="37">
        <v>45</v>
      </c>
      <c r="AW106" s="37" t="s">
        <v>110</v>
      </c>
      <c r="AX106" s="52">
        <v>45</v>
      </c>
      <c r="AY106" s="57">
        <v>45503</v>
      </c>
      <c r="AZ106" s="37"/>
      <c r="BA106" s="37"/>
      <c r="BB106" s="37"/>
      <c r="BC106" s="51"/>
      <c r="BD106" s="51"/>
      <c r="BE106" s="51"/>
      <c r="BF106" s="51"/>
      <c r="BG106" s="37"/>
      <c r="BH106" s="39"/>
      <c r="BI106" s="37"/>
      <c r="BJ106" s="39"/>
      <c r="BK106" s="37"/>
      <c r="BL106" s="53"/>
      <c r="BM106" s="39"/>
      <c r="BN106" s="37"/>
      <c r="BO106" s="37"/>
      <c r="BP106" s="53"/>
      <c r="BQ106" s="39"/>
      <c r="BR106" s="37"/>
      <c r="BS106" s="37"/>
      <c r="BT106" s="53"/>
      <c r="BU106" s="55"/>
      <c r="BV106" s="53"/>
      <c r="BW106" s="53"/>
      <c r="BX106" s="57">
        <v>45503</v>
      </c>
      <c r="BY106" s="52">
        <f>R106+AX106</f>
        <v>150</v>
      </c>
      <c r="BZ106" s="37" t="s">
        <v>111</v>
      </c>
      <c r="CA106" s="42">
        <f>T106+AL106</f>
        <v>14000000</v>
      </c>
      <c r="CB106" s="37" t="s">
        <v>91</v>
      </c>
    </row>
    <row r="107" spans="1:80" s="58" customFormat="1" ht="29.25" customHeight="1" x14ac:dyDescent="0.3">
      <c r="A107" s="34">
        <v>106</v>
      </c>
      <c r="B107" s="73">
        <v>103879</v>
      </c>
      <c r="C107" s="36" t="s">
        <v>133</v>
      </c>
      <c r="D107" s="71" t="s">
        <v>134</v>
      </c>
      <c r="E107" s="71" t="s">
        <v>385</v>
      </c>
      <c r="F107" s="37" t="s">
        <v>788</v>
      </c>
      <c r="G107" s="38" t="s">
        <v>789</v>
      </c>
      <c r="H107" s="39" t="s">
        <v>76</v>
      </c>
      <c r="I107" s="39" t="s">
        <v>790</v>
      </c>
      <c r="J107" s="40" t="s">
        <v>791</v>
      </c>
      <c r="K107" s="37" t="s">
        <v>80</v>
      </c>
      <c r="L107" s="39" t="s">
        <v>81</v>
      </c>
      <c r="M107" s="57">
        <v>45349</v>
      </c>
      <c r="N107" s="41">
        <v>45352</v>
      </c>
      <c r="O107" s="41">
        <v>45458</v>
      </c>
      <c r="P107" s="39">
        <v>3</v>
      </c>
      <c r="Q107" s="39">
        <v>15</v>
      </c>
      <c r="R107" s="39">
        <f t="shared" si="5"/>
        <v>105</v>
      </c>
      <c r="S107" s="39" t="s">
        <v>82</v>
      </c>
      <c r="T107" s="42">
        <v>22750000</v>
      </c>
      <c r="U107" s="69">
        <v>6500000</v>
      </c>
      <c r="V107" s="46">
        <v>1027</v>
      </c>
      <c r="W107" s="44">
        <v>45337</v>
      </c>
      <c r="X107" s="45">
        <v>22750000</v>
      </c>
      <c r="Y107" s="46">
        <v>1133</v>
      </c>
      <c r="Z107" s="44">
        <v>45350</v>
      </c>
      <c r="AA107" s="47" t="s">
        <v>597</v>
      </c>
      <c r="AB107" s="46" t="s">
        <v>84</v>
      </c>
      <c r="AC107" s="59">
        <v>45349</v>
      </c>
      <c r="AD107" s="48" t="s">
        <v>792</v>
      </c>
      <c r="AE107" s="8" t="s">
        <v>793</v>
      </c>
      <c r="AF107" s="46" t="s">
        <v>87</v>
      </c>
      <c r="AG107" s="48" t="s">
        <v>392</v>
      </c>
      <c r="AH107" s="61" t="s">
        <v>107</v>
      </c>
      <c r="AI107" s="48" t="s">
        <v>108</v>
      </c>
      <c r="AJ107" s="74">
        <v>45447</v>
      </c>
      <c r="AK107" s="50">
        <v>9750000</v>
      </c>
      <c r="AL107" s="50">
        <v>9750000</v>
      </c>
      <c r="AM107" s="48">
        <v>110075</v>
      </c>
      <c r="AN107" s="46">
        <v>1382</v>
      </c>
      <c r="AO107" s="59">
        <v>45441</v>
      </c>
      <c r="AP107" s="50">
        <v>9750000</v>
      </c>
      <c r="AQ107" s="46">
        <v>1714</v>
      </c>
      <c r="AR107" s="59">
        <v>45448</v>
      </c>
      <c r="AS107" s="72" t="s">
        <v>197</v>
      </c>
      <c r="AT107" s="37">
        <v>1</v>
      </c>
      <c r="AU107" s="37">
        <v>15</v>
      </c>
      <c r="AV107" s="37">
        <v>45</v>
      </c>
      <c r="AW107" s="37" t="s">
        <v>110</v>
      </c>
      <c r="AX107" s="52">
        <v>45</v>
      </c>
      <c r="AY107" s="64">
        <v>45503</v>
      </c>
      <c r="AZ107" s="37"/>
      <c r="BA107" s="37"/>
      <c r="BB107" s="37"/>
      <c r="BC107" s="51"/>
      <c r="BD107" s="51"/>
      <c r="BE107" s="51"/>
      <c r="BF107" s="51"/>
      <c r="BG107" s="37"/>
      <c r="BH107" s="39"/>
      <c r="BI107" s="37"/>
      <c r="BJ107" s="39"/>
      <c r="BK107" s="37"/>
      <c r="BL107" s="53"/>
      <c r="BM107" s="39"/>
      <c r="BN107" s="37"/>
      <c r="BO107" s="37"/>
      <c r="BP107" s="53"/>
      <c r="BQ107" s="39"/>
      <c r="BR107" s="37"/>
      <c r="BS107" s="37"/>
      <c r="BT107" s="53"/>
      <c r="BU107" s="55"/>
      <c r="BV107" s="53"/>
      <c r="BW107" s="53"/>
      <c r="BX107" s="64">
        <v>45503</v>
      </c>
      <c r="BY107" s="52">
        <f>R107+AX107</f>
        <v>150</v>
      </c>
      <c r="BZ107" s="37" t="s">
        <v>111</v>
      </c>
      <c r="CA107" s="42">
        <f>T107+AL107</f>
        <v>32500000</v>
      </c>
      <c r="CB107" s="37" t="s">
        <v>91</v>
      </c>
    </row>
    <row r="108" spans="1:80" s="58" customFormat="1" ht="29.25" customHeight="1" x14ac:dyDescent="0.3">
      <c r="A108" s="34">
        <v>107</v>
      </c>
      <c r="B108" s="73">
        <v>103771</v>
      </c>
      <c r="C108" s="36" t="s">
        <v>71</v>
      </c>
      <c r="D108" s="71" t="s">
        <v>72</v>
      </c>
      <c r="E108" s="71" t="s">
        <v>73</v>
      </c>
      <c r="F108" s="37" t="s">
        <v>794</v>
      </c>
      <c r="G108" s="38" t="s">
        <v>795</v>
      </c>
      <c r="H108" s="39" t="s">
        <v>76</v>
      </c>
      <c r="I108" s="39" t="s">
        <v>796</v>
      </c>
      <c r="J108" s="40" t="s">
        <v>797</v>
      </c>
      <c r="K108" s="37" t="s">
        <v>80</v>
      </c>
      <c r="L108" s="39" t="s">
        <v>81</v>
      </c>
      <c r="M108" s="57">
        <v>45350</v>
      </c>
      <c r="N108" s="41">
        <v>45357</v>
      </c>
      <c r="O108" s="41">
        <v>45463</v>
      </c>
      <c r="P108" s="39">
        <v>3</v>
      </c>
      <c r="Q108" s="39">
        <v>15</v>
      </c>
      <c r="R108" s="39">
        <f t="shared" si="5"/>
        <v>105</v>
      </c>
      <c r="S108" s="39" t="s">
        <v>82</v>
      </c>
      <c r="T108" s="42">
        <v>14000000</v>
      </c>
      <c r="U108" s="69">
        <v>4000000</v>
      </c>
      <c r="V108" s="46">
        <v>1037</v>
      </c>
      <c r="W108" s="44">
        <v>45337</v>
      </c>
      <c r="X108" s="45">
        <v>28000000</v>
      </c>
      <c r="Y108" s="46">
        <v>1134</v>
      </c>
      <c r="Z108" s="44">
        <v>45351</v>
      </c>
      <c r="AA108" s="47" t="s">
        <v>798</v>
      </c>
      <c r="AB108" s="46" t="s">
        <v>84</v>
      </c>
      <c r="AC108" s="59">
        <v>45350</v>
      </c>
      <c r="AD108" s="48" t="s">
        <v>799</v>
      </c>
      <c r="AE108" s="8" t="s">
        <v>800</v>
      </c>
      <c r="AF108" s="46" t="s">
        <v>87</v>
      </c>
      <c r="AG108" s="48" t="s">
        <v>257</v>
      </c>
      <c r="AH108" s="60" t="s">
        <v>329</v>
      </c>
      <c r="AI108" s="48" t="s">
        <v>108</v>
      </c>
      <c r="AJ108" s="59">
        <v>45457</v>
      </c>
      <c r="AK108" s="50">
        <v>6000000</v>
      </c>
      <c r="AL108" s="50">
        <v>6000000</v>
      </c>
      <c r="AM108" s="48">
        <v>110626</v>
      </c>
      <c r="AN108" s="46">
        <v>1494</v>
      </c>
      <c r="AO108" s="59">
        <v>45447</v>
      </c>
      <c r="AP108" s="50">
        <v>6000000</v>
      </c>
      <c r="AQ108" s="46">
        <v>1877</v>
      </c>
      <c r="AR108" s="59">
        <v>45460</v>
      </c>
      <c r="AS108" s="68">
        <v>6000000</v>
      </c>
      <c r="AT108" s="37">
        <v>1</v>
      </c>
      <c r="AU108" s="37">
        <v>15</v>
      </c>
      <c r="AV108" s="37">
        <v>45</v>
      </c>
      <c r="AW108" s="37" t="s">
        <v>110</v>
      </c>
      <c r="AX108" s="52">
        <v>45</v>
      </c>
      <c r="AY108" s="57">
        <v>45509</v>
      </c>
      <c r="AZ108" s="37"/>
      <c r="BA108" s="37"/>
      <c r="BB108" s="37"/>
      <c r="BC108" s="51"/>
      <c r="BD108" s="51"/>
      <c r="BE108" s="51"/>
      <c r="BF108" s="51"/>
      <c r="BG108" s="37"/>
      <c r="BH108" s="39"/>
      <c r="BI108" s="37"/>
      <c r="BJ108" s="39"/>
      <c r="BK108" s="37"/>
      <c r="BL108" s="53"/>
      <c r="BM108" s="39"/>
      <c r="BN108" s="37"/>
      <c r="BO108" s="37"/>
      <c r="BP108" s="53"/>
      <c r="BQ108" s="39"/>
      <c r="BR108" s="37"/>
      <c r="BS108" s="37"/>
      <c r="BT108" s="53"/>
      <c r="BU108" s="55"/>
      <c r="BV108" s="53"/>
      <c r="BW108" s="53"/>
      <c r="BX108" s="57">
        <v>45509</v>
      </c>
      <c r="BY108" s="52">
        <f>R108+AX108</f>
        <v>150</v>
      </c>
      <c r="BZ108" s="37" t="s">
        <v>111</v>
      </c>
      <c r="CA108" s="42">
        <f>T108+AL108</f>
        <v>20000000</v>
      </c>
      <c r="CB108" s="37" t="s">
        <v>91</v>
      </c>
    </row>
    <row r="109" spans="1:80" s="58" customFormat="1" ht="29.25" customHeight="1" x14ac:dyDescent="0.3">
      <c r="A109" s="34">
        <v>108</v>
      </c>
      <c r="B109" s="73">
        <v>103867</v>
      </c>
      <c r="C109" s="36" t="s">
        <v>71</v>
      </c>
      <c r="D109" s="71" t="s">
        <v>72</v>
      </c>
      <c r="E109" s="71" t="s">
        <v>385</v>
      </c>
      <c r="F109" s="37" t="s">
        <v>801</v>
      </c>
      <c r="G109" s="38" t="s">
        <v>802</v>
      </c>
      <c r="H109" s="39" t="s">
        <v>76</v>
      </c>
      <c r="I109" s="39" t="s">
        <v>803</v>
      </c>
      <c r="J109" s="40" t="s">
        <v>804</v>
      </c>
      <c r="K109" s="37" t="s">
        <v>80</v>
      </c>
      <c r="L109" s="39" t="s">
        <v>81</v>
      </c>
      <c r="M109" s="57">
        <v>45350</v>
      </c>
      <c r="N109" s="41">
        <v>45352</v>
      </c>
      <c r="O109" s="41">
        <v>45458</v>
      </c>
      <c r="P109" s="39">
        <v>3</v>
      </c>
      <c r="Q109" s="39">
        <v>15</v>
      </c>
      <c r="R109" s="39">
        <f t="shared" si="5"/>
        <v>105</v>
      </c>
      <c r="S109" s="39" t="s">
        <v>82</v>
      </c>
      <c r="T109" s="42">
        <v>10080000</v>
      </c>
      <c r="U109" s="69">
        <v>2880000</v>
      </c>
      <c r="V109" s="43">
        <v>1025</v>
      </c>
      <c r="W109" s="44">
        <v>45337</v>
      </c>
      <c r="X109" s="45">
        <v>30240000</v>
      </c>
      <c r="Y109" s="46">
        <v>1135</v>
      </c>
      <c r="Z109" s="44">
        <v>45351</v>
      </c>
      <c r="AA109" s="47" t="s">
        <v>805</v>
      </c>
      <c r="AB109" s="46" t="s">
        <v>84</v>
      </c>
      <c r="AC109" s="59">
        <v>45350</v>
      </c>
      <c r="AD109" s="48" t="s">
        <v>806</v>
      </c>
      <c r="AE109" s="8" t="s">
        <v>807</v>
      </c>
      <c r="AF109" s="46" t="s">
        <v>87</v>
      </c>
      <c r="AG109" s="61" t="s">
        <v>204</v>
      </c>
      <c r="AH109" s="61" t="s">
        <v>808</v>
      </c>
      <c r="AI109" s="48" t="s">
        <v>77</v>
      </c>
      <c r="AJ109" s="48" t="s">
        <v>77</v>
      </c>
      <c r="AK109" s="49"/>
      <c r="AL109" s="50"/>
      <c r="AM109" s="48" t="s">
        <v>77</v>
      </c>
      <c r="AN109" s="48" t="s">
        <v>77</v>
      </c>
      <c r="AO109" s="48" t="s">
        <v>77</v>
      </c>
      <c r="AP109" s="48" t="s">
        <v>77</v>
      </c>
      <c r="AQ109" s="48" t="s">
        <v>77</v>
      </c>
      <c r="AR109" s="48" t="s">
        <v>77</v>
      </c>
      <c r="AS109" s="48" t="s">
        <v>77</v>
      </c>
      <c r="AT109" s="51"/>
      <c r="AU109" s="51"/>
      <c r="AV109" s="51"/>
      <c r="AW109" s="51"/>
      <c r="AX109" s="52"/>
      <c r="AY109" s="37"/>
      <c r="AZ109" s="37"/>
      <c r="BA109" s="37"/>
      <c r="BB109" s="37"/>
      <c r="BC109" s="51"/>
      <c r="BD109" s="51"/>
      <c r="BE109" s="51"/>
      <c r="BF109" s="51"/>
      <c r="BG109" s="37"/>
      <c r="BH109" s="39"/>
      <c r="BI109" s="37"/>
      <c r="BJ109" s="39"/>
      <c r="BK109" s="37"/>
      <c r="BL109" s="53"/>
      <c r="BM109" s="39"/>
      <c r="BN109" s="37"/>
      <c r="BO109" s="37"/>
      <c r="BP109" s="53"/>
      <c r="BQ109" s="39"/>
      <c r="BR109" s="37"/>
      <c r="BS109" s="37"/>
      <c r="BT109" s="53"/>
      <c r="BU109" s="55"/>
      <c r="BV109" s="53"/>
      <c r="BW109" s="53"/>
      <c r="BX109" s="57">
        <f>O109</f>
        <v>45458</v>
      </c>
      <c r="BY109" s="52">
        <f>R109+AX109</f>
        <v>105</v>
      </c>
      <c r="BZ109" s="37" t="str">
        <f>S109</f>
        <v>3 MESES Y 15 DIAS</v>
      </c>
      <c r="CA109" s="42">
        <f>T109+AL109</f>
        <v>10080000</v>
      </c>
      <c r="CB109" s="37" t="s">
        <v>91</v>
      </c>
    </row>
    <row r="110" spans="1:80" s="58" customFormat="1" ht="29.25" customHeight="1" x14ac:dyDescent="0.3">
      <c r="A110" s="34">
        <v>109</v>
      </c>
      <c r="B110" s="73">
        <v>103917</v>
      </c>
      <c r="C110" s="36" t="s">
        <v>71</v>
      </c>
      <c r="D110" s="71" t="s">
        <v>72</v>
      </c>
      <c r="E110" s="71" t="s">
        <v>73</v>
      </c>
      <c r="F110" s="37" t="s">
        <v>809</v>
      </c>
      <c r="G110" s="38" t="s">
        <v>810</v>
      </c>
      <c r="H110" s="39" t="s">
        <v>76</v>
      </c>
      <c r="I110" s="39" t="s">
        <v>811</v>
      </c>
      <c r="J110" s="40" t="s">
        <v>812</v>
      </c>
      <c r="K110" s="37" t="s">
        <v>80</v>
      </c>
      <c r="L110" s="39" t="s">
        <v>81</v>
      </c>
      <c r="M110" s="57">
        <v>45350</v>
      </c>
      <c r="N110" s="41">
        <v>45352</v>
      </c>
      <c r="O110" s="41">
        <v>45458</v>
      </c>
      <c r="P110" s="39">
        <v>3</v>
      </c>
      <c r="Q110" s="39">
        <v>15</v>
      </c>
      <c r="R110" s="39">
        <f t="shared" si="5"/>
        <v>105</v>
      </c>
      <c r="S110" s="39" t="s">
        <v>82</v>
      </c>
      <c r="T110" s="42">
        <v>28000000</v>
      </c>
      <c r="U110" s="69">
        <v>8000000</v>
      </c>
      <c r="V110" s="46">
        <v>1033</v>
      </c>
      <c r="W110" s="44">
        <v>45337</v>
      </c>
      <c r="X110" s="45">
        <v>28000000</v>
      </c>
      <c r="Y110" s="46">
        <v>1136</v>
      </c>
      <c r="Z110" s="44">
        <v>45351</v>
      </c>
      <c r="AA110" s="47" t="s">
        <v>813</v>
      </c>
      <c r="AB110" s="46" t="s">
        <v>84</v>
      </c>
      <c r="AC110" s="59">
        <v>45350</v>
      </c>
      <c r="AD110" s="48" t="s">
        <v>814</v>
      </c>
      <c r="AE110" s="8" t="s">
        <v>815</v>
      </c>
      <c r="AF110" s="46" t="s">
        <v>87</v>
      </c>
      <c r="AG110" s="48" t="s">
        <v>149</v>
      </c>
      <c r="AH110" s="60" t="s">
        <v>329</v>
      </c>
      <c r="AI110" s="48" t="s">
        <v>77</v>
      </c>
      <c r="AJ110" s="48" t="s">
        <v>77</v>
      </c>
      <c r="AK110" s="49"/>
      <c r="AL110" s="50"/>
      <c r="AM110" s="48" t="s">
        <v>77</v>
      </c>
      <c r="AN110" s="48" t="s">
        <v>77</v>
      </c>
      <c r="AO110" s="48" t="s">
        <v>77</v>
      </c>
      <c r="AP110" s="48" t="s">
        <v>77</v>
      </c>
      <c r="AQ110" s="48" t="s">
        <v>77</v>
      </c>
      <c r="AR110" s="48" t="s">
        <v>77</v>
      </c>
      <c r="AS110" s="48" t="s">
        <v>77</v>
      </c>
      <c r="AT110" s="51"/>
      <c r="AU110" s="51"/>
      <c r="AV110" s="51"/>
      <c r="AW110" s="51"/>
      <c r="AX110" s="52"/>
      <c r="AY110" s="37"/>
      <c r="AZ110" s="37"/>
      <c r="BA110" s="37"/>
      <c r="BB110" s="37"/>
      <c r="BC110" s="51"/>
      <c r="BD110" s="51"/>
      <c r="BE110" s="51"/>
      <c r="BF110" s="51"/>
      <c r="BG110" s="37"/>
      <c r="BH110" s="39"/>
      <c r="BI110" s="37"/>
      <c r="BJ110" s="39"/>
      <c r="BK110" s="37"/>
      <c r="BL110" s="53"/>
      <c r="BM110" s="39"/>
      <c r="BN110" s="37"/>
      <c r="BO110" s="37"/>
      <c r="BP110" s="53"/>
      <c r="BQ110" s="39"/>
      <c r="BR110" s="37"/>
      <c r="BS110" s="37"/>
      <c r="BT110" s="53"/>
      <c r="BU110" s="55"/>
      <c r="BV110" s="53"/>
      <c r="BW110" s="53"/>
      <c r="BX110" s="57">
        <f>O110</f>
        <v>45458</v>
      </c>
      <c r="BY110" s="52">
        <f>R110+AX110</f>
        <v>105</v>
      </c>
      <c r="BZ110" s="37" t="str">
        <f>S110</f>
        <v>3 MESES Y 15 DIAS</v>
      </c>
      <c r="CA110" s="42">
        <f>T110+AL110</f>
        <v>28000000</v>
      </c>
      <c r="CB110" s="37" t="s">
        <v>91</v>
      </c>
    </row>
    <row r="111" spans="1:80" s="58" customFormat="1" ht="29.25" customHeight="1" x14ac:dyDescent="0.3">
      <c r="A111" s="34">
        <v>110</v>
      </c>
      <c r="B111" s="73">
        <v>103877</v>
      </c>
      <c r="C111" s="36" t="s">
        <v>133</v>
      </c>
      <c r="D111" s="71" t="s">
        <v>134</v>
      </c>
      <c r="E111" s="71" t="s">
        <v>385</v>
      </c>
      <c r="F111" s="37" t="s">
        <v>816</v>
      </c>
      <c r="G111" s="38" t="s">
        <v>817</v>
      </c>
      <c r="H111" s="39" t="s">
        <v>76</v>
      </c>
      <c r="I111" s="39" t="s">
        <v>818</v>
      </c>
      <c r="J111" s="40" t="s">
        <v>558</v>
      </c>
      <c r="K111" s="37" t="s">
        <v>80</v>
      </c>
      <c r="L111" s="39" t="s">
        <v>81</v>
      </c>
      <c r="M111" s="57">
        <v>45350</v>
      </c>
      <c r="N111" s="41">
        <v>45352</v>
      </c>
      <c r="O111" s="41">
        <v>45458</v>
      </c>
      <c r="P111" s="39">
        <v>3</v>
      </c>
      <c r="Q111" s="39">
        <v>15</v>
      </c>
      <c r="R111" s="39">
        <f t="shared" si="5"/>
        <v>105</v>
      </c>
      <c r="S111" s="39" t="s">
        <v>82</v>
      </c>
      <c r="T111" s="42">
        <v>9100000</v>
      </c>
      <c r="U111" s="69">
        <v>2600000</v>
      </c>
      <c r="V111" s="43">
        <v>1026</v>
      </c>
      <c r="W111" s="44">
        <v>45337</v>
      </c>
      <c r="X111" s="45">
        <v>45500000</v>
      </c>
      <c r="Y111" s="46">
        <v>1137</v>
      </c>
      <c r="Z111" s="44">
        <v>45351</v>
      </c>
      <c r="AA111" s="47" t="s">
        <v>603</v>
      </c>
      <c r="AB111" s="46" t="s">
        <v>84</v>
      </c>
      <c r="AC111" s="59">
        <v>45350</v>
      </c>
      <c r="AD111" s="48" t="s">
        <v>819</v>
      </c>
      <c r="AE111" s="8" t="s">
        <v>820</v>
      </c>
      <c r="AF111" s="46" t="s">
        <v>87</v>
      </c>
      <c r="AG111" s="48" t="s">
        <v>392</v>
      </c>
      <c r="AH111" s="61" t="s">
        <v>107</v>
      </c>
      <c r="AI111" s="48" t="s">
        <v>108</v>
      </c>
      <c r="AJ111" s="74">
        <v>45447</v>
      </c>
      <c r="AK111" s="50">
        <v>3900000</v>
      </c>
      <c r="AL111" s="50">
        <v>3900000</v>
      </c>
      <c r="AM111" s="48">
        <v>110100</v>
      </c>
      <c r="AN111" s="46">
        <v>1395</v>
      </c>
      <c r="AO111" s="59">
        <v>45441</v>
      </c>
      <c r="AP111" s="50">
        <v>3900000</v>
      </c>
      <c r="AQ111" s="46">
        <v>1715</v>
      </c>
      <c r="AR111" s="59">
        <v>45448</v>
      </c>
      <c r="AS111" s="72" t="s">
        <v>109</v>
      </c>
      <c r="AT111" s="37">
        <v>1</v>
      </c>
      <c r="AU111" s="37">
        <v>15</v>
      </c>
      <c r="AV111" s="37">
        <v>45</v>
      </c>
      <c r="AW111" s="37" t="s">
        <v>110</v>
      </c>
      <c r="AX111" s="52">
        <v>45</v>
      </c>
      <c r="AY111" s="64">
        <v>45503</v>
      </c>
      <c r="AZ111" s="37"/>
      <c r="BA111" s="37"/>
      <c r="BB111" s="37"/>
      <c r="BC111" s="51"/>
      <c r="BD111" s="51"/>
      <c r="BE111" s="51"/>
      <c r="BF111" s="51"/>
      <c r="BG111" s="37"/>
      <c r="BH111" s="39"/>
      <c r="BI111" s="37"/>
      <c r="BJ111" s="39"/>
      <c r="BK111" s="37"/>
      <c r="BL111" s="53"/>
      <c r="BM111" s="39"/>
      <c r="BN111" s="37"/>
      <c r="BO111" s="37"/>
      <c r="BP111" s="53"/>
      <c r="BQ111" s="39"/>
      <c r="BR111" s="37"/>
      <c r="BS111" s="37"/>
      <c r="BT111" s="53"/>
      <c r="BU111" s="55"/>
      <c r="BV111" s="53"/>
      <c r="BW111" s="53"/>
      <c r="BX111" s="64">
        <v>45503</v>
      </c>
      <c r="BY111" s="52">
        <f>R111+AX111</f>
        <v>150</v>
      </c>
      <c r="BZ111" s="37" t="s">
        <v>111</v>
      </c>
      <c r="CA111" s="42">
        <f>T111+AL111</f>
        <v>13000000</v>
      </c>
      <c r="CB111" s="37" t="s">
        <v>91</v>
      </c>
    </row>
    <row r="112" spans="1:80" s="58" customFormat="1" ht="29.25" customHeight="1" x14ac:dyDescent="0.3">
      <c r="A112" s="34">
        <v>111</v>
      </c>
      <c r="B112" s="73">
        <v>103799</v>
      </c>
      <c r="C112" s="36" t="s">
        <v>71</v>
      </c>
      <c r="D112" s="71" t="s">
        <v>72</v>
      </c>
      <c r="E112" s="71" t="s">
        <v>73</v>
      </c>
      <c r="F112" s="37" t="s">
        <v>821</v>
      </c>
      <c r="G112" s="38" t="s">
        <v>822</v>
      </c>
      <c r="H112" s="39" t="s">
        <v>76</v>
      </c>
      <c r="I112" s="39" t="s">
        <v>823</v>
      </c>
      <c r="J112" s="40" t="s">
        <v>824</v>
      </c>
      <c r="K112" s="37" t="s">
        <v>80</v>
      </c>
      <c r="L112" s="39" t="s">
        <v>81</v>
      </c>
      <c r="M112" s="57">
        <v>45350</v>
      </c>
      <c r="N112" s="41">
        <v>45352</v>
      </c>
      <c r="O112" s="41">
        <v>45458</v>
      </c>
      <c r="P112" s="39">
        <v>3</v>
      </c>
      <c r="Q112" s="39">
        <v>15</v>
      </c>
      <c r="R112" s="39">
        <f t="shared" si="5"/>
        <v>105</v>
      </c>
      <c r="S112" s="39" t="s">
        <v>82</v>
      </c>
      <c r="T112" s="42">
        <v>22750000</v>
      </c>
      <c r="U112" s="69">
        <v>6500000</v>
      </c>
      <c r="V112" s="43">
        <v>1041</v>
      </c>
      <c r="W112" s="44">
        <v>45337</v>
      </c>
      <c r="X112" s="45">
        <v>45500000</v>
      </c>
      <c r="Y112" s="46">
        <v>1138</v>
      </c>
      <c r="Z112" s="44">
        <v>45351</v>
      </c>
      <c r="AA112" s="47" t="s">
        <v>597</v>
      </c>
      <c r="AB112" s="46" t="s">
        <v>84</v>
      </c>
      <c r="AC112" s="59">
        <v>45350</v>
      </c>
      <c r="AD112" s="48" t="s">
        <v>825</v>
      </c>
      <c r="AE112" s="8" t="s">
        <v>826</v>
      </c>
      <c r="AF112" s="46" t="s">
        <v>87</v>
      </c>
      <c r="AG112" s="61" t="s">
        <v>827</v>
      </c>
      <c r="AH112" s="61" t="s">
        <v>828</v>
      </c>
      <c r="AI112" s="48" t="s">
        <v>108</v>
      </c>
      <c r="AJ112" s="74">
        <v>45448</v>
      </c>
      <c r="AK112" s="50">
        <v>9750000</v>
      </c>
      <c r="AL112" s="50">
        <v>9750000</v>
      </c>
      <c r="AM112" s="48">
        <v>110114</v>
      </c>
      <c r="AN112" s="46">
        <v>1404</v>
      </c>
      <c r="AO112" s="59">
        <v>45441</v>
      </c>
      <c r="AP112" s="50">
        <v>9750000</v>
      </c>
      <c r="AQ112" s="46">
        <v>1716</v>
      </c>
      <c r="AR112" s="59">
        <v>45448</v>
      </c>
      <c r="AS112" s="72" t="s">
        <v>197</v>
      </c>
      <c r="AT112" s="37">
        <v>1</v>
      </c>
      <c r="AU112" s="37">
        <v>15</v>
      </c>
      <c r="AV112" s="37">
        <v>45</v>
      </c>
      <c r="AW112" s="37" t="s">
        <v>110</v>
      </c>
      <c r="AX112" s="52">
        <v>45</v>
      </c>
      <c r="AY112" s="64">
        <v>45503</v>
      </c>
      <c r="AZ112" s="37"/>
      <c r="BA112" s="37"/>
      <c r="BB112" s="37"/>
      <c r="BC112" s="51"/>
      <c r="BD112" s="51"/>
      <c r="BE112" s="51"/>
      <c r="BF112" s="51"/>
      <c r="BG112" s="37"/>
      <c r="BH112" s="39"/>
      <c r="BI112" s="37"/>
      <c r="BJ112" s="39" t="s">
        <v>490</v>
      </c>
      <c r="BK112" s="57">
        <v>45470</v>
      </c>
      <c r="BL112" s="53">
        <v>45471</v>
      </c>
      <c r="BM112" s="40" t="s">
        <v>830</v>
      </c>
      <c r="BN112" s="37">
        <v>28556883</v>
      </c>
      <c r="BO112" s="37" t="s">
        <v>831</v>
      </c>
      <c r="BP112" s="69">
        <v>25350000</v>
      </c>
      <c r="BQ112" s="40" t="s">
        <v>822</v>
      </c>
      <c r="BR112" s="37">
        <v>52740749</v>
      </c>
      <c r="BS112" s="37" t="s">
        <v>832</v>
      </c>
      <c r="BT112" s="69">
        <v>7150000</v>
      </c>
      <c r="BU112" s="55" t="s">
        <v>833</v>
      </c>
      <c r="BV112" s="53"/>
      <c r="BW112" s="53"/>
      <c r="BX112" s="64">
        <v>45503</v>
      </c>
      <c r="BY112" s="52">
        <f>R112+AX112</f>
        <v>150</v>
      </c>
      <c r="BZ112" s="37" t="s">
        <v>111</v>
      </c>
      <c r="CA112" s="42">
        <f>T112+AL112</f>
        <v>32500000</v>
      </c>
      <c r="CB112" s="37" t="s">
        <v>91</v>
      </c>
    </row>
    <row r="113" spans="1:80" s="58" customFormat="1" ht="29.25" customHeight="1" x14ac:dyDescent="0.3">
      <c r="A113" s="34">
        <v>112</v>
      </c>
      <c r="B113" s="73">
        <v>103858</v>
      </c>
      <c r="C113" s="36" t="s">
        <v>738</v>
      </c>
      <c r="D113" s="71" t="s">
        <v>186</v>
      </c>
      <c r="E113" s="71" t="s">
        <v>187</v>
      </c>
      <c r="F113" s="37" t="s">
        <v>834</v>
      </c>
      <c r="G113" s="38" t="s">
        <v>835</v>
      </c>
      <c r="H113" s="39" t="s">
        <v>76</v>
      </c>
      <c r="I113" s="39" t="s">
        <v>836</v>
      </c>
      <c r="J113" s="40" t="s">
        <v>837</v>
      </c>
      <c r="K113" s="37" t="s">
        <v>80</v>
      </c>
      <c r="L113" s="39" t="s">
        <v>81</v>
      </c>
      <c r="M113" s="57">
        <v>45350</v>
      </c>
      <c r="N113" s="41">
        <v>45352</v>
      </c>
      <c r="O113" s="41">
        <v>45458</v>
      </c>
      <c r="P113" s="39">
        <v>3</v>
      </c>
      <c r="Q113" s="39">
        <v>15</v>
      </c>
      <c r="R113" s="39">
        <f t="shared" si="5"/>
        <v>105</v>
      </c>
      <c r="S113" s="39" t="s">
        <v>82</v>
      </c>
      <c r="T113" s="42">
        <v>15050000</v>
      </c>
      <c r="U113" s="69">
        <v>4300000</v>
      </c>
      <c r="V113" s="46">
        <v>1049</v>
      </c>
      <c r="W113" s="44">
        <v>45337</v>
      </c>
      <c r="X113" s="45">
        <v>15050000</v>
      </c>
      <c r="Y113" s="46">
        <v>1139</v>
      </c>
      <c r="Z113" s="44">
        <v>45351</v>
      </c>
      <c r="AA113" s="47" t="s">
        <v>743</v>
      </c>
      <c r="AB113" s="46" t="s">
        <v>84</v>
      </c>
      <c r="AC113" s="59">
        <v>45350</v>
      </c>
      <c r="AD113" s="48" t="s">
        <v>838</v>
      </c>
      <c r="AE113" s="8" t="s">
        <v>839</v>
      </c>
      <c r="AF113" s="46" t="s">
        <v>87</v>
      </c>
      <c r="AG113" s="48" t="s">
        <v>194</v>
      </c>
      <c r="AH113" s="61" t="s">
        <v>697</v>
      </c>
      <c r="AI113" s="48" t="s">
        <v>108</v>
      </c>
      <c r="AJ113" s="74">
        <v>45447</v>
      </c>
      <c r="AK113" s="50">
        <v>6450000</v>
      </c>
      <c r="AL113" s="50">
        <v>6450000</v>
      </c>
      <c r="AM113" s="48">
        <v>110096</v>
      </c>
      <c r="AN113" s="46">
        <v>1392</v>
      </c>
      <c r="AO113" s="59">
        <v>45441</v>
      </c>
      <c r="AP113" s="50">
        <v>6450000</v>
      </c>
      <c r="AQ113" s="46">
        <v>1717</v>
      </c>
      <c r="AR113" s="59">
        <v>45448</v>
      </c>
      <c r="AS113" s="72" t="s">
        <v>578</v>
      </c>
      <c r="AT113" s="37">
        <v>1</v>
      </c>
      <c r="AU113" s="37">
        <v>15</v>
      </c>
      <c r="AV113" s="37">
        <v>45</v>
      </c>
      <c r="AW113" s="37" t="s">
        <v>110</v>
      </c>
      <c r="AX113" s="52">
        <v>45</v>
      </c>
      <c r="AY113" s="64">
        <v>45503</v>
      </c>
      <c r="AZ113" s="37"/>
      <c r="BA113" s="37"/>
      <c r="BB113" s="37"/>
      <c r="BC113" s="51"/>
      <c r="BD113" s="51"/>
      <c r="BE113" s="51"/>
      <c r="BF113" s="51"/>
      <c r="BG113" s="37"/>
      <c r="BH113" s="39"/>
      <c r="BI113" s="37"/>
      <c r="BJ113" s="39"/>
      <c r="BK113" s="37"/>
      <c r="BL113" s="53"/>
      <c r="BM113" s="39"/>
      <c r="BN113" s="37"/>
      <c r="BO113" s="37"/>
      <c r="BP113" s="53"/>
      <c r="BQ113" s="39"/>
      <c r="BR113" s="37"/>
      <c r="BS113" s="37"/>
      <c r="BT113" s="53"/>
      <c r="BU113" s="55"/>
      <c r="BV113" s="53"/>
      <c r="BW113" s="53"/>
      <c r="BX113" s="64">
        <v>45503</v>
      </c>
      <c r="BY113" s="52">
        <f>R113+AX113</f>
        <v>150</v>
      </c>
      <c r="BZ113" s="37" t="s">
        <v>111</v>
      </c>
      <c r="CA113" s="42">
        <f>T113+AL113</f>
        <v>21500000</v>
      </c>
      <c r="CB113" s="37" t="s">
        <v>91</v>
      </c>
    </row>
    <row r="114" spans="1:80" s="58" customFormat="1" ht="29.25" customHeight="1" x14ac:dyDescent="0.3">
      <c r="A114" s="34">
        <v>113</v>
      </c>
      <c r="B114" s="73">
        <v>103937</v>
      </c>
      <c r="C114" s="36" t="s">
        <v>71</v>
      </c>
      <c r="D114" s="71" t="s">
        <v>72</v>
      </c>
      <c r="E114" s="71" t="s">
        <v>73</v>
      </c>
      <c r="F114" s="37" t="s">
        <v>840</v>
      </c>
      <c r="G114" s="38" t="s">
        <v>841</v>
      </c>
      <c r="H114" s="39" t="s">
        <v>76</v>
      </c>
      <c r="I114" s="39" t="s">
        <v>842</v>
      </c>
      <c r="J114" s="40" t="s">
        <v>538</v>
      </c>
      <c r="K114" s="37" t="s">
        <v>80</v>
      </c>
      <c r="L114" s="39" t="s">
        <v>81</v>
      </c>
      <c r="M114" s="57">
        <v>45350</v>
      </c>
      <c r="N114" s="41">
        <v>45356</v>
      </c>
      <c r="O114" s="41">
        <v>45462</v>
      </c>
      <c r="P114" s="39">
        <v>3</v>
      </c>
      <c r="Q114" s="39">
        <v>15</v>
      </c>
      <c r="R114" s="39">
        <f t="shared" si="5"/>
        <v>105</v>
      </c>
      <c r="S114" s="39" t="s">
        <v>82</v>
      </c>
      <c r="T114" s="42">
        <v>21000000</v>
      </c>
      <c r="U114" s="69">
        <v>6000000</v>
      </c>
      <c r="V114" s="43">
        <v>1008</v>
      </c>
      <c r="W114" s="44">
        <v>45331</v>
      </c>
      <c r="X114" s="45">
        <v>210000000</v>
      </c>
      <c r="Y114" s="46">
        <v>1140</v>
      </c>
      <c r="Z114" s="44">
        <v>45351</v>
      </c>
      <c r="AA114" s="47" t="s">
        <v>610</v>
      </c>
      <c r="AB114" s="46" t="s">
        <v>84</v>
      </c>
      <c r="AC114" s="59">
        <v>45350</v>
      </c>
      <c r="AD114" s="48" t="s">
        <v>843</v>
      </c>
      <c r="AE114" s="8" t="s">
        <v>844</v>
      </c>
      <c r="AF114" s="46" t="s">
        <v>87</v>
      </c>
      <c r="AG114" s="48" t="s">
        <v>149</v>
      </c>
      <c r="AH114" s="60" t="s">
        <v>183</v>
      </c>
      <c r="AI114" s="48" t="s">
        <v>108</v>
      </c>
      <c r="AJ114" s="59">
        <v>45457</v>
      </c>
      <c r="AK114" s="50">
        <v>9000000</v>
      </c>
      <c r="AL114" s="50">
        <v>9000000</v>
      </c>
      <c r="AM114" s="48">
        <v>110619</v>
      </c>
      <c r="AN114" s="46">
        <v>1487</v>
      </c>
      <c r="AO114" s="59">
        <v>45447</v>
      </c>
      <c r="AP114" s="50">
        <v>9000000</v>
      </c>
      <c r="AQ114" s="46">
        <v>1878</v>
      </c>
      <c r="AR114" s="59">
        <v>45460</v>
      </c>
      <c r="AS114" s="68">
        <v>9000000</v>
      </c>
      <c r="AT114" s="37">
        <v>1</v>
      </c>
      <c r="AU114" s="37">
        <v>15</v>
      </c>
      <c r="AV114" s="37">
        <v>45</v>
      </c>
      <c r="AW114" s="37" t="s">
        <v>110</v>
      </c>
      <c r="AX114" s="52">
        <v>45</v>
      </c>
      <c r="AY114" s="57">
        <v>45508</v>
      </c>
      <c r="AZ114" s="37"/>
      <c r="BA114" s="37"/>
      <c r="BB114" s="37"/>
      <c r="BC114" s="51"/>
      <c r="BD114" s="51"/>
      <c r="BE114" s="51"/>
      <c r="BF114" s="51"/>
      <c r="BG114" s="37"/>
      <c r="BH114" s="39"/>
      <c r="BI114" s="37"/>
      <c r="BJ114" s="39"/>
      <c r="BK114" s="37"/>
      <c r="BL114" s="53"/>
      <c r="BM114" s="39"/>
      <c r="BN114" s="37"/>
      <c r="BO114" s="37"/>
      <c r="BP114" s="53"/>
      <c r="BQ114" s="39"/>
      <c r="BR114" s="37"/>
      <c r="BS114" s="37"/>
      <c r="BT114" s="53"/>
      <c r="BU114" s="55"/>
      <c r="BV114" s="53"/>
      <c r="BW114" s="53"/>
      <c r="BX114" s="57">
        <v>45508</v>
      </c>
      <c r="BY114" s="52">
        <f>R114+AX114</f>
        <v>150</v>
      </c>
      <c r="BZ114" s="37" t="s">
        <v>111</v>
      </c>
      <c r="CA114" s="42">
        <f>T114+AL114</f>
        <v>30000000</v>
      </c>
      <c r="CB114" s="37" t="s">
        <v>91</v>
      </c>
    </row>
    <row r="115" spans="1:80" s="58" customFormat="1" ht="29.25" customHeight="1" x14ac:dyDescent="0.3">
      <c r="A115" s="34">
        <v>114</v>
      </c>
      <c r="B115" s="73">
        <v>103768</v>
      </c>
      <c r="C115" s="36" t="s">
        <v>71</v>
      </c>
      <c r="D115" s="71" t="s">
        <v>72</v>
      </c>
      <c r="E115" s="71" t="s">
        <v>73</v>
      </c>
      <c r="F115" s="37" t="s">
        <v>845</v>
      </c>
      <c r="G115" s="38" t="s">
        <v>846</v>
      </c>
      <c r="H115" s="39" t="s">
        <v>76</v>
      </c>
      <c r="I115" s="39" t="s">
        <v>847</v>
      </c>
      <c r="J115" s="40" t="s">
        <v>848</v>
      </c>
      <c r="K115" s="37" t="s">
        <v>80</v>
      </c>
      <c r="L115" s="39" t="s">
        <v>81</v>
      </c>
      <c r="M115" s="57">
        <v>45350</v>
      </c>
      <c r="N115" s="41">
        <v>45352</v>
      </c>
      <c r="O115" s="41">
        <v>45458</v>
      </c>
      <c r="P115" s="39">
        <v>3</v>
      </c>
      <c r="Q115" s="39">
        <v>15</v>
      </c>
      <c r="R115" s="39">
        <f t="shared" si="5"/>
        <v>105</v>
      </c>
      <c r="S115" s="39" t="s">
        <v>82</v>
      </c>
      <c r="T115" s="42">
        <v>21000000</v>
      </c>
      <c r="U115" s="69">
        <v>6000000</v>
      </c>
      <c r="V115" s="43">
        <v>1022</v>
      </c>
      <c r="W115" s="44">
        <v>45337</v>
      </c>
      <c r="X115" s="45">
        <v>126000000</v>
      </c>
      <c r="Y115" s="46">
        <v>1141</v>
      </c>
      <c r="Z115" s="44">
        <v>45351</v>
      </c>
      <c r="AA115" s="47" t="s">
        <v>610</v>
      </c>
      <c r="AB115" s="46" t="s">
        <v>84</v>
      </c>
      <c r="AC115" s="59">
        <v>45350</v>
      </c>
      <c r="AD115" s="48" t="s">
        <v>849</v>
      </c>
      <c r="AE115" s="8" t="s">
        <v>850</v>
      </c>
      <c r="AF115" s="46" t="s">
        <v>87</v>
      </c>
      <c r="AG115" s="48" t="s">
        <v>257</v>
      </c>
      <c r="AH115" s="60" t="s">
        <v>329</v>
      </c>
      <c r="AI115" s="48" t="s">
        <v>108</v>
      </c>
      <c r="AJ115" s="74">
        <v>45447</v>
      </c>
      <c r="AK115" s="50">
        <v>9000000</v>
      </c>
      <c r="AL115" s="50">
        <v>9000000</v>
      </c>
      <c r="AM115" s="48">
        <v>110092</v>
      </c>
      <c r="AN115" s="46">
        <v>1389</v>
      </c>
      <c r="AO115" s="59">
        <v>45441</v>
      </c>
      <c r="AP115" s="50">
        <v>9000000</v>
      </c>
      <c r="AQ115" s="46">
        <v>1718</v>
      </c>
      <c r="AR115" s="59">
        <v>45448</v>
      </c>
      <c r="AS115" s="46" t="s">
        <v>184</v>
      </c>
      <c r="AT115" s="37">
        <v>1</v>
      </c>
      <c r="AU115" s="37">
        <v>15</v>
      </c>
      <c r="AV115" s="37">
        <v>45</v>
      </c>
      <c r="AW115" s="37" t="s">
        <v>110</v>
      </c>
      <c r="AX115" s="52">
        <v>45</v>
      </c>
      <c r="AY115" s="64">
        <v>45503</v>
      </c>
      <c r="AZ115" s="37"/>
      <c r="BA115" s="37"/>
      <c r="BB115" s="37"/>
      <c r="BC115" s="51"/>
      <c r="BD115" s="51"/>
      <c r="BE115" s="51"/>
      <c r="BF115" s="51"/>
      <c r="BG115" s="37"/>
      <c r="BH115" s="39"/>
      <c r="BI115" s="37"/>
      <c r="BJ115" s="39"/>
      <c r="BK115" s="37"/>
      <c r="BL115" s="53"/>
      <c r="BM115" s="39"/>
      <c r="BN115" s="37"/>
      <c r="BO115" s="37"/>
      <c r="BP115" s="53"/>
      <c r="BQ115" s="39"/>
      <c r="BR115" s="37"/>
      <c r="BS115" s="37"/>
      <c r="BT115" s="53"/>
      <c r="BU115" s="55"/>
      <c r="BV115" s="67" t="s">
        <v>243</v>
      </c>
      <c r="BW115" s="53">
        <v>45489</v>
      </c>
      <c r="BX115" s="53">
        <v>45489</v>
      </c>
      <c r="BY115" s="52">
        <v>136</v>
      </c>
      <c r="BZ115" s="37" t="s">
        <v>534</v>
      </c>
      <c r="CA115" s="42">
        <v>27200000</v>
      </c>
      <c r="CB115" s="37" t="s">
        <v>245</v>
      </c>
    </row>
    <row r="116" spans="1:80" s="58" customFormat="1" ht="29.25" customHeight="1" x14ac:dyDescent="0.3">
      <c r="A116" s="34">
        <v>115</v>
      </c>
      <c r="B116" s="73">
        <v>103792</v>
      </c>
      <c r="C116" s="36" t="s">
        <v>71</v>
      </c>
      <c r="D116" s="71" t="s">
        <v>72</v>
      </c>
      <c r="E116" s="71" t="s">
        <v>73</v>
      </c>
      <c r="F116" s="37" t="s">
        <v>851</v>
      </c>
      <c r="G116" s="38" t="s">
        <v>852</v>
      </c>
      <c r="H116" s="39" t="s">
        <v>76</v>
      </c>
      <c r="I116" s="39" t="s">
        <v>853</v>
      </c>
      <c r="J116" s="40" t="s">
        <v>582</v>
      </c>
      <c r="K116" s="37" t="s">
        <v>80</v>
      </c>
      <c r="L116" s="39" t="s">
        <v>81</v>
      </c>
      <c r="M116" s="57">
        <v>45350</v>
      </c>
      <c r="N116" s="41">
        <v>45352</v>
      </c>
      <c r="O116" s="41">
        <v>45458</v>
      </c>
      <c r="P116" s="39">
        <v>3</v>
      </c>
      <c r="Q116" s="39">
        <v>15</v>
      </c>
      <c r="R116" s="39">
        <f t="shared" si="5"/>
        <v>105</v>
      </c>
      <c r="S116" s="39" t="s">
        <v>82</v>
      </c>
      <c r="T116" s="42">
        <v>17500000</v>
      </c>
      <c r="U116" s="69">
        <v>5000000</v>
      </c>
      <c r="V116" s="43">
        <v>1039</v>
      </c>
      <c r="W116" s="44">
        <v>45337</v>
      </c>
      <c r="X116" s="45">
        <v>52500000</v>
      </c>
      <c r="Y116" s="46">
        <v>1142</v>
      </c>
      <c r="Z116" s="44">
        <v>45351</v>
      </c>
      <c r="AA116" s="47" t="s">
        <v>583</v>
      </c>
      <c r="AB116" s="46" t="s">
        <v>84</v>
      </c>
      <c r="AC116" s="59">
        <v>45350</v>
      </c>
      <c r="AD116" s="48" t="s">
        <v>854</v>
      </c>
      <c r="AE116" s="8" t="s">
        <v>855</v>
      </c>
      <c r="AF116" s="46" t="s">
        <v>87</v>
      </c>
      <c r="AG116" s="61" t="s">
        <v>586</v>
      </c>
      <c r="AH116" s="60" t="s">
        <v>587</v>
      </c>
      <c r="AI116" s="48" t="s">
        <v>77</v>
      </c>
      <c r="AJ116" s="48" t="s">
        <v>77</v>
      </c>
      <c r="AK116" s="49"/>
      <c r="AL116" s="50"/>
      <c r="AM116" s="48" t="s">
        <v>77</v>
      </c>
      <c r="AN116" s="48" t="s">
        <v>77</v>
      </c>
      <c r="AO116" s="48" t="s">
        <v>77</v>
      </c>
      <c r="AP116" s="48" t="s">
        <v>77</v>
      </c>
      <c r="AQ116" s="48" t="s">
        <v>77</v>
      </c>
      <c r="AR116" s="48" t="s">
        <v>77</v>
      </c>
      <c r="AS116" s="48" t="s">
        <v>77</v>
      </c>
      <c r="AT116" s="51"/>
      <c r="AU116" s="51"/>
      <c r="AV116" s="51"/>
      <c r="AW116" s="51"/>
      <c r="AX116" s="52"/>
      <c r="AY116" s="37"/>
      <c r="AZ116" s="37"/>
      <c r="BA116" s="37"/>
      <c r="BB116" s="37"/>
      <c r="BC116" s="51"/>
      <c r="BD116" s="51"/>
      <c r="BE116" s="51"/>
      <c r="BF116" s="51"/>
      <c r="BG116" s="37"/>
      <c r="BH116" s="39"/>
      <c r="BI116" s="37"/>
      <c r="BJ116" s="39"/>
      <c r="BK116" s="37"/>
      <c r="BL116" s="53"/>
      <c r="BM116" s="39"/>
      <c r="BN116" s="37"/>
      <c r="BO116" s="37"/>
      <c r="BP116" s="53"/>
      <c r="BQ116" s="39"/>
      <c r="BR116" s="37"/>
      <c r="BS116" s="37"/>
      <c r="BT116" s="53"/>
      <c r="BU116" s="55"/>
      <c r="BV116" s="53"/>
      <c r="BW116" s="53"/>
      <c r="BX116" s="57">
        <f>O116</f>
        <v>45458</v>
      </c>
      <c r="BY116" s="52">
        <f>R116+AX116</f>
        <v>105</v>
      </c>
      <c r="BZ116" s="37" t="str">
        <f>S116</f>
        <v>3 MESES Y 15 DIAS</v>
      </c>
      <c r="CA116" s="42">
        <f>T116+AL116</f>
        <v>17500000</v>
      </c>
      <c r="CB116" s="37" t="s">
        <v>91</v>
      </c>
    </row>
    <row r="117" spans="1:80" s="58" customFormat="1" ht="29.25" customHeight="1" x14ac:dyDescent="0.3">
      <c r="A117" s="34">
        <v>116</v>
      </c>
      <c r="B117" s="73">
        <v>103957</v>
      </c>
      <c r="C117" s="36" t="s">
        <v>185</v>
      </c>
      <c r="D117" s="71" t="s">
        <v>186</v>
      </c>
      <c r="E117" s="71" t="s">
        <v>187</v>
      </c>
      <c r="F117" s="37" t="s">
        <v>856</v>
      </c>
      <c r="G117" s="38" t="s">
        <v>857</v>
      </c>
      <c r="H117" s="39" t="s">
        <v>76</v>
      </c>
      <c r="I117" s="39" t="s">
        <v>858</v>
      </c>
      <c r="J117" s="40" t="s">
        <v>859</v>
      </c>
      <c r="K117" s="37" t="s">
        <v>80</v>
      </c>
      <c r="L117" s="39" t="s">
        <v>81</v>
      </c>
      <c r="M117" s="57">
        <v>45350</v>
      </c>
      <c r="N117" s="41">
        <v>45352</v>
      </c>
      <c r="O117" s="41">
        <v>45458</v>
      </c>
      <c r="P117" s="39">
        <v>3</v>
      </c>
      <c r="Q117" s="39">
        <v>15</v>
      </c>
      <c r="R117" s="39">
        <f t="shared" si="5"/>
        <v>105</v>
      </c>
      <c r="S117" s="39" t="s">
        <v>82</v>
      </c>
      <c r="T117" s="42">
        <v>10500000</v>
      </c>
      <c r="U117" s="69">
        <v>3000000</v>
      </c>
      <c r="V117" s="43">
        <v>1011</v>
      </c>
      <c r="W117" s="44">
        <v>45331</v>
      </c>
      <c r="X117" s="45">
        <v>21000000</v>
      </c>
      <c r="Y117" s="46">
        <v>1143</v>
      </c>
      <c r="Z117" s="44">
        <v>45351</v>
      </c>
      <c r="AA117" s="47" t="s">
        <v>673</v>
      </c>
      <c r="AB117" s="46" t="s">
        <v>84</v>
      </c>
      <c r="AC117" s="59">
        <v>45350</v>
      </c>
      <c r="AD117" s="48" t="s">
        <v>860</v>
      </c>
      <c r="AE117" s="8" t="s">
        <v>861</v>
      </c>
      <c r="AF117" s="46" t="s">
        <v>87</v>
      </c>
      <c r="AG117" s="48" t="s">
        <v>194</v>
      </c>
      <c r="AH117" s="60" t="s">
        <v>195</v>
      </c>
      <c r="AI117" s="48" t="s">
        <v>108</v>
      </c>
      <c r="AJ117" s="74">
        <v>45448</v>
      </c>
      <c r="AK117" s="50">
        <v>4500000</v>
      </c>
      <c r="AL117" s="50">
        <v>4500000</v>
      </c>
      <c r="AM117" s="48">
        <v>110095</v>
      </c>
      <c r="AN117" s="46">
        <v>1391</v>
      </c>
      <c r="AO117" s="59">
        <v>45441</v>
      </c>
      <c r="AP117" s="50">
        <v>4500000</v>
      </c>
      <c r="AQ117" s="46">
        <v>1719</v>
      </c>
      <c r="AR117" s="59">
        <v>45448</v>
      </c>
      <c r="AS117" s="72" t="s">
        <v>360</v>
      </c>
      <c r="AT117" s="37">
        <v>1</v>
      </c>
      <c r="AU117" s="37">
        <v>15</v>
      </c>
      <c r="AV117" s="37">
        <v>45</v>
      </c>
      <c r="AW117" s="37" t="s">
        <v>110</v>
      </c>
      <c r="AX117" s="52">
        <v>45</v>
      </c>
      <c r="AY117" s="64">
        <v>45503</v>
      </c>
      <c r="AZ117" s="37"/>
      <c r="BA117" s="37"/>
      <c r="BB117" s="37"/>
      <c r="BC117" s="51"/>
      <c r="BD117" s="51"/>
      <c r="BE117" s="51"/>
      <c r="BF117" s="51"/>
      <c r="BG117" s="37"/>
      <c r="BH117" s="39"/>
      <c r="BI117" s="37"/>
      <c r="BJ117" s="39"/>
      <c r="BK117" s="37"/>
      <c r="BL117" s="53"/>
      <c r="BM117" s="39"/>
      <c r="BN117" s="37"/>
      <c r="BO117" s="37"/>
      <c r="BP117" s="53"/>
      <c r="BQ117" s="39"/>
      <c r="BR117" s="37"/>
      <c r="BS117" s="37"/>
      <c r="BT117" s="53"/>
      <c r="BU117" s="55"/>
      <c r="BV117" s="53"/>
      <c r="BW117" s="53"/>
      <c r="BX117" s="64">
        <v>45503</v>
      </c>
      <c r="BY117" s="52">
        <f>R117+AX117</f>
        <v>150</v>
      </c>
      <c r="BZ117" s="37" t="s">
        <v>111</v>
      </c>
      <c r="CA117" s="42">
        <f>T117+AL117</f>
        <v>15000000</v>
      </c>
      <c r="CB117" s="37" t="s">
        <v>91</v>
      </c>
    </row>
    <row r="118" spans="1:80" s="58" customFormat="1" ht="29.25" customHeight="1" x14ac:dyDescent="0.3">
      <c r="A118" s="34">
        <v>117</v>
      </c>
      <c r="B118" s="73">
        <v>103893</v>
      </c>
      <c r="C118" s="36" t="s">
        <v>133</v>
      </c>
      <c r="D118" s="71" t="s">
        <v>134</v>
      </c>
      <c r="E118" s="71" t="s">
        <v>385</v>
      </c>
      <c r="F118" s="37" t="s">
        <v>862</v>
      </c>
      <c r="G118" s="38" t="s">
        <v>863</v>
      </c>
      <c r="H118" s="39" t="s">
        <v>76</v>
      </c>
      <c r="I118" s="39" t="s">
        <v>864</v>
      </c>
      <c r="J118" s="40" t="s">
        <v>402</v>
      </c>
      <c r="K118" s="37" t="s">
        <v>80</v>
      </c>
      <c r="L118" s="39" t="s">
        <v>81</v>
      </c>
      <c r="M118" s="57">
        <v>45350</v>
      </c>
      <c r="N118" s="41">
        <v>45352</v>
      </c>
      <c r="O118" s="41">
        <v>45458</v>
      </c>
      <c r="P118" s="39">
        <v>3</v>
      </c>
      <c r="Q118" s="39">
        <v>15</v>
      </c>
      <c r="R118" s="39">
        <f t="shared" si="5"/>
        <v>105</v>
      </c>
      <c r="S118" s="39" t="s">
        <v>82</v>
      </c>
      <c r="T118" s="42">
        <v>9800000</v>
      </c>
      <c r="U118" s="69">
        <v>2800000</v>
      </c>
      <c r="V118" s="43">
        <v>1029</v>
      </c>
      <c r="W118" s="44">
        <v>45337</v>
      </c>
      <c r="X118" s="45">
        <v>343000000</v>
      </c>
      <c r="Y118" s="46">
        <v>1144</v>
      </c>
      <c r="Z118" s="44">
        <v>45351</v>
      </c>
      <c r="AA118" s="47" t="s">
        <v>623</v>
      </c>
      <c r="AB118" s="46" t="s">
        <v>84</v>
      </c>
      <c r="AC118" s="59">
        <v>45350</v>
      </c>
      <c r="AD118" s="48" t="s">
        <v>865</v>
      </c>
      <c r="AE118" s="8" t="s">
        <v>866</v>
      </c>
      <c r="AF118" s="46" t="s">
        <v>87</v>
      </c>
      <c r="AG118" s="48" t="s">
        <v>626</v>
      </c>
      <c r="AH118" s="60" t="s">
        <v>107</v>
      </c>
      <c r="AI118" s="48" t="s">
        <v>108</v>
      </c>
      <c r="AJ118" s="74">
        <v>45447</v>
      </c>
      <c r="AK118" s="50">
        <v>4200000</v>
      </c>
      <c r="AL118" s="50">
        <v>4200000</v>
      </c>
      <c r="AM118" s="48">
        <v>110106</v>
      </c>
      <c r="AN118" s="46">
        <v>1399</v>
      </c>
      <c r="AO118" s="59">
        <v>45441</v>
      </c>
      <c r="AP118" s="50">
        <v>4200000</v>
      </c>
      <c r="AQ118" s="46">
        <v>1720</v>
      </c>
      <c r="AR118" s="59">
        <v>45448</v>
      </c>
      <c r="AS118" s="72" t="s">
        <v>176</v>
      </c>
      <c r="AT118" s="37">
        <v>1</v>
      </c>
      <c r="AU118" s="37">
        <v>15</v>
      </c>
      <c r="AV118" s="37">
        <v>45</v>
      </c>
      <c r="AW118" s="37" t="s">
        <v>110</v>
      </c>
      <c r="AX118" s="52">
        <v>45</v>
      </c>
      <c r="AY118" s="64">
        <v>45503</v>
      </c>
      <c r="AZ118" s="37"/>
      <c r="BA118" s="37"/>
      <c r="BB118" s="37"/>
      <c r="BC118" s="51"/>
      <c r="BD118" s="51"/>
      <c r="BE118" s="51"/>
      <c r="BF118" s="51"/>
      <c r="BG118" s="37"/>
      <c r="BH118" s="39"/>
      <c r="BI118" s="37"/>
      <c r="BJ118" s="39"/>
      <c r="BK118" s="37"/>
      <c r="BL118" s="53"/>
      <c r="BM118" s="39"/>
      <c r="BN118" s="37"/>
      <c r="BO118" s="37"/>
      <c r="BP118" s="53"/>
      <c r="BQ118" s="39"/>
      <c r="BR118" s="37"/>
      <c r="BS118" s="37"/>
      <c r="BT118" s="53"/>
      <c r="BU118" s="55"/>
      <c r="BV118" s="53"/>
      <c r="BW118" s="53"/>
      <c r="BX118" s="64">
        <v>45503</v>
      </c>
      <c r="BY118" s="52">
        <f>R118+AX118</f>
        <v>150</v>
      </c>
      <c r="BZ118" s="37" t="s">
        <v>111</v>
      </c>
      <c r="CA118" s="42">
        <f>T118+AL118</f>
        <v>14000000</v>
      </c>
      <c r="CB118" s="37" t="s">
        <v>91</v>
      </c>
    </row>
    <row r="119" spans="1:80" s="58" customFormat="1" ht="29.25" customHeight="1" x14ac:dyDescent="0.3">
      <c r="A119" s="34">
        <v>118</v>
      </c>
      <c r="B119" s="73">
        <v>103805</v>
      </c>
      <c r="C119" s="36" t="s">
        <v>71</v>
      </c>
      <c r="D119" s="71" t="s">
        <v>72</v>
      </c>
      <c r="E119" s="71" t="s">
        <v>73</v>
      </c>
      <c r="F119" s="37" t="s">
        <v>867</v>
      </c>
      <c r="G119" s="38" t="s">
        <v>868</v>
      </c>
      <c r="H119" s="39" t="s">
        <v>76</v>
      </c>
      <c r="I119" s="39" t="s">
        <v>869</v>
      </c>
      <c r="J119" s="40" t="s">
        <v>870</v>
      </c>
      <c r="K119" s="37" t="s">
        <v>80</v>
      </c>
      <c r="L119" s="39" t="s">
        <v>81</v>
      </c>
      <c r="M119" s="57">
        <v>45350</v>
      </c>
      <c r="N119" s="41">
        <v>45352</v>
      </c>
      <c r="O119" s="41">
        <v>45458</v>
      </c>
      <c r="P119" s="39">
        <v>3</v>
      </c>
      <c r="Q119" s="39">
        <v>15</v>
      </c>
      <c r="R119" s="39">
        <f t="shared" si="5"/>
        <v>105</v>
      </c>
      <c r="S119" s="39" t="s">
        <v>82</v>
      </c>
      <c r="T119" s="42">
        <v>10500000</v>
      </c>
      <c r="U119" s="69">
        <v>3000000</v>
      </c>
      <c r="V119" s="46">
        <v>1043</v>
      </c>
      <c r="W119" s="44">
        <v>45337</v>
      </c>
      <c r="X119" s="45">
        <v>10500000</v>
      </c>
      <c r="Y119" s="46">
        <v>1145</v>
      </c>
      <c r="Z119" s="44">
        <v>45351</v>
      </c>
      <c r="AA119" s="47" t="s">
        <v>673</v>
      </c>
      <c r="AB119" s="46" t="s">
        <v>84</v>
      </c>
      <c r="AC119" s="59">
        <v>45350</v>
      </c>
      <c r="AD119" s="48" t="s">
        <v>871</v>
      </c>
      <c r="AE119" s="8" t="s">
        <v>872</v>
      </c>
      <c r="AF119" s="46" t="s">
        <v>87</v>
      </c>
      <c r="AG119" s="61" t="s">
        <v>761</v>
      </c>
      <c r="AH119" s="61" t="s">
        <v>762</v>
      </c>
      <c r="AI119" s="48" t="s">
        <v>108</v>
      </c>
      <c r="AJ119" s="74">
        <v>45448</v>
      </c>
      <c r="AK119" s="50">
        <v>4500000</v>
      </c>
      <c r="AL119" s="50">
        <v>4500000</v>
      </c>
      <c r="AM119" s="48">
        <v>110112</v>
      </c>
      <c r="AN119" s="46">
        <v>1403</v>
      </c>
      <c r="AO119" s="59">
        <v>45441</v>
      </c>
      <c r="AP119" s="50">
        <v>4500000</v>
      </c>
      <c r="AQ119" s="46">
        <v>1721</v>
      </c>
      <c r="AR119" s="59">
        <v>45448</v>
      </c>
      <c r="AS119" s="72" t="s">
        <v>360</v>
      </c>
      <c r="AT119" s="37">
        <v>1</v>
      </c>
      <c r="AU119" s="37">
        <v>15</v>
      </c>
      <c r="AV119" s="37">
        <v>45</v>
      </c>
      <c r="AW119" s="37" t="s">
        <v>110</v>
      </c>
      <c r="AX119" s="52">
        <v>45</v>
      </c>
      <c r="AY119" s="64">
        <v>45503</v>
      </c>
      <c r="AZ119" s="37"/>
      <c r="BA119" s="37"/>
      <c r="BB119" s="37"/>
      <c r="BC119" s="51"/>
      <c r="BD119" s="51"/>
      <c r="BE119" s="51"/>
      <c r="BF119" s="51"/>
      <c r="BG119" s="37"/>
      <c r="BH119" s="39"/>
      <c r="BI119" s="37"/>
      <c r="BJ119" s="39"/>
      <c r="BK119" s="37"/>
      <c r="BL119" s="53"/>
      <c r="BM119" s="39"/>
      <c r="BN119" s="37"/>
      <c r="BO119" s="37"/>
      <c r="BP119" s="53"/>
      <c r="BQ119" s="39"/>
      <c r="BR119" s="37"/>
      <c r="BS119" s="37"/>
      <c r="BT119" s="53"/>
      <c r="BU119" s="55"/>
      <c r="BV119" s="53"/>
      <c r="BW119" s="53"/>
      <c r="BX119" s="64">
        <v>45503</v>
      </c>
      <c r="BY119" s="52">
        <f>R119+AX119</f>
        <v>150</v>
      </c>
      <c r="BZ119" s="37" t="s">
        <v>111</v>
      </c>
      <c r="CA119" s="42">
        <f>T119+AL119</f>
        <v>15000000</v>
      </c>
      <c r="CB119" s="37" t="s">
        <v>91</v>
      </c>
    </row>
    <row r="120" spans="1:80" s="58" customFormat="1" ht="29.25" customHeight="1" x14ac:dyDescent="0.3">
      <c r="A120" s="34">
        <v>119</v>
      </c>
      <c r="B120" s="73">
        <v>103762</v>
      </c>
      <c r="C120" s="36" t="s">
        <v>71</v>
      </c>
      <c r="D120" s="71" t="s">
        <v>72</v>
      </c>
      <c r="E120" s="71" t="s">
        <v>73</v>
      </c>
      <c r="F120" s="37" t="s">
        <v>873</v>
      </c>
      <c r="G120" s="38" t="s">
        <v>874</v>
      </c>
      <c r="H120" s="39" t="s">
        <v>76</v>
      </c>
      <c r="I120" s="39" t="s">
        <v>875</v>
      </c>
      <c r="J120" s="40" t="s">
        <v>635</v>
      </c>
      <c r="K120" s="37" t="s">
        <v>80</v>
      </c>
      <c r="L120" s="39" t="s">
        <v>81</v>
      </c>
      <c r="M120" s="57">
        <v>45350</v>
      </c>
      <c r="N120" s="41">
        <v>45355</v>
      </c>
      <c r="O120" s="41">
        <v>45461</v>
      </c>
      <c r="P120" s="39">
        <v>3</v>
      </c>
      <c r="Q120" s="39">
        <v>15</v>
      </c>
      <c r="R120" s="39">
        <f t="shared" si="5"/>
        <v>105</v>
      </c>
      <c r="S120" s="39" t="s">
        <v>82</v>
      </c>
      <c r="T120" s="42">
        <v>24500000</v>
      </c>
      <c r="U120" s="69">
        <v>7000000</v>
      </c>
      <c r="V120" s="43">
        <v>1021</v>
      </c>
      <c r="W120" s="44">
        <v>45337</v>
      </c>
      <c r="X120" s="45">
        <v>98000000</v>
      </c>
      <c r="Y120" s="46">
        <v>1146</v>
      </c>
      <c r="Z120" s="44">
        <v>45351</v>
      </c>
      <c r="AA120" s="47" t="s">
        <v>636</v>
      </c>
      <c r="AB120" s="46" t="s">
        <v>84</v>
      </c>
      <c r="AC120" s="59">
        <v>45350</v>
      </c>
      <c r="AD120" s="48" t="s">
        <v>876</v>
      </c>
      <c r="AE120" s="8" t="s">
        <v>877</v>
      </c>
      <c r="AF120" s="46" t="s">
        <v>87</v>
      </c>
      <c r="AG120" s="48" t="s">
        <v>257</v>
      </c>
      <c r="AH120" s="61" t="s">
        <v>258</v>
      </c>
      <c r="AI120" s="48" t="s">
        <v>77</v>
      </c>
      <c r="AJ120" s="48" t="s">
        <v>77</v>
      </c>
      <c r="AK120" s="49"/>
      <c r="AL120" s="50"/>
      <c r="AM120" s="48" t="s">
        <v>77</v>
      </c>
      <c r="AN120" s="48" t="s">
        <v>77</v>
      </c>
      <c r="AO120" s="48" t="s">
        <v>77</v>
      </c>
      <c r="AP120" s="48" t="s">
        <v>77</v>
      </c>
      <c r="AQ120" s="48" t="s">
        <v>77</v>
      </c>
      <c r="AR120" s="48" t="s">
        <v>77</v>
      </c>
      <c r="AS120" s="48" t="s">
        <v>77</v>
      </c>
      <c r="AT120" s="51"/>
      <c r="AU120" s="51"/>
      <c r="AV120" s="51"/>
      <c r="AW120" s="51"/>
      <c r="AX120" s="52"/>
      <c r="AY120" s="37"/>
      <c r="AZ120" s="37"/>
      <c r="BA120" s="37"/>
      <c r="BB120" s="37"/>
      <c r="BC120" s="51"/>
      <c r="BD120" s="51"/>
      <c r="BE120" s="51"/>
      <c r="BF120" s="51"/>
      <c r="BG120" s="37"/>
      <c r="BH120" s="39"/>
      <c r="BI120" s="37"/>
      <c r="BJ120" s="39"/>
      <c r="BK120" s="37"/>
      <c r="BL120" s="53"/>
      <c r="BM120" s="39"/>
      <c r="BN120" s="37"/>
      <c r="BO120" s="37"/>
      <c r="BP120" s="53"/>
      <c r="BQ120" s="39"/>
      <c r="BR120" s="37"/>
      <c r="BS120" s="37"/>
      <c r="BT120" s="53"/>
      <c r="BU120" s="55"/>
      <c r="BV120" s="53"/>
      <c r="BW120" s="53"/>
      <c r="BX120" s="57">
        <f>O120</f>
        <v>45461</v>
      </c>
      <c r="BY120" s="52">
        <f>R120+AX120</f>
        <v>105</v>
      </c>
      <c r="BZ120" s="37" t="str">
        <f>S120</f>
        <v>3 MESES Y 15 DIAS</v>
      </c>
      <c r="CA120" s="42">
        <f>T120+AL120</f>
        <v>24500000</v>
      </c>
      <c r="CB120" s="37" t="s">
        <v>91</v>
      </c>
    </row>
    <row r="121" spans="1:80" s="58" customFormat="1" ht="29.25" customHeight="1" x14ac:dyDescent="0.3">
      <c r="A121" s="34">
        <v>120</v>
      </c>
      <c r="B121" s="73">
        <v>103768</v>
      </c>
      <c r="C121" s="36" t="s">
        <v>71</v>
      </c>
      <c r="D121" s="71" t="s">
        <v>72</v>
      </c>
      <c r="E121" s="71" t="s">
        <v>73</v>
      </c>
      <c r="F121" s="37" t="s">
        <v>878</v>
      </c>
      <c r="G121" s="38" t="s">
        <v>879</v>
      </c>
      <c r="H121" s="39" t="s">
        <v>76</v>
      </c>
      <c r="I121" s="39" t="s">
        <v>880</v>
      </c>
      <c r="J121" s="40" t="s">
        <v>848</v>
      </c>
      <c r="K121" s="37" t="s">
        <v>80</v>
      </c>
      <c r="L121" s="39" t="s">
        <v>81</v>
      </c>
      <c r="M121" s="57">
        <v>45350</v>
      </c>
      <c r="N121" s="41">
        <v>45356</v>
      </c>
      <c r="O121" s="41">
        <v>45462</v>
      </c>
      <c r="P121" s="39">
        <v>3</v>
      </c>
      <c r="Q121" s="39">
        <v>15</v>
      </c>
      <c r="R121" s="39">
        <f t="shared" si="5"/>
        <v>105</v>
      </c>
      <c r="S121" s="39" t="s">
        <v>82</v>
      </c>
      <c r="T121" s="42">
        <v>21000000</v>
      </c>
      <c r="U121" s="69">
        <v>6000000</v>
      </c>
      <c r="V121" s="43">
        <v>1022</v>
      </c>
      <c r="W121" s="44">
        <v>45337</v>
      </c>
      <c r="X121" s="45">
        <v>126000000</v>
      </c>
      <c r="Y121" s="46">
        <v>1147</v>
      </c>
      <c r="Z121" s="44">
        <v>45351</v>
      </c>
      <c r="AA121" s="47" t="s">
        <v>610</v>
      </c>
      <c r="AB121" s="46" t="s">
        <v>84</v>
      </c>
      <c r="AC121" s="59">
        <v>45350</v>
      </c>
      <c r="AD121" s="48" t="s">
        <v>881</v>
      </c>
      <c r="AE121" s="8" t="s">
        <v>882</v>
      </c>
      <c r="AF121" s="46" t="s">
        <v>87</v>
      </c>
      <c r="AG121" s="48" t="s">
        <v>257</v>
      </c>
      <c r="AH121" s="61" t="s">
        <v>258</v>
      </c>
      <c r="AI121" s="48" t="s">
        <v>77</v>
      </c>
      <c r="AJ121" s="48" t="s">
        <v>77</v>
      </c>
      <c r="AK121" s="49"/>
      <c r="AL121" s="50"/>
      <c r="AM121" s="48" t="s">
        <v>77</v>
      </c>
      <c r="AN121" s="48" t="s">
        <v>77</v>
      </c>
      <c r="AO121" s="48" t="s">
        <v>77</v>
      </c>
      <c r="AP121" s="48" t="s">
        <v>77</v>
      </c>
      <c r="AQ121" s="48" t="s">
        <v>77</v>
      </c>
      <c r="AR121" s="48" t="s">
        <v>77</v>
      </c>
      <c r="AS121" s="48" t="s">
        <v>77</v>
      </c>
      <c r="AT121" s="51"/>
      <c r="AU121" s="51"/>
      <c r="AV121" s="51"/>
      <c r="AW121" s="51"/>
      <c r="AX121" s="52"/>
      <c r="AY121" s="37"/>
      <c r="AZ121" s="37"/>
      <c r="BA121" s="37"/>
      <c r="BB121" s="37"/>
      <c r="BC121" s="51"/>
      <c r="BD121" s="51"/>
      <c r="BE121" s="51"/>
      <c r="BF121" s="51"/>
      <c r="BG121" s="37"/>
      <c r="BH121" s="39"/>
      <c r="BI121" s="37"/>
      <c r="BJ121" s="39"/>
      <c r="BK121" s="37"/>
      <c r="BL121" s="53"/>
      <c r="BM121" s="39"/>
      <c r="BN121" s="37"/>
      <c r="BO121" s="37"/>
      <c r="BP121" s="53"/>
      <c r="BQ121" s="39"/>
      <c r="BR121" s="37"/>
      <c r="BS121" s="37"/>
      <c r="BT121" s="53"/>
      <c r="BU121" s="55"/>
      <c r="BV121" s="53"/>
      <c r="BW121" s="53"/>
      <c r="BX121" s="57">
        <f>O121</f>
        <v>45462</v>
      </c>
      <c r="BY121" s="52">
        <f>R121+AX121</f>
        <v>105</v>
      </c>
      <c r="BZ121" s="37" t="str">
        <f>S121</f>
        <v>3 MESES Y 15 DIAS</v>
      </c>
      <c r="CA121" s="42">
        <f>T121+AL121</f>
        <v>21000000</v>
      </c>
      <c r="CB121" s="37" t="s">
        <v>91</v>
      </c>
    </row>
    <row r="122" spans="1:80" s="58" customFormat="1" ht="29.25" customHeight="1" x14ac:dyDescent="0.3">
      <c r="A122" s="34">
        <v>121</v>
      </c>
      <c r="B122" s="73">
        <v>103877</v>
      </c>
      <c r="C122" s="36" t="s">
        <v>133</v>
      </c>
      <c r="D122" s="71" t="s">
        <v>134</v>
      </c>
      <c r="E122" s="71" t="s">
        <v>385</v>
      </c>
      <c r="F122" s="37" t="s">
        <v>883</v>
      </c>
      <c r="G122" s="38" t="s">
        <v>884</v>
      </c>
      <c r="H122" s="39" t="s">
        <v>76</v>
      </c>
      <c r="I122" s="39" t="s">
        <v>885</v>
      </c>
      <c r="J122" s="40" t="s">
        <v>886</v>
      </c>
      <c r="K122" s="37" t="s">
        <v>80</v>
      </c>
      <c r="L122" s="39" t="s">
        <v>81</v>
      </c>
      <c r="M122" s="57">
        <v>45350</v>
      </c>
      <c r="N122" s="41">
        <v>45352</v>
      </c>
      <c r="O122" s="41">
        <v>45458</v>
      </c>
      <c r="P122" s="39">
        <v>3</v>
      </c>
      <c r="Q122" s="39">
        <v>15</v>
      </c>
      <c r="R122" s="39">
        <f t="shared" si="5"/>
        <v>105</v>
      </c>
      <c r="S122" s="39" t="s">
        <v>82</v>
      </c>
      <c r="T122" s="42">
        <v>9100000</v>
      </c>
      <c r="U122" s="69">
        <v>2600000</v>
      </c>
      <c r="V122" s="43">
        <v>1026</v>
      </c>
      <c r="W122" s="44">
        <v>45337</v>
      </c>
      <c r="X122" s="45">
        <v>45500000</v>
      </c>
      <c r="Y122" s="46">
        <v>1148</v>
      </c>
      <c r="Z122" s="44">
        <v>45351</v>
      </c>
      <c r="AA122" s="47" t="s">
        <v>603</v>
      </c>
      <c r="AB122" s="46" t="s">
        <v>84</v>
      </c>
      <c r="AC122" s="59">
        <v>45350</v>
      </c>
      <c r="AD122" s="48" t="s">
        <v>887</v>
      </c>
      <c r="AE122" s="8" t="s">
        <v>888</v>
      </c>
      <c r="AF122" s="46" t="s">
        <v>87</v>
      </c>
      <c r="AG122" s="48" t="s">
        <v>392</v>
      </c>
      <c r="AH122" s="61" t="s">
        <v>107</v>
      </c>
      <c r="AI122" s="48" t="s">
        <v>108</v>
      </c>
      <c r="AJ122" s="74">
        <v>45447</v>
      </c>
      <c r="AK122" s="50">
        <v>3900000</v>
      </c>
      <c r="AL122" s="50">
        <v>3900000</v>
      </c>
      <c r="AM122" s="48">
        <v>110099</v>
      </c>
      <c r="AN122" s="46">
        <v>1394</v>
      </c>
      <c r="AO122" s="59">
        <v>45441</v>
      </c>
      <c r="AP122" s="50">
        <v>3900000</v>
      </c>
      <c r="AQ122" s="46">
        <v>1722</v>
      </c>
      <c r="AR122" s="59">
        <v>45448</v>
      </c>
      <c r="AS122" s="72" t="s">
        <v>109</v>
      </c>
      <c r="AT122" s="37">
        <v>1</v>
      </c>
      <c r="AU122" s="37">
        <v>15</v>
      </c>
      <c r="AV122" s="37">
        <v>45</v>
      </c>
      <c r="AW122" s="37" t="s">
        <v>110</v>
      </c>
      <c r="AX122" s="52">
        <v>45</v>
      </c>
      <c r="AY122" s="64">
        <v>45503</v>
      </c>
      <c r="AZ122" s="37"/>
      <c r="BA122" s="37"/>
      <c r="BB122" s="37"/>
      <c r="BC122" s="51"/>
      <c r="BD122" s="51"/>
      <c r="BE122" s="51"/>
      <c r="BF122" s="51"/>
      <c r="BG122" s="37"/>
      <c r="BH122" s="39"/>
      <c r="BI122" s="37"/>
      <c r="BJ122" s="39"/>
      <c r="BK122" s="37"/>
      <c r="BL122" s="53"/>
      <c r="BM122" s="39"/>
      <c r="BN122" s="37"/>
      <c r="BO122" s="37"/>
      <c r="BP122" s="53"/>
      <c r="BQ122" s="39"/>
      <c r="BR122" s="37"/>
      <c r="BS122" s="37"/>
      <c r="BT122" s="53"/>
      <c r="BU122" s="55"/>
      <c r="BV122" s="53"/>
      <c r="BW122" s="53"/>
      <c r="BX122" s="64">
        <v>45503</v>
      </c>
      <c r="BY122" s="52">
        <f>R122+AX122</f>
        <v>150</v>
      </c>
      <c r="BZ122" s="37" t="s">
        <v>111</v>
      </c>
      <c r="CA122" s="42">
        <f>T122+AL122</f>
        <v>13000000</v>
      </c>
      <c r="CB122" s="37" t="s">
        <v>91</v>
      </c>
    </row>
    <row r="123" spans="1:80" s="58" customFormat="1" ht="29.25" customHeight="1" x14ac:dyDescent="0.3">
      <c r="A123" s="34">
        <v>122</v>
      </c>
      <c r="B123" s="73">
        <v>105726</v>
      </c>
      <c r="C123" s="36" t="s">
        <v>71</v>
      </c>
      <c r="D123" s="71" t="s">
        <v>72</v>
      </c>
      <c r="E123" s="71" t="s">
        <v>73</v>
      </c>
      <c r="F123" s="37" t="s">
        <v>889</v>
      </c>
      <c r="G123" s="38" t="s">
        <v>890</v>
      </c>
      <c r="H123" s="39" t="s">
        <v>76</v>
      </c>
      <c r="I123" s="39" t="s">
        <v>891</v>
      </c>
      <c r="J123" s="40" t="s">
        <v>892</v>
      </c>
      <c r="K123" s="37" t="s">
        <v>80</v>
      </c>
      <c r="L123" s="39" t="s">
        <v>81</v>
      </c>
      <c r="M123" s="57">
        <v>45350</v>
      </c>
      <c r="N123" s="41">
        <v>45352</v>
      </c>
      <c r="O123" s="41">
        <v>45458</v>
      </c>
      <c r="P123" s="39">
        <v>3</v>
      </c>
      <c r="Q123" s="39">
        <v>15</v>
      </c>
      <c r="R123" s="39">
        <f t="shared" si="5"/>
        <v>105</v>
      </c>
      <c r="S123" s="39" t="s">
        <v>82</v>
      </c>
      <c r="T123" s="42">
        <v>29750000</v>
      </c>
      <c r="U123" s="69">
        <v>8500000</v>
      </c>
      <c r="V123" s="46">
        <v>1066</v>
      </c>
      <c r="W123" s="44">
        <v>45344</v>
      </c>
      <c r="X123" s="45">
        <v>59500000</v>
      </c>
      <c r="Y123" s="46">
        <v>1149</v>
      </c>
      <c r="Z123" s="44">
        <v>45351</v>
      </c>
      <c r="AA123" s="47" t="s">
        <v>893</v>
      </c>
      <c r="AB123" s="46" t="s">
        <v>84</v>
      </c>
      <c r="AC123" s="59">
        <v>45350</v>
      </c>
      <c r="AD123" s="48" t="s">
        <v>894</v>
      </c>
      <c r="AE123" s="8" t="s">
        <v>895</v>
      </c>
      <c r="AF123" s="46" t="s">
        <v>87</v>
      </c>
      <c r="AG123" s="61" t="s">
        <v>204</v>
      </c>
      <c r="AH123" s="61" t="s">
        <v>614</v>
      </c>
      <c r="AI123" s="48" t="s">
        <v>77</v>
      </c>
      <c r="AJ123" s="48" t="s">
        <v>77</v>
      </c>
      <c r="AK123" s="49"/>
      <c r="AL123" s="50"/>
      <c r="AM123" s="48" t="s">
        <v>77</v>
      </c>
      <c r="AN123" s="48" t="s">
        <v>77</v>
      </c>
      <c r="AO123" s="48" t="s">
        <v>77</v>
      </c>
      <c r="AP123" s="48" t="s">
        <v>77</v>
      </c>
      <c r="AQ123" s="48" t="s">
        <v>77</v>
      </c>
      <c r="AR123" s="48" t="s">
        <v>77</v>
      </c>
      <c r="AS123" s="48" t="s">
        <v>77</v>
      </c>
      <c r="AT123" s="51"/>
      <c r="AU123" s="51"/>
      <c r="AV123" s="51"/>
      <c r="AW123" s="51"/>
      <c r="AX123" s="52"/>
      <c r="AY123" s="37"/>
      <c r="AZ123" s="37"/>
      <c r="BA123" s="37"/>
      <c r="BB123" s="37"/>
      <c r="BC123" s="51"/>
      <c r="BD123" s="51"/>
      <c r="BE123" s="51"/>
      <c r="BF123" s="51"/>
      <c r="BG123" s="37"/>
      <c r="BH123" s="39"/>
      <c r="BI123" s="37"/>
      <c r="BJ123" s="39"/>
      <c r="BK123" s="37"/>
      <c r="BL123" s="53"/>
      <c r="BM123" s="39"/>
      <c r="BN123" s="37"/>
      <c r="BO123" s="37"/>
      <c r="BP123" s="53"/>
      <c r="BQ123" s="39"/>
      <c r="BR123" s="37"/>
      <c r="BS123" s="37"/>
      <c r="BT123" s="53"/>
      <c r="BU123" s="55"/>
      <c r="BV123" s="53"/>
      <c r="BW123" s="53"/>
      <c r="BX123" s="57">
        <f>O123</f>
        <v>45458</v>
      </c>
      <c r="BY123" s="52">
        <f>R123+AX123</f>
        <v>105</v>
      </c>
      <c r="BZ123" s="37" t="str">
        <f>S123</f>
        <v>3 MESES Y 15 DIAS</v>
      </c>
      <c r="CA123" s="42">
        <f>T123+AL123</f>
        <v>29750000</v>
      </c>
      <c r="CB123" s="37" t="s">
        <v>91</v>
      </c>
    </row>
    <row r="124" spans="1:80" s="58" customFormat="1" ht="29.25" customHeight="1" x14ac:dyDescent="0.3">
      <c r="A124" s="34">
        <v>123</v>
      </c>
      <c r="B124" s="73">
        <v>103762</v>
      </c>
      <c r="C124" s="36" t="s">
        <v>71</v>
      </c>
      <c r="D124" s="71" t="s">
        <v>72</v>
      </c>
      <c r="E124" s="71" t="s">
        <v>73</v>
      </c>
      <c r="F124" s="37" t="s">
        <v>896</v>
      </c>
      <c r="G124" s="38" t="s">
        <v>897</v>
      </c>
      <c r="H124" s="39" t="s">
        <v>76</v>
      </c>
      <c r="I124" s="39" t="s">
        <v>898</v>
      </c>
      <c r="J124" s="40" t="s">
        <v>635</v>
      </c>
      <c r="K124" s="37" t="s">
        <v>80</v>
      </c>
      <c r="L124" s="39" t="s">
        <v>81</v>
      </c>
      <c r="M124" s="57">
        <v>45350</v>
      </c>
      <c r="N124" s="41">
        <v>45352</v>
      </c>
      <c r="O124" s="41">
        <v>45458</v>
      </c>
      <c r="P124" s="39">
        <v>3</v>
      </c>
      <c r="Q124" s="39">
        <v>15</v>
      </c>
      <c r="R124" s="39">
        <f t="shared" si="5"/>
        <v>105</v>
      </c>
      <c r="S124" s="39" t="s">
        <v>82</v>
      </c>
      <c r="T124" s="42">
        <v>24500000</v>
      </c>
      <c r="U124" s="69">
        <v>7000000</v>
      </c>
      <c r="V124" s="43">
        <v>1021</v>
      </c>
      <c r="W124" s="44">
        <v>45337</v>
      </c>
      <c r="X124" s="45">
        <v>98000000</v>
      </c>
      <c r="Y124" s="46">
        <v>1150</v>
      </c>
      <c r="Z124" s="44">
        <v>45351</v>
      </c>
      <c r="AA124" s="47" t="s">
        <v>636</v>
      </c>
      <c r="AB124" s="46" t="s">
        <v>84</v>
      </c>
      <c r="AC124" s="59">
        <v>45350</v>
      </c>
      <c r="AD124" s="48" t="s">
        <v>899</v>
      </c>
      <c r="AE124" s="8" t="s">
        <v>900</v>
      </c>
      <c r="AF124" s="46" t="s">
        <v>87</v>
      </c>
      <c r="AG124" s="48" t="s">
        <v>257</v>
      </c>
      <c r="AH124" s="61" t="s">
        <v>258</v>
      </c>
      <c r="AI124" s="48" t="s">
        <v>108</v>
      </c>
      <c r="AJ124" s="74">
        <v>45447</v>
      </c>
      <c r="AK124" s="50">
        <v>10500000</v>
      </c>
      <c r="AL124" s="50">
        <v>10500000</v>
      </c>
      <c r="AM124" s="48">
        <v>110089</v>
      </c>
      <c r="AN124" s="46">
        <v>1388</v>
      </c>
      <c r="AO124" s="59">
        <v>45441</v>
      </c>
      <c r="AP124" s="50">
        <v>10500000</v>
      </c>
      <c r="AQ124" s="46">
        <v>1723</v>
      </c>
      <c r="AR124" s="59">
        <v>45448</v>
      </c>
      <c r="AS124" s="46" t="s">
        <v>304</v>
      </c>
      <c r="AT124" s="37">
        <v>1</v>
      </c>
      <c r="AU124" s="37">
        <v>15</v>
      </c>
      <c r="AV124" s="37">
        <v>45</v>
      </c>
      <c r="AW124" s="37" t="s">
        <v>110</v>
      </c>
      <c r="AX124" s="52">
        <v>45</v>
      </c>
      <c r="AY124" s="64">
        <v>45503</v>
      </c>
      <c r="AZ124" s="37"/>
      <c r="BA124" s="37"/>
      <c r="BB124" s="37"/>
      <c r="BC124" s="51"/>
      <c r="BD124" s="51"/>
      <c r="BE124" s="51"/>
      <c r="BF124" s="51"/>
      <c r="BG124" s="37"/>
      <c r="BH124" s="39"/>
      <c r="BI124" s="37"/>
      <c r="BJ124" s="39"/>
      <c r="BK124" s="37"/>
      <c r="BL124" s="53"/>
      <c r="BM124" s="39"/>
      <c r="BN124" s="37"/>
      <c r="BO124" s="37"/>
      <c r="BP124" s="53"/>
      <c r="BQ124" s="39"/>
      <c r="BR124" s="37"/>
      <c r="BS124" s="37"/>
      <c r="BT124" s="53"/>
      <c r="BU124" s="55"/>
      <c r="BV124" s="67" t="s">
        <v>243</v>
      </c>
      <c r="BW124" s="53">
        <v>45489</v>
      </c>
      <c r="BX124" s="53">
        <v>45489</v>
      </c>
      <c r="BY124" s="52">
        <v>136</v>
      </c>
      <c r="BZ124" s="37" t="s">
        <v>534</v>
      </c>
      <c r="CA124" s="42">
        <v>31733333</v>
      </c>
      <c r="CB124" s="37" t="s">
        <v>245</v>
      </c>
    </row>
    <row r="125" spans="1:80" s="58" customFormat="1" ht="29.25" customHeight="1" x14ac:dyDescent="0.3">
      <c r="A125" s="34">
        <v>124</v>
      </c>
      <c r="B125" s="73">
        <v>103893</v>
      </c>
      <c r="C125" s="36" t="s">
        <v>133</v>
      </c>
      <c r="D125" s="71" t="s">
        <v>134</v>
      </c>
      <c r="E125" s="71" t="s">
        <v>385</v>
      </c>
      <c r="F125" s="37" t="s">
        <v>901</v>
      </c>
      <c r="G125" s="38" t="s">
        <v>902</v>
      </c>
      <c r="H125" s="39" t="s">
        <v>76</v>
      </c>
      <c r="I125" s="39" t="s">
        <v>903</v>
      </c>
      <c r="J125" s="40" t="s">
        <v>402</v>
      </c>
      <c r="K125" s="37" t="s">
        <v>80</v>
      </c>
      <c r="L125" s="39" t="s">
        <v>81</v>
      </c>
      <c r="M125" s="57">
        <v>45350</v>
      </c>
      <c r="N125" s="41">
        <v>45355</v>
      </c>
      <c r="O125" s="41">
        <v>45461</v>
      </c>
      <c r="P125" s="39">
        <v>3</v>
      </c>
      <c r="Q125" s="39">
        <v>15</v>
      </c>
      <c r="R125" s="39">
        <f t="shared" si="5"/>
        <v>105</v>
      </c>
      <c r="S125" s="39" t="s">
        <v>82</v>
      </c>
      <c r="T125" s="42">
        <v>9800000</v>
      </c>
      <c r="U125" s="69">
        <v>2800000</v>
      </c>
      <c r="V125" s="43">
        <v>1029</v>
      </c>
      <c r="W125" s="44">
        <v>45337</v>
      </c>
      <c r="X125" s="45">
        <v>343000000</v>
      </c>
      <c r="Y125" s="46">
        <v>1151</v>
      </c>
      <c r="Z125" s="44">
        <v>45351</v>
      </c>
      <c r="AA125" s="47" t="s">
        <v>623</v>
      </c>
      <c r="AB125" s="46" t="s">
        <v>84</v>
      </c>
      <c r="AC125" s="59">
        <v>45350</v>
      </c>
      <c r="AD125" s="48" t="s">
        <v>904</v>
      </c>
      <c r="AE125" s="8" t="s">
        <v>905</v>
      </c>
      <c r="AF125" s="46" t="s">
        <v>87</v>
      </c>
      <c r="AG125" s="48" t="s">
        <v>626</v>
      </c>
      <c r="AH125" s="61" t="s">
        <v>107</v>
      </c>
      <c r="AI125" s="48" t="s">
        <v>108</v>
      </c>
      <c r="AJ125" s="59">
        <v>45454</v>
      </c>
      <c r="AK125" s="50">
        <v>4200000</v>
      </c>
      <c r="AL125" s="50">
        <v>4200000</v>
      </c>
      <c r="AM125" s="48">
        <v>110615</v>
      </c>
      <c r="AN125" s="46">
        <v>1483</v>
      </c>
      <c r="AO125" s="59">
        <v>45447</v>
      </c>
      <c r="AP125" s="50">
        <v>4200000</v>
      </c>
      <c r="AQ125" s="46">
        <v>1762</v>
      </c>
      <c r="AR125" s="59">
        <v>45456</v>
      </c>
      <c r="AS125" s="72" t="s">
        <v>176</v>
      </c>
      <c r="AT125" s="37">
        <v>1</v>
      </c>
      <c r="AU125" s="37">
        <v>15</v>
      </c>
      <c r="AV125" s="37">
        <v>45</v>
      </c>
      <c r="AW125" s="37" t="s">
        <v>110</v>
      </c>
      <c r="AX125" s="52">
        <v>45</v>
      </c>
      <c r="AY125" s="57">
        <v>45507</v>
      </c>
      <c r="AZ125" s="37"/>
      <c r="BA125" s="37"/>
      <c r="BB125" s="37"/>
      <c r="BC125" s="51"/>
      <c r="BD125" s="51"/>
      <c r="BE125" s="51"/>
      <c r="BF125" s="51"/>
      <c r="BG125" s="37"/>
      <c r="BH125" s="39"/>
      <c r="BI125" s="37"/>
      <c r="BJ125" s="39"/>
      <c r="BK125" s="37"/>
      <c r="BL125" s="53"/>
      <c r="BM125" s="39"/>
      <c r="BN125" s="37"/>
      <c r="BO125" s="37"/>
      <c r="BP125" s="53"/>
      <c r="BQ125" s="39"/>
      <c r="BR125" s="37"/>
      <c r="BS125" s="37"/>
      <c r="BT125" s="53"/>
      <c r="BU125" s="55"/>
      <c r="BV125" s="53"/>
      <c r="BW125" s="53"/>
      <c r="BX125" s="57">
        <v>45507</v>
      </c>
      <c r="BY125" s="52">
        <f>R125+AX125</f>
        <v>150</v>
      </c>
      <c r="BZ125" s="37" t="s">
        <v>111</v>
      </c>
      <c r="CA125" s="42">
        <f>T125+AL125</f>
        <v>14000000</v>
      </c>
      <c r="CB125" s="37" t="s">
        <v>91</v>
      </c>
    </row>
    <row r="126" spans="1:80" s="58" customFormat="1" ht="29.25" customHeight="1" x14ac:dyDescent="0.3">
      <c r="A126" s="34">
        <v>125</v>
      </c>
      <c r="B126" s="73">
        <v>103893</v>
      </c>
      <c r="C126" s="36" t="s">
        <v>133</v>
      </c>
      <c r="D126" s="71" t="s">
        <v>134</v>
      </c>
      <c r="E126" s="71" t="s">
        <v>385</v>
      </c>
      <c r="F126" s="37" t="s">
        <v>906</v>
      </c>
      <c r="G126" s="38" t="s">
        <v>907</v>
      </c>
      <c r="H126" s="39" t="s">
        <v>76</v>
      </c>
      <c r="I126" s="39" t="s">
        <v>908</v>
      </c>
      <c r="J126" s="40" t="s">
        <v>402</v>
      </c>
      <c r="K126" s="37" t="s">
        <v>80</v>
      </c>
      <c r="L126" s="39" t="s">
        <v>81</v>
      </c>
      <c r="M126" s="57">
        <v>45350</v>
      </c>
      <c r="N126" s="41">
        <v>45352</v>
      </c>
      <c r="O126" s="41">
        <v>45458</v>
      </c>
      <c r="P126" s="39">
        <v>3</v>
      </c>
      <c r="Q126" s="39">
        <v>15</v>
      </c>
      <c r="R126" s="39">
        <f t="shared" si="5"/>
        <v>105</v>
      </c>
      <c r="S126" s="39" t="s">
        <v>82</v>
      </c>
      <c r="T126" s="42">
        <v>9800000</v>
      </c>
      <c r="U126" s="69">
        <v>2800000</v>
      </c>
      <c r="V126" s="43">
        <v>1029</v>
      </c>
      <c r="W126" s="44">
        <v>45337</v>
      </c>
      <c r="X126" s="45">
        <v>343000000</v>
      </c>
      <c r="Y126" s="46">
        <v>1152</v>
      </c>
      <c r="Z126" s="44">
        <v>45351</v>
      </c>
      <c r="AA126" s="47" t="s">
        <v>623</v>
      </c>
      <c r="AB126" s="46" t="s">
        <v>84</v>
      </c>
      <c r="AC126" s="59">
        <v>45350</v>
      </c>
      <c r="AD126" s="48" t="s">
        <v>909</v>
      </c>
      <c r="AE126" s="8" t="s">
        <v>910</v>
      </c>
      <c r="AF126" s="46" t="s">
        <v>87</v>
      </c>
      <c r="AG126" s="48" t="s">
        <v>626</v>
      </c>
      <c r="AH126" s="61" t="s">
        <v>107</v>
      </c>
      <c r="AI126" s="48" t="s">
        <v>108</v>
      </c>
      <c r="AJ126" s="74">
        <v>45447</v>
      </c>
      <c r="AK126" s="50">
        <v>4200000</v>
      </c>
      <c r="AL126" s="50">
        <v>4200000</v>
      </c>
      <c r="AM126" s="48">
        <v>110108</v>
      </c>
      <c r="AN126" s="46">
        <v>1401</v>
      </c>
      <c r="AO126" s="59">
        <v>45441</v>
      </c>
      <c r="AP126" s="50">
        <v>4200000</v>
      </c>
      <c r="AQ126" s="46">
        <v>1724</v>
      </c>
      <c r="AR126" s="59">
        <v>45448</v>
      </c>
      <c r="AS126" s="72" t="s">
        <v>176</v>
      </c>
      <c r="AT126" s="37">
        <v>1</v>
      </c>
      <c r="AU126" s="37">
        <v>15</v>
      </c>
      <c r="AV126" s="37">
        <v>45</v>
      </c>
      <c r="AW126" s="37" t="s">
        <v>110</v>
      </c>
      <c r="AX126" s="52">
        <v>45</v>
      </c>
      <c r="AY126" s="64">
        <v>45503</v>
      </c>
      <c r="AZ126" s="37"/>
      <c r="BA126" s="37"/>
      <c r="BB126" s="37"/>
      <c r="BC126" s="51"/>
      <c r="BD126" s="51"/>
      <c r="BE126" s="51"/>
      <c r="BF126" s="51"/>
      <c r="BG126" s="37"/>
      <c r="BH126" s="39"/>
      <c r="BI126" s="37"/>
      <c r="BJ126" s="39"/>
      <c r="BK126" s="37"/>
      <c r="BL126" s="53"/>
      <c r="BM126" s="39"/>
      <c r="BN126" s="37"/>
      <c r="BO126" s="37"/>
      <c r="BP126" s="53"/>
      <c r="BQ126" s="39"/>
      <c r="BR126" s="37"/>
      <c r="BS126" s="37"/>
      <c r="BT126" s="53"/>
      <c r="BU126" s="55"/>
      <c r="BV126" s="53"/>
      <c r="BW126" s="53"/>
      <c r="BX126" s="57">
        <v>45503</v>
      </c>
      <c r="BY126" s="52">
        <f>R126+AX126</f>
        <v>150</v>
      </c>
      <c r="BZ126" s="37" t="s">
        <v>111</v>
      </c>
      <c r="CA126" s="42">
        <f>T126+AL126</f>
        <v>14000000</v>
      </c>
      <c r="CB126" s="37" t="s">
        <v>91</v>
      </c>
    </row>
    <row r="127" spans="1:80" s="58" customFormat="1" ht="29.25" customHeight="1" x14ac:dyDescent="0.3">
      <c r="A127" s="34">
        <v>126</v>
      </c>
      <c r="B127" s="73">
        <v>103900</v>
      </c>
      <c r="C127" s="36" t="s">
        <v>71</v>
      </c>
      <c r="D127" s="71" t="s">
        <v>72</v>
      </c>
      <c r="E127" s="71" t="s">
        <v>73</v>
      </c>
      <c r="F127" s="37" t="s">
        <v>911</v>
      </c>
      <c r="G127" s="38" t="s">
        <v>912</v>
      </c>
      <c r="H127" s="39" t="s">
        <v>76</v>
      </c>
      <c r="I127" s="39" t="s">
        <v>913</v>
      </c>
      <c r="J127" s="40" t="s">
        <v>545</v>
      </c>
      <c r="K127" s="37" t="s">
        <v>80</v>
      </c>
      <c r="L127" s="39" t="s">
        <v>81</v>
      </c>
      <c r="M127" s="57">
        <v>45350</v>
      </c>
      <c r="N127" s="41">
        <v>45352</v>
      </c>
      <c r="O127" s="41">
        <v>45458</v>
      </c>
      <c r="P127" s="39">
        <v>3</v>
      </c>
      <c r="Q127" s="39">
        <v>15</v>
      </c>
      <c r="R127" s="39">
        <f t="shared" si="5"/>
        <v>105</v>
      </c>
      <c r="S127" s="39" t="s">
        <v>82</v>
      </c>
      <c r="T127" s="42">
        <v>15050000</v>
      </c>
      <c r="U127" s="69">
        <v>4300000</v>
      </c>
      <c r="V127" s="43">
        <v>1030</v>
      </c>
      <c r="W127" s="44">
        <v>45337</v>
      </c>
      <c r="X127" s="45">
        <v>45150000</v>
      </c>
      <c r="Y127" s="46">
        <v>1153</v>
      </c>
      <c r="Z127" s="44">
        <v>45351</v>
      </c>
      <c r="AA127" s="47" t="s">
        <v>743</v>
      </c>
      <c r="AB127" s="46" t="s">
        <v>84</v>
      </c>
      <c r="AC127" s="59">
        <v>45350</v>
      </c>
      <c r="AD127" s="48" t="s">
        <v>914</v>
      </c>
      <c r="AE127" s="8" t="s">
        <v>915</v>
      </c>
      <c r="AF127" s="46" t="s">
        <v>87</v>
      </c>
      <c r="AG127" s="61" t="s">
        <v>548</v>
      </c>
      <c r="AH127" s="60" t="s">
        <v>329</v>
      </c>
      <c r="AI127" s="48" t="s">
        <v>77</v>
      </c>
      <c r="AJ127" s="48" t="s">
        <v>77</v>
      </c>
      <c r="AK127" s="49"/>
      <c r="AL127" s="50"/>
      <c r="AM127" s="48" t="s">
        <v>77</v>
      </c>
      <c r="AN127" s="48" t="s">
        <v>77</v>
      </c>
      <c r="AO127" s="48" t="s">
        <v>77</v>
      </c>
      <c r="AP127" s="48" t="s">
        <v>77</v>
      </c>
      <c r="AQ127" s="48" t="s">
        <v>77</v>
      </c>
      <c r="AR127" s="48" t="s">
        <v>77</v>
      </c>
      <c r="AS127" s="48" t="s">
        <v>77</v>
      </c>
      <c r="AT127" s="51"/>
      <c r="AU127" s="51"/>
      <c r="AV127" s="51"/>
      <c r="AW127" s="51"/>
      <c r="AX127" s="52"/>
      <c r="AY127" s="37"/>
      <c r="AZ127" s="37"/>
      <c r="BA127" s="37"/>
      <c r="BB127" s="37"/>
      <c r="BC127" s="51"/>
      <c r="BD127" s="51"/>
      <c r="BE127" s="51"/>
      <c r="BF127" s="51"/>
      <c r="BG127" s="37"/>
      <c r="BH127" s="39"/>
      <c r="BI127" s="37"/>
      <c r="BJ127" s="39"/>
      <c r="BK127" s="37"/>
      <c r="BL127" s="53"/>
      <c r="BM127" s="39"/>
      <c r="BN127" s="37"/>
      <c r="BO127" s="37"/>
      <c r="BP127" s="53"/>
      <c r="BQ127" s="39"/>
      <c r="BR127" s="37"/>
      <c r="BS127" s="37"/>
      <c r="BT127" s="53"/>
      <c r="BU127" s="55"/>
      <c r="BV127" s="53"/>
      <c r="BW127" s="53"/>
      <c r="BX127" s="57">
        <f>O127</f>
        <v>45458</v>
      </c>
      <c r="BY127" s="52">
        <f>R127+AX127</f>
        <v>105</v>
      </c>
      <c r="BZ127" s="37" t="str">
        <f>S127</f>
        <v>3 MESES Y 15 DIAS</v>
      </c>
      <c r="CA127" s="42">
        <f>T127+AL127</f>
        <v>15050000</v>
      </c>
      <c r="CB127" s="37" t="s">
        <v>91</v>
      </c>
    </row>
    <row r="128" spans="1:80" s="58" customFormat="1" ht="29.25" customHeight="1" x14ac:dyDescent="0.3">
      <c r="A128" s="34">
        <v>127</v>
      </c>
      <c r="B128" s="73">
        <v>103862</v>
      </c>
      <c r="C128" s="36" t="s">
        <v>71</v>
      </c>
      <c r="D128" s="71" t="s">
        <v>72</v>
      </c>
      <c r="E128" s="71" t="s">
        <v>73</v>
      </c>
      <c r="F128" s="37" t="s">
        <v>916</v>
      </c>
      <c r="G128" s="38" t="s">
        <v>917</v>
      </c>
      <c r="H128" s="39" t="s">
        <v>76</v>
      </c>
      <c r="I128" s="39" t="s">
        <v>918</v>
      </c>
      <c r="J128" s="40" t="s">
        <v>919</v>
      </c>
      <c r="K128" s="37" t="s">
        <v>80</v>
      </c>
      <c r="L128" s="39" t="s">
        <v>81</v>
      </c>
      <c r="M128" s="64">
        <v>45350</v>
      </c>
      <c r="N128" s="41">
        <v>45352</v>
      </c>
      <c r="O128" s="41">
        <v>45458</v>
      </c>
      <c r="P128" s="39">
        <v>3</v>
      </c>
      <c r="Q128" s="39">
        <v>15</v>
      </c>
      <c r="R128" s="39">
        <f t="shared" si="5"/>
        <v>105</v>
      </c>
      <c r="S128" s="39" t="s">
        <v>82</v>
      </c>
      <c r="T128" s="42">
        <v>25900000</v>
      </c>
      <c r="U128" s="69">
        <v>7400000</v>
      </c>
      <c r="V128" s="43">
        <v>1047</v>
      </c>
      <c r="W128" s="44">
        <v>45337</v>
      </c>
      <c r="X128" s="45">
        <v>51800000</v>
      </c>
      <c r="Y128" s="46">
        <v>1154</v>
      </c>
      <c r="Z128" s="44">
        <v>45351</v>
      </c>
      <c r="AA128" s="47" t="s">
        <v>920</v>
      </c>
      <c r="AB128" s="46" t="s">
        <v>84</v>
      </c>
      <c r="AC128" s="74">
        <v>45350</v>
      </c>
      <c r="AD128" s="48" t="s">
        <v>921</v>
      </c>
      <c r="AE128" s="8" t="s">
        <v>922</v>
      </c>
      <c r="AF128" s="46" t="s">
        <v>87</v>
      </c>
      <c r="AG128" s="61" t="s">
        <v>204</v>
      </c>
      <c r="AH128" s="61" t="s">
        <v>614</v>
      </c>
      <c r="AI128" s="48" t="s">
        <v>77</v>
      </c>
      <c r="AJ128" s="48" t="s">
        <v>77</v>
      </c>
      <c r="AK128" s="49"/>
      <c r="AL128" s="50"/>
      <c r="AM128" s="48" t="s">
        <v>77</v>
      </c>
      <c r="AN128" s="48" t="s">
        <v>77</v>
      </c>
      <c r="AO128" s="48" t="s">
        <v>77</v>
      </c>
      <c r="AP128" s="48" t="s">
        <v>77</v>
      </c>
      <c r="AQ128" s="48" t="s">
        <v>77</v>
      </c>
      <c r="AR128" s="48" t="s">
        <v>77</v>
      </c>
      <c r="AS128" s="48" t="s">
        <v>77</v>
      </c>
      <c r="AT128" s="51"/>
      <c r="AU128" s="51"/>
      <c r="AV128" s="51"/>
      <c r="AW128" s="51"/>
      <c r="AX128" s="52"/>
      <c r="AY128" s="37"/>
      <c r="AZ128" s="37"/>
      <c r="BA128" s="37"/>
      <c r="BB128" s="37"/>
      <c r="BC128" s="51"/>
      <c r="BD128" s="51"/>
      <c r="BE128" s="51"/>
      <c r="BF128" s="51"/>
      <c r="BG128" s="37"/>
      <c r="BH128" s="39"/>
      <c r="BI128" s="37"/>
      <c r="BJ128" s="39"/>
      <c r="BK128" s="37"/>
      <c r="BL128" s="53"/>
      <c r="BM128" s="39"/>
      <c r="BN128" s="37"/>
      <c r="BO128" s="37"/>
      <c r="BP128" s="53"/>
      <c r="BQ128" s="39"/>
      <c r="BR128" s="37"/>
      <c r="BS128" s="37"/>
      <c r="BT128" s="53"/>
      <c r="BU128" s="55"/>
      <c r="BV128" s="53"/>
      <c r="BW128" s="53"/>
      <c r="BX128" s="57">
        <f>O128</f>
        <v>45458</v>
      </c>
      <c r="BY128" s="52">
        <f>R128+AX128</f>
        <v>105</v>
      </c>
      <c r="BZ128" s="37" t="str">
        <f>S128</f>
        <v>3 MESES Y 15 DIAS</v>
      </c>
      <c r="CA128" s="42">
        <f>T128+AL128</f>
        <v>25900000</v>
      </c>
      <c r="CB128" s="37" t="s">
        <v>91</v>
      </c>
    </row>
    <row r="129" spans="1:80" s="58" customFormat="1" ht="29.25" customHeight="1" x14ac:dyDescent="0.3">
      <c r="A129" s="34">
        <v>128</v>
      </c>
      <c r="B129" s="73">
        <v>103799</v>
      </c>
      <c r="C129" s="36" t="s">
        <v>71</v>
      </c>
      <c r="D129" s="71" t="s">
        <v>72</v>
      </c>
      <c r="E129" s="71" t="s">
        <v>73</v>
      </c>
      <c r="F129" s="37" t="s">
        <v>923</v>
      </c>
      <c r="G129" s="38" t="s">
        <v>924</v>
      </c>
      <c r="H129" s="39" t="s">
        <v>76</v>
      </c>
      <c r="I129" s="39" t="s">
        <v>925</v>
      </c>
      <c r="J129" s="40" t="s">
        <v>824</v>
      </c>
      <c r="K129" s="37" t="s">
        <v>80</v>
      </c>
      <c r="L129" s="39" t="s">
        <v>81</v>
      </c>
      <c r="M129" s="57">
        <v>45350</v>
      </c>
      <c r="N129" s="41">
        <v>45352</v>
      </c>
      <c r="O129" s="41">
        <v>45458</v>
      </c>
      <c r="P129" s="39">
        <v>3</v>
      </c>
      <c r="Q129" s="39">
        <v>15</v>
      </c>
      <c r="R129" s="39">
        <f t="shared" si="5"/>
        <v>105</v>
      </c>
      <c r="S129" s="39" t="s">
        <v>82</v>
      </c>
      <c r="T129" s="42">
        <v>22750000</v>
      </c>
      <c r="U129" s="69">
        <v>6500000</v>
      </c>
      <c r="V129" s="43">
        <v>1041</v>
      </c>
      <c r="W129" s="44">
        <v>45337</v>
      </c>
      <c r="X129" s="45">
        <v>45500000</v>
      </c>
      <c r="Y129" s="46">
        <v>1155</v>
      </c>
      <c r="Z129" s="44">
        <v>45351</v>
      </c>
      <c r="AA129" s="47" t="s">
        <v>597</v>
      </c>
      <c r="AB129" s="46" t="s">
        <v>84</v>
      </c>
      <c r="AC129" s="59">
        <v>45350</v>
      </c>
      <c r="AD129" s="48" t="s">
        <v>926</v>
      </c>
      <c r="AE129" s="8" t="s">
        <v>927</v>
      </c>
      <c r="AF129" s="46" t="s">
        <v>87</v>
      </c>
      <c r="AG129" s="61" t="s">
        <v>827</v>
      </c>
      <c r="AH129" s="61" t="s">
        <v>829</v>
      </c>
      <c r="AI129" s="48" t="s">
        <v>77</v>
      </c>
      <c r="AJ129" s="48" t="s">
        <v>77</v>
      </c>
      <c r="AK129" s="49"/>
      <c r="AL129" s="50"/>
      <c r="AM129" s="48" t="s">
        <v>77</v>
      </c>
      <c r="AN129" s="48" t="s">
        <v>77</v>
      </c>
      <c r="AO129" s="48" t="s">
        <v>77</v>
      </c>
      <c r="AP129" s="48" t="s">
        <v>77</v>
      </c>
      <c r="AQ129" s="48" t="s">
        <v>77</v>
      </c>
      <c r="AR129" s="48" t="s">
        <v>77</v>
      </c>
      <c r="AS129" s="48" t="s">
        <v>77</v>
      </c>
      <c r="AT129" s="51"/>
      <c r="AU129" s="51"/>
      <c r="AV129" s="51"/>
      <c r="AW129" s="51"/>
      <c r="AX129" s="52"/>
      <c r="AY129" s="37"/>
      <c r="AZ129" s="37"/>
      <c r="BA129" s="37"/>
      <c r="BB129" s="37"/>
      <c r="BC129" s="51"/>
      <c r="BD129" s="51"/>
      <c r="BE129" s="51"/>
      <c r="BF129" s="51"/>
      <c r="BG129" s="37"/>
      <c r="BH129" s="39"/>
      <c r="BI129" s="37"/>
      <c r="BJ129" s="39"/>
      <c r="BK129" s="37"/>
      <c r="BL129" s="53"/>
      <c r="BM129" s="39"/>
      <c r="BN129" s="37"/>
      <c r="BO129" s="37"/>
      <c r="BP129" s="53"/>
      <c r="BQ129" s="39"/>
      <c r="BR129" s="37"/>
      <c r="BS129" s="37"/>
      <c r="BT129" s="53"/>
      <c r="BU129" s="55"/>
      <c r="BV129" s="53"/>
      <c r="BW129" s="53"/>
      <c r="BX129" s="57">
        <f>O129</f>
        <v>45458</v>
      </c>
      <c r="BY129" s="52">
        <f>R129+AX129</f>
        <v>105</v>
      </c>
      <c r="BZ129" s="37" t="str">
        <f>S129</f>
        <v>3 MESES Y 15 DIAS</v>
      </c>
      <c r="CA129" s="42">
        <f>T129+AL129</f>
        <v>22750000</v>
      </c>
      <c r="CB129" s="37" t="s">
        <v>91</v>
      </c>
    </row>
    <row r="130" spans="1:80" s="58" customFormat="1" ht="29.25" customHeight="1" x14ac:dyDescent="0.3">
      <c r="A130" s="34">
        <v>129</v>
      </c>
      <c r="B130" s="73">
        <v>103867</v>
      </c>
      <c r="C130" s="36" t="s">
        <v>71</v>
      </c>
      <c r="D130" s="71" t="s">
        <v>72</v>
      </c>
      <c r="E130" s="71" t="s">
        <v>385</v>
      </c>
      <c r="F130" s="66" t="s">
        <v>928</v>
      </c>
      <c r="G130" s="38" t="s">
        <v>929</v>
      </c>
      <c r="H130" s="39" t="s">
        <v>76</v>
      </c>
      <c r="I130" s="39" t="s">
        <v>930</v>
      </c>
      <c r="J130" s="40" t="s">
        <v>931</v>
      </c>
      <c r="K130" s="37" t="s">
        <v>80</v>
      </c>
      <c r="L130" s="39" t="s">
        <v>81</v>
      </c>
      <c r="M130" s="57">
        <v>45350</v>
      </c>
      <c r="N130" s="41">
        <v>45352</v>
      </c>
      <c r="O130" s="41">
        <v>45458</v>
      </c>
      <c r="P130" s="39">
        <v>3</v>
      </c>
      <c r="Q130" s="39">
        <v>15</v>
      </c>
      <c r="R130" s="39">
        <f t="shared" si="5"/>
        <v>105</v>
      </c>
      <c r="S130" s="39" t="s">
        <v>82</v>
      </c>
      <c r="T130" s="42">
        <v>10080000</v>
      </c>
      <c r="U130" s="69">
        <v>2880000</v>
      </c>
      <c r="V130" s="43">
        <v>1025</v>
      </c>
      <c r="W130" s="44">
        <v>45337</v>
      </c>
      <c r="X130" s="45">
        <v>30240000</v>
      </c>
      <c r="Y130" s="46">
        <v>1156</v>
      </c>
      <c r="Z130" s="44">
        <v>45351</v>
      </c>
      <c r="AA130" s="47" t="s">
        <v>805</v>
      </c>
      <c r="AB130" s="46" t="s">
        <v>84</v>
      </c>
      <c r="AC130" s="59">
        <v>45350</v>
      </c>
      <c r="AD130" s="48" t="s">
        <v>932</v>
      </c>
      <c r="AE130" s="8" t="s">
        <v>933</v>
      </c>
      <c r="AF130" s="46" t="s">
        <v>87</v>
      </c>
      <c r="AG130" s="61" t="s">
        <v>204</v>
      </c>
      <c r="AH130" s="61" t="s">
        <v>808</v>
      </c>
      <c r="AI130" s="48" t="s">
        <v>77</v>
      </c>
      <c r="AJ130" s="48" t="s">
        <v>77</v>
      </c>
      <c r="AK130" s="49"/>
      <c r="AL130" s="50"/>
      <c r="AM130" s="48" t="s">
        <v>77</v>
      </c>
      <c r="AN130" s="48" t="s">
        <v>77</v>
      </c>
      <c r="AO130" s="48" t="s">
        <v>77</v>
      </c>
      <c r="AP130" s="48" t="s">
        <v>77</v>
      </c>
      <c r="AQ130" s="48" t="s">
        <v>77</v>
      </c>
      <c r="AR130" s="48" t="s">
        <v>77</v>
      </c>
      <c r="AS130" s="48" t="s">
        <v>77</v>
      </c>
      <c r="AT130" s="51"/>
      <c r="AU130" s="51"/>
      <c r="AV130" s="51"/>
      <c r="AW130" s="51"/>
      <c r="AX130" s="52"/>
      <c r="AY130" s="37"/>
      <c r="AZ130" s="37"/>
      <c r="BA130" s="37"/>
      <c r="BB130" s="37"/>
      <c r="BC130" s="51"/>
      <c r="BD130" s="51"/>
      <c r="BE130" s="51"/>
      <c r="BF130" s="51"/>
      <c r="BG130" s="37"/>
      <c r="BH130" s="39"/>
      <c r="BI130" s="37"/>
      <c r="BJ130" s="39"/>
      <c r="BK130" s="37"/>
      <c r="BL130" s="53"/>
      <c r="BM130" s="39"/>
      <c r="BN130" s="37"/>
      <c r="BO130" s="37"/>
      <c r="BP130" s="53"/>
      <c r="BQ130" s="39"/>
      <c r="BR130" s="37"/>
      <c r="BS130" s="37"/>
      <c r="BT130" s="53"/>
      <c r="BU130" s="55"/>
      <c r="BV130" s="53"/>
      <c r="BW130" s="53"/>
      <c r="BX130" s="57">
        <f>O130</f>
        <v>45458</v>
      </c>
      <c r="BY130" s="52">
        <f>R130+AX130</f>
        <v>105</v>
      </c>
      <c r="BZ130" s="37" t="str">
        <f>S130</f>
        <v>3 MESES Y 15 DIAS</v>
      </c>
      <c r="CA130" s="42">
        <f>T130+AL130</f>
        <v>10080000</v>
      </c>
      <c r="CB130" s="37" t="s">
        <v>91</v>
      </c>
    </row>
    <row r="131" spans="1:80" s="58" customFormat="1" ht="29.25" customHeight="1" x14ac:dyDescent="0.3">
      <c r="A131" s="34">
        <v>130</v>
      </c>
      <c r="B131" s="73">
        <v>103932</v>
      </c>
      <c r="C131" s="36" t="s">
        <v>71</v>
      </c>
      <c r="D131" s="71" t="s">
        <v>72</v>
      </c>
      <c r="E131" s="71" t="s">
        <v>73</v>
      </c>
      <c r="F131" s="37" t="s">
        <v>934</v>
      </c>
      <c r="G131" s="38" t="s">
        <v>935</v>
      </c>
      <c r="H131" s="39" t="s">
        <v>76</v>
      </c>
      <c r="I131" s="39" t="s">
        <v>936</v>
      </c>
      <c r="J131" s="40" t="s">
        <v>538</v>
      </c>
      <c r="K131" s="37" t="s">
        <v>80</v>
      </c>
      <c r="L131" s="39" t="s">
        <v>81</v>
      </c>
      <c r="M131" s="57">
        <v>45351</v>
      </c>
      <c r="N131" s="41">
        <v>45352</v>
      </c>
      <c r="O131" s="41">
        <v>45458</v>
      </c>
      <c r="P131" s="39">
        <v>3</v>
      </c>
      <c r="Q131" s="39">
        <v>15</v>
      </c>
      <c r="R131" s="39">
        <f t="shared" si="5"/>
        <v>105</v>
      </c>
      <c r="S131" s="39" t="s">
        <v>82</v>
      </c>
      <c r="T131" s="42">
        <v>22750000</v>
      </c>
      <c r="U131" s="69">
        <v>6500000</v>
      </c>
      <c r="V131" s="43">
        <v>1007</v>
      </c>
      <c r="W131" s="44">
        <v>45331</v>
      </c>
      <c r="X131" s="45">
        <v>113750000</v>
      </c>
      <c r="Y131" s="46">
        <v>1166</v>
      </c>
      <c r="Z131" s="44">
        <v>45352</v>
      </c>
      <c r="AA131" s="47" t="s">
        <v>597</v>
      </c>
      <c r="AB131" s="46" t="s">
        <v>84</v>
      </c>
      <c r="AC131" s="59">
        <v>45351</v>
      </c>
      <c r="AD131" s="48" t="s">
        <v>937</v>
      </c>
      <c r="AE131" s="8" t="s">
        <v>938</v>
      </c>
      <c r="AF131" s="46" t="s">
        <v>87</v>
      </c>
      <c r="AG131" s="48" t="s">
        <v>149</v>
      </c>
      <c r="AH131" s="60" t="s">
        <v>329</v>
      </c>
      <c r="AI131" s="48" t="s">
        <v>77</v>
      </c>
      <c r="AJ131" s="48" t="s">
        <v>77</v>
      </c>
      <c r="AK131" s="49"/>
      <c r="AL131" s="50"/>
      <c r="AM131" s="48" t="s">
        <v>77</v>
      </c>
      <c r="AN131" s="48" t="s">
        <v>77</v>
      </c>
      <c r="AO131" s="48" t="s">
        <v>77</v>
      </c>
      <c r="AP131" s="48" t="s">
        <v>77</v>
      </c>
      <c r="AQ131" s="48" t="s">
        <v>77</v>
      </c>
      <c r="AR131" s="48" t="s">
        <v>77</v>
      </c>
      <c r="AS131" s="48" t="s">
        <v>77</v>
      </c>
      <c r="AT131" s="51"/>
      <c r="AU131" s="51"/>
      <c r="AV131" s="51"/>
      <c r="AW131" s="51"/>
      <c r="AX131" s="52"/>
      <c r="AY131" s="37"/>
      <c r="AZ131" s="37"/>
      <c r="BA131" s="37"/>
      <c r="BB131" s="37"/>
      <c r="BC131" s="51"/>
      <c r="BD131" s="51"/>
      <c r="BE131" s="51"/>
      <c r="BF131" s="51"/>
      <c r="BG131" s="37"/>
      <c r="BH131" s="39"/>
      <c r="BI131" s="37"/>
      <c r="BJ131" s="39"/>
      <c r="BK131" s="37"/>
      <c r="BL131" s="53"/>
      <c r="BM131" s="39"/>
      <c r="BN131" s="37"/>
      <c r="BO131" s="37"/>
      <c r="BP131" s="53"/>
      <c r="BQ131" s="39"/>
      <c r="BR131" s="37"/>
      <c r="BS131" s="37"/>
      <c r="BT131" s="53"/>
      <c r="BU131" s="55"/>
      <c r="BV131" s="53"/>
      <c r="BW131" s="53"/>
      <c r="BX131" s="57">
        <f>O131</f>
        <v>45458</v>
      </c>
      <c r="BY131" s="52">
        <f>R131+AX131</f>
        <v>105</v>
      </c>
      <c r="BZ131" s="37" t="str">
        <f>S131</f>
        <v>3 MESES Y 15 DIAS</v>
      </c>
      <c r="CA131" s="42">
        <f>T131+AL131</f>
        <v>22750000</v>
      </c>
      <c r="CB131" s="37" t="s">
        <v>91</v>
      </c>
    </row>
    <row r="132" spans="1:80" s="58" customFormat="1" ht="29.25" customHeight="1" x14ac:dyDescent="0.3">
      <c r="A132" s="34">
        <v>131</v>
      </c>
      <c r="B132" s="73">
        <v>103725</v>
      </c>
      <c r="C132" s="36" t="s">
        <v>71</v>
      </c>
      <c r="D132" s="71" t="s">
        <v>72</v>
      </c>
      <c r="E132" s="71" t="s">
        <v>73</v>
      </c>
      <c r="F132" s="37" t="s">
        <v>939</v>
      </c>
      <c r="G132" s="38" t="s">
        <v>940</v>
      </c>
      <c r="H132" s="39" t="s">
        <v>76</v>
      </c>
      <c r="I132" s="39" t="s">
        <v>941</v>
      </c>
      <c r="J132" s="40" t="s">
        <v>942</v>
      </c>
      <c r="K132" s="37" t="s">
        <v>80</v>
      </c>
      <c r="L132" s="39" t="s">
        <v>81</v>
      </c>
      <c r="M132" s="64">
        <v>45352</v>
      </c>
      <c r="N132" s="41">
        <v>45352</v>
      </c>
      <c r="O132" s="41">
        <v>45458</v>
      </c>
      <c r="P132" s="39">
        <v>3</v>
      </c>
      <c r="Q132" s="39">
        <v>15</v>
      </c>
      <c r="R132" s="39">
        <f t="shared" si="5"/>
        <v>105</v>
      </c>
      <c r="S132" s="39" t="s">
        <v>82</v>
      </c>
      <c r="T132" s="42">
        <v>28000000</v>
      </c>
      <c r="U132" s="69">
        <v>8000000</v>
      </c>
      <c r="V132" s="46">
        <v>1085</v>
      </c>
      <c r="W132" s="44">
        <v>45349</v>
      </c>
      <c r="X132" s="45">
        <v>28000000</v>
      </c>
      <c r="Y132" s="46">
        <v>1167</v>
      </c>
      <c r="Z132" s="44">
        <v>45352</v>
      </c>
      <c r="AA132" s="47" t="s">
        <v>813</v>
      </c>
      <c r="AB132" s="46" t="s">
        <v>84</v>
      </c>
      <c r="AC132" s="59">
        <v>45351</v>
      </c>
      <c r="AD132" s="48" t="s">
        <v>943</v>
      </c>
      <c r="AE132" s="8" t="s">
        <v>944</v>
      </c>
      <c r="AF132" s="46" t="s">
        <v>87</v>
      </c>
      <c r="AG132" s="48" t="s">
        <v>88</v>
      </c>
      <c r="AH132" s="48" t="s">
        <v>242</v>
      </c>
      <c r="AI132" s="48" t="s">
        <v>77</v>
      </c>
      <c r="AJ132" s="48" t="s">
        <v>77</v>
      </c>
      <c r="AK132" s="49"/>
      <c r="AL132" s="50"/>
      <c r="AM132" s="48" t="s">
        <v>77</v>
      </c>
      <c r="AN132" s="48" t="s">
        <v>77</v>
      </c>
      <c r="AO132" s="48" t="s">
        <v>77</v>
      </c>
      <c r="AP132" s="48" t="s">
        <v>77</v>
      </c>
      <c r="AQ132" s="48" t="s">
        <v>77</v>
      </c>
      <c r="AR132" s="48" t="s">
        <v>77</v>
      </c>
      <c r="AS132" s="48" t="s">
        <v>77</v>
      </c>
      <c r="AT132" s="51"/>
      <c r="AU132" s="51"/>
      <c r="AV132" s="51"/>
      <c r="AW132" s="51"/>
      <c r="AX132" s="52"/>
      <c r="AY132" s="37"/>
      <c r="AZ132" s="37"/>
      <c r="BA132" s="37"/>
      <c r="BB132" s="37"/>
      <c r="BC132" s="51"/>
      <c r="BD132" s="51"/>
      <c r="BE132" s="51"/>
      <c r="BF132" s="51"/>
      <c r="BG132" s="37"/>
      <c r="BH132" s="39"/>
      <c r="BI132" s="37"/>
      <c r="BJ132" s="39"/>
      <c r="BK132" s="37"/>
      <c r="BL132" s="53"/>
      <c r="BM132" s="39"/>
      <c r="BN132" s="37"/>
      <c r="BO132" s="37"/>
      <c r="BP132" s="53"/>
      <c r="BQ132" s="39"/>
      <c r="BR132" s="37"/>
      <c r="BS132" s="37"/>
      <c r="BT132" s="53"/>
      <c r="BU132" s="55"/>
      <c r="BV132" s="53"/>
      <c r="BW132" s="53"/>
      <c r="BX132" s="57">
        <f>O132</f>
        <v>45458</v>
      </c>
      <c r="BY132" s="52">
        <f>R132+AX132</f>
        <v>105</v>
      </c>
      <c r="BZ132" s="37" t="str">
        <f>S132</f>
        <v>3 MESES Y 15 DIAS</v>
      </c>
      <c r="CA132" s="42">
        <f>T132+AL132</f>
        <v>28000000</v>
      </c>
      <c r="CB132" s="37" t="s">
        <v>91</v>
      </c>
    </row>
    <row r="133" spans="1:80" s="58" customFormat="1" ht="29.25" customHeight="1" x14ac:dyDescent="0.3">
      <c r="A133" s="34">
        <v>132</v>
      </c>
      <c r="B133" s="73">
        <v>103807</v>
      </c>
      <c r="C133" s="36" t="s">
        <v>71</v>
      </c>
      <c r="D133" s="71" t="s">
        <v>72</v>
      </c>
      <c r="E133" s="71" t="s">
        <v>73</v>
      </c>
      <c r="F133" s="37" t="s">
        <v>945</v>
      </c>
      <c r="G133" s="38" t="s">
        <v>946</v>
      </c>
      <c r="H133" s="39" t="s">
        <v>76</v>
      </c>
      <c r="I133" s="39" t="s">
        <v>947</v>
      </c>
      <c r="J133" s="40" t="s">
        <v>948</v>
      </c>
      <c r="K133" s="37" t="s">
        <v>80</v>
      </c>
      <c r="L133" s="39" t="s">
        <v>81</v>
      </c>
      <c r="M133" s="57">
        <v>45351</v>
      </c>
      <c r="N133" s="41">
        <v>45356</v>
      </c>
      <c r="O133" s="41">
        <v>45462</v>
      </c>
      <c r="P133" s="39">
        <v>3</v>
      </c>
      <c r="Q133" s="39">
        <v>15</v>
      </c>
      <c r="R133" s="39">
        <f t="shared" si="5"/>
        <v>105</v>
      </c>
      <c r="S133" s="39" t="s">
        <v>82</v>
      </c>
      <c r="T133" s="42">
        <v>22750000</v>
      </c>
      <c r="U133" s="69">
        <v>6500000</v>
      </c>
      <c r="V133" s="46">
        <v>1075</v>
      </c>
      <c r="W133" s="44">
        <v>45345</v>
      </c>
      <c r="X133" s="45">
        <v>22750000</v>
      </c>
      <c r="Y133" s="46">
        <v>1168</v>
      </c>
      <c r="Z133" s="44">
        <v>45352</v>
      </c>
      <c r="AA133" s="47" t="s">
        <v>597</v>
      </c>
      <c r="AB133" s="46" t="s">
        <v>84</v>
      </c>
      <c r="AC133" s="59">
        <v>45351</v>
      </c>
      <c r="AD133" s="48" t="s">
        <v>949</v>
      </c>
      <c r="AE133" s="8" t="s">
        <v>950</v>
      </c>
      <c r="AF133" s="46" t="s">
        <v>87</v>
      </c>
      <c r="AG133" s="61" t="s">
        <v>951</v>
      </c>
      <c r="AH133" s="60" t="s">
        <v>329</v>
      </c>
      <c r="AI133" s="48" t="s">
        <v>77</v>
      </c>
      <c r="AJ133" s="48" t="s">
        <v>77</v>
      </c>
      <c r="AK133" s="49"/>
      <c r="AL133" s="50"/>
      <c r="AM133" s="48" t="s">
        <v>77</v>
      </c>
      <c r="AN133" s="48" t="s">
        <v>77</v>
      </c>
      <c r="AO133" s="48" t="s">
        <v>77</v>
      </c>
      <c r="AP133" s="48" t="s">
        <v>77</v>
      </c>
      <c r="AQ133" s="48" t="s">
        <v>77</v>
      </c>
      <c r="AR133" s="48" t="s">
        <v>77</v>
      </c>
      <c r="AS133" s="48" t="s">
        <v>77</v>
      </c>
      <c r="AT133" s="51"/>
      <c r="AU133" s="51"/>
      <c r="AV133" s="51"/>
      <c r="AW133" s="51"/>
      <c r="AX133" s="52"/>
      <c r="AY133" s="37"/>
      <c r="AZ133" s="37"/>
      <c r="BA133" s="37"/>
      <c r="BB133" s="37"/>
      <c r="BC133" s="51"/>
      <c r="BD133" s="51"/>
      <c r="BE133" s="51"/>
      <c r="BF133" s="51"/>
      <c r="BG133" s="37"/>
      <c r="BH133" s="39"/>
      <c r="BI133" s="37"/>
      <c r="BJ133" s="39"/>
      <c r="BK133" s="37"/>
      <c r="BL133" s="53"/>
      <c r="BM133" s="39"/>
      <c r="BN133" s="37"/>
      <c r="BO133" s="37"/>
      <c r="BP133" s="53"/>
      <c r="BQ133" s="39"/>
      <c r="BR133" s="37"/>
      <c r="BS133" s="37"/>
      <c r="BT133" s="53"/>
      <c r="BU133" s="55"/>
      <c r="BV133" s="53"/>
      <c r="BW133" s="53"/>
      <c r="BX133" s="57">
        <f>O133</f>
        <v>45462</v>
      </c>
      <c r="BY133" s="52">
        <f>R133+AX133</f>
        <v>105</v>
      </c>
      <c r="BZ133" s="37" t="str">
        <f>S133</f>
        <v>3 MESES Y 15 DIAS</v>
      </c>
      <c r="CA133" s="42">
        <f>T133+AL133</f>
        <v>22750000</v>
      </c>
      <c r="CB133" s="37" t="s">
        <v>91</v>
      </c>
    </row>
    <row r="134" spans="1:80" s="58" customFormat="1" ht="29.25" customHeight="1" x14ac:dyDescent="0.3">
      <c r="A134" s="34">
        <v>133</v>
      </c>
      <c r="B134" s="73">
        <v>103932</v>
      </c>
      <c r="C134" s="36" t="s">
        <v>71</v>
      </c>
      <c r="D134" s="71" t="s">
        <v>72</v>
      </c>
      <c r="E134" s="71" t="s">
        <v>73</v>
      </c>
      <c r="F134" s="37" t="s">
        <v>952</v>
      </c>
      <c r="G134" s="38" t="s">
        <v>953</v>
      </c>
      <c r="H134" s="39" t="s">
        <v>76</v>
      </c>
      <c r="I134" s="39" t="s">
        <v>954</v>
      </c>
      <c r="J134" s="40" t="s">
        <v>538</v>
      </c>
      <c r="K134" s="37" t="s">
        <v>80</v>
      </c>
      <c r="L134" s="39" t="s">
        <v>81</v>
      </c>
      <c r="M134" s="57">
        <v>45351</v>
      </c>
      <c r="N134" s="41">
        <v>45356</v>
      </c>
      <c r="O134" s="41">
        <v>45462</v>
      </c>
      <c r="P134" s="39">
        <v>3</v>
      </c>
      <c r="Q134" s="39">
        <v>15</v>
      </c>
      <c r="R134" s="39">
        <f t="shared" si="5"/>
        <v>105</v>
      </c>
      <c r="S134" s="39" t="s">
        <v>82</v>
      </c>
      <c r="T134" s="42">
        <v>22750000</v>
      </c>
      <c r="U134" s="69">
        <v>6500000</v>
      </c>
      <c r="V134" s="43">
        <v>1007</v>
      </c>
      <c r="W134" s="44">
        <v>45331</v>
      </c>
      <c r="X134" s="45">
        <v>113750000</v>
      </c>
      <c r="Y134" s="46">
        <v>1169</v>
      </c>
      <c r="Z134" s="44">
        <v>45352</v>
      </c>
      <c r="AA134" s="47" t="s">
        <v>597</v>
      </c>
      <c r="AB134" s="46" t="s">
        <v>84</v>
      </c>
      <c r="AC134" s="59">
        <v>45351</v>
      </c>
      <c r="AD134" s="48" t="s">
        <v>955</v>
      </c>
      <c r="AE134" s="8" t="s">
        <v>956</v>
      </c>
      <c r="AF134" s="46" t="s">
        <v>87</v>
      </c>
      <c r="AG134" s="48" t="s">
        <v>149</v>
      </c>
      <c r="AH134" s="61" t="s">
        <v>183</v>
      </c>
      <c r="AI134" s="48" t="s">
        <v>77</v>
      </c>
      <c r="AJ134" s="48" t="s">
        <v>77</v>
      </c>
      <c r="AK134" s="49"/>
      <c r="AL134" s="50"/>
      <c r="AM134" s="48" t="s">
        <v>77</v>
      </c>
      <c r="AN134" s="48" t="s">
        <v>77</v>
      </c>
      <c r="AO134" s="48" t="s">
        <v>77</v>
      </c>
      <c r="AP134" s="48" t="s">
        <v>77</v>
      </c>
      <c r="AQ134" s="48" t="s">
        <v>77</v>
      </c>
      <c r="AR134" s="48" t="s">
        <v>77</v>
      </c>
      <c r="AS134" s="48" t="s">
        <v>77</v>
      </c>
      <c r="AT134" s="51"/>
      <c r="AU134" s="51"/>
      <c r="AV134" s="51"/>
      <c r="AW134" s="51"/>
      <c r="AX134" s="52"/>
      <c r="AY134" s="37"/>
      <c r="AZ134" s="37"/>
      <c r="BA134" s="37"/>
      <c r="BB134" s="37"/>
      <c r="BC134" s="51"/>
      <c r="BD134" s="51"/>
      <c r="BE134" s="51"/>
      <c r="BF134" s="51"/>
      <c r="BG134" s="37"/>
      <c r="BH134" s="39"/>
      <c r="BI134" s="37"/>
      <c r="BJ134" s="39"/>
      <c r="BK134" s="37"/>
      <c r="BL134" s="53"/>
      <c r="BM134" s="39"/>
      <c r="BN134" s="37"/>
      <c r="BO134" s="37"/>
      <c r="BP134" s="53"/>
      <c r="BQ134" s="39"/>
      <c r="BR134" s="37"/>
      <c r="BS134" s="37"/>
      <c r="BT134" s="53"/>
      <c r="BU134" s="55"/>
      <c r="BV134" s="53"/>
      <c r="BW134" s="53"/>
      <c r="BX134" s="57">
        <f>O134</f>
        <v>45462</v>
      </c>
      <c r="BY134" s="52">
        <f>R134+AX134</f>
        <v>105</v>
      </c>
      <c r="BZ134" s="37" t="str">
        <f>S134</f>
        <v>3 MESES Y 15 DIAS</v>
      </c>
      <c r="CA134" s="42">
        <f>T134+AL134</f>
        <v>22750000</v>
      </c>
      <c r="CB134" s="37" t="s">
        <v>91</v>
      </c>
    </row>
    <row r="135" spans="1:80" s="58" customFormat="1" ht="29.25" customHeight="1" x14ac:dyDescent="0.3">
      <c r="A135" s="34">
        <v>134</v>
      </c>
      <c r="B135" s="73">
        <v>105728</v>
      </c>
      <c r="C135" s="36" t="s">
        <v>71</v>
      </c>
      <c r="D135" s="71" t="s">
        <v>72</v>
      </c>
      <c r="E135" s="71" t="s">
        <v>73</v>
      </c>
      <c r="F135" s="37" t="s">
        <v>957</v>
      </c>
      <c r="G135" s="38" t="s">
        <v>958</v>
      </c>
      <c r="H135" s="39" t="s">
        <v>76</v>
      </c>
      <c r="I135" s="39" t="s">
        <v>959</v>
      </c>
      <c r="J135" s="40" t="s">
        <v>201</v>
      </c>
      <c r="K135" s="37" t="s">
        <v>80</v>
      </c>
      <c r="L135" s="39" t="s">
        <v>81</v>
      </c>
      <c r="M135" s="57">
        <v>45351</v>
      </c>
      <c r="N135" s="41">
        <v>45352</v>
      </c>
      <c r="O135" s="41">
        <v>45458</v>
      </c>
      <c r="P135" s="39">
        <v>3</v>
      </c>
      <c r="Q135" s="39">
        <v>15</v>
      </c>
      <c r="R135" s="39">
        <f t="shared" si="5"/>
        <v>105</v>
      </c>
      <c r="S135" s="39" t="s">
        <v>82</v>
      </c>
      <c r="T135" s="42">
        <v>25900000</v>
      </c>
      <c r="U135" s="69">
        <v>7400000</v>
      </c>
      <c r="V135" s="46">
        <v>1067</v>
      </c>
      <c r="W135" s="44">
        <v>45344</v>
      </c>
      <c r="X135" s="45">
        <v>51800000</v>
      </c>
      <c r="Y135" s="46">
        <v>1170</v>
      </c>
      <c r="Z135" s="44">
        <v>45352</v>
      </c>
      <c r="AA135" s="47" t="s">
        <v>920</v>
      </c>
      <c r="AB135" s="46" t="s">
        <v>84</v>
      </c>
      <c r="AC135" s="59">
        <v>45351</v>
      </c>
      <c r="AD135" s="48" t="s">
        <v>960</v>
      </c>
      <c r="AE135" s="8" t="s">
        <v>961</v>
      </c>
      <c r="AF135" s="46" t="s">
        <v>87</v>
      </c>
      <c r="AG135" s="61" t="s">
        <v>204</v>
      </c>
      <c r="AH135" s="61" t="s">
        <v>614</v>
      </c>
      <c r="AI135" s="48" t="s">
        <v>77</v>
      </c>
      <c r="AJ135" s="48" t="s">
        <v>77</v>
      </c>
      <c r="AK135" s="49"/>
      <c r="AL135" s="50"/>
      <c r="AM135" s="48" t="s">
        <v>77</v>
      </c>
      <c r="AN135" s="48" t="s">
        <v>77</v>
      </c>
      <c r="AO135" s="48" t="s">
        <v>77</v>
      </c>
      <c r="AP135" s="48" t="s">
        <v>77</v>
      </c>
      <c r="AQ135" s="48" t="s">
        <v>77</v>
      </c>
      <c r="AR135" s="48" t="s">
        <v>77</v>
      </c>
      <c r="AS135" s="48" t="s">
        <v>77</v>
      </c>
      <c r="AT135" s="51"/>
      <c r="AU135" s="51"/>
      <c r="AV135" s="51"/>
      <c r="AW135" s="51"/>
      <c r="AX135" s="52"/>
      <c r="AY135" s="37"/>
      <c r="AZ135" s="37"/>
      <c r="BA135" s="37"/>
      <c r="BB135" s="37"/>
      <c r="BC135" s="51"/>
      <c r="BD135" s="51"/>
      <c r="BE135" s="51"/>
      <c r="BF135" s="51"/>
      <c r="BG135" s="37"/>
      <c r="BH135" s="39"/>
      <c r="BI135" s="37"/>
      <c r="BJ135" s="39"/>
      <c r="BK135" s="37"/>
      <c r="BL135" s="53"/>
      <c r="BM135" s="39"/>
      <c r="BN135" s="37"/>
      <c r="BO135" s="37"/>
      <c r="BP135" s="53"/>
      <c r="BQ135" s="39"/>
      <c r="BR135" s="37"/>
      <c r="BS135" s="37"/>
      <c r="BT135" s="53"/>
      <c r="BU135" s="55"/>
      <c r="BV135" s="53"/>
      <c r="BW135" s="53"/>
      <c r="BX135" s="57">
        <f>O135</f>
        <v>45458</v>
      </c>
      <c r="BY135" s="52">
        <f>R135+AX135</f>
        <v>105</v>
      </c>
      <c r="BZ135" s="37" t="str">
        <f>S135</f>
        <v>3 MESES Y 15 DIAS</v>
      </c>
      <c r="CA135" s="42">
        <f>T135+AL135</f>
        <v>25900000</v>
      </c>
      <c r="CB135" s="37" t="s">
        <v>91</v>
      </c>
    </row>
    <row r="136" spans="1:80" s="58" customFormat="1" ht="29.25" customHeight="1" x14ac:dyDescent="0.3">
      <c r="A136" s="34">
        <v>135</v>
      </c>
      <c r="B136" s="73">
        <v>103937</v>
      </c>
      <c r="C136" s="36" t="s">
        <v>71</v>
      </c>
      <c r="D136" s="71" t="s">
        <v>72</v>
      </c>
      <c r="E136" s="71" t="s">
        <v>73</v>
      </c>
      <c r="F136" s="37" t="s">
        <v>962</v>
      </c>
      <c r="G136" s="38" t="s">
        <v>963</v>
      </c>
      <c r="H136" s="39" t="s">
        <v>76</v>
      </c>
      <c r="I136" s="39" t="s">
        <v>964</v>
      </c>
      <c r="J136" s="40" t="s">
        <v>180</v>
      </c>
      <c r="K136" s="37" t="s">
        <v>80</v>
      </c>
      <c r="L136" s="39" t="s">
        <v>81</v>
      </c>
      <c r="M136" s="57">
        <v>45352</v>
      </c>
      <c r="N136" s="41">
        <v>45355</v>
      </c>
      <c r="O136" s="41">
        <v>45461</v>
      </c>
      <c r="P136" s="39">
        <v>3</v>
      </c>
      <c r="Q136" s="39">
        <v>15</v>
      </c>
      <c r="R136" s="39">
        <f t="shared" si="5"/>
        <v>105</v>
      </c>
      <c r="S136" s="39" t="s">
        <v>82</v>
      </c>
      <c r="T136" s="42">
        <v>21000000</v>
      </c>
      <c r="U136" s="69">
        <v>6000000</v>
      </c>
      <c r="V136" s="43">
        <v>1008</v>
      </c>
      <c r="W136" s="44">
        <v>45331</v>
      </c>
      <c r="X136" s="45">
        <v>210000000</v>
      </c>
      <c r="Y136" s="46">
        <v>1176</v>
      </c>
      <c r="Z136" s="44">
        <v>45355</v>
      </c>
      <c r="AA136" s="47" t="s">
        <v>610</v>
      </c>
      <c r="AB136" s="46" t="s">
        <v>84</v>
      </c>
      <c r="AC136" s="59">
        <v>45352</v>
      </c>
      <c r="AD136" s="48" t="s">
        <v>965</v>
      </c>
      <c r="AE136" s="8" t="s">
        <v>966</v>
      </c>
      <c r="AF136" s="46" t="s">
        <v>87</v>
      </c>
      <c r="AG136" s="48" t="s">
        <v>149</v>
      </c>
      <c r="AH136" s="61" t="s">
        <v>183</v>
      </c>
      <c r="AI136" s="48" t="s">
        <v>77</v>
      </c>
      <c r="AJ136" s="48" t="s">
        <v>77</v>
      </c>
      <c r="AK136" s="49"/>
      <c r="AL136" s="50"/>
      <c r="AM136" s="48" t="s">
        <v>77</v>
      </c>
      <c r="AN136" s="48" t="s">
        <v>77</v>
      </c>
      <c r="AO136" s="48" t="s">
        <v>77</v>
      </c>
      <c r="AP136" s="48" t="s">
        <v>77</v>
      </c>
      <c r="AQ136" s="48" t="s">
        <v>77</v>
      </c>
      <c r="AR136" s="48" t="s">
        <v>77</v>
      </c>
      <c r="AS136" s="48" t="s">
        <v>77</v>
      </c>
      <c r="AT136" s="51"/>
      <c r="AU136" s="51"/>
      <c r="AV136" s="51"/>
      <c r="AW136" s="51"/>
      <c r="AX136" s="52"/>
      <c r="AY136" s="37"/>
      <c r="AZ136" s="37"/>
      <c r="BA136" s="37"/>
      <c r="BB136" s="37"/>
      <c r="BC136" s="51"/>
      <c r="BD136" s="51"/>
      <c r="BE136" s="51"/>
      <c r="BF136" s="51"/>
      <c r="BG136" s="37"/>
      <c r="BH136" s="39"/>
      <c r="BI136" s="37"/>
      <c r="BJ136" s="39"/>
      <c r="BK136" s="37"/>
      <c r="BL136" s="53"/>
      <c r="BM136" s="39"/>
      <c r="BN136" s="37"/>
      <c r="BO136" s="37"/>
      <c r="BP136" s="53"/>
      <c r="BQ136" s="39"/>
      <c r="BR136" s="37"/>
      <c r="BS136" s="37"/>
      <c r="BT136" s="53"/>
      <c r="BU136" s="55"/>
      <c r="BV136" s="53"/>
      <c r="BW136" s="53"/>
      <c r="BX136" s="57">
        <f>O136</f>
        <v>45461</v>
      </c>
      <c r="BY136" s="52">
        <f>R136+AX136</f>
        <v>105</v>
      </c>
      <c r="BZ136" s="37" t="str">
        <f>S136</f>
        <v>3 MESES Y 15 DIAS</v>
      </c>
      <c r="CA136" s="42">
        <f>T136+AL136</f>
        <v>21000000</v>
      </c>
      <c r="CB136" s="37" t="s">
        <v>91</v>
      </c>
    </row>
    <row r="137" spans="1:80" s="58" customFormat="1" ht="29.25" customHeight="1" x14ac:dyDescent="0.3">
      <c r="A137" s="75">
        <v>136</v>
      </c>
      <c r="B137" s="73">
        <v>103860</v>
      </c>
      <c r="C137" s="36" t="s">
        <v>738</v>
      </c>
      <c r="D137" s="71" t="s">
        <v>186</v>
      </c>
      <c r="E137" s="71" t="s">
        <v>187</v>
      </c>
      <c r="F137" s="66" t="s">
        <v>967</v>
      </c>
      <c r="G137" s="38" t="s">
        <v>747</v>
      </c>
      <c r="H137" s="76" t="s">
        <v>76</v>
      </c>
      <c r="I137" s="39" t="s">
        <v>968</v>
      </c>
      <c r="J137" s="40" t="s">
        <v>969</v>
      </c>
      <c r="K137" s="66" t="s">
        <v>80</v>
      </c>
      <c r="L137" s="76" t="s">
        <v>81</v>
      </c>
      <c r="M137" s="57">
        <v>45352</v>
      </c>
      <c r="N137" s="41">
        <v>45355</v>
      </c>
      <c r="O137" s="41">
        <v>45461</v>
      </c>
      <c r="P137" s="39">
        <v>3</v>
      </c>
      <c r="Q137" s="39">
        <v>15</v>
      </c>
      <c r="R137" s="39">
        <f t="shared" si="5"/>
        <v>105</v>
      </c>
      <c r="S137" s="39" t="s">
        <v>82</v>
      </c>
      <c r="T137" s="42">
        <v>25900000</v>
      </c>
      <c r="U137" s="69">
        <v>7400000</v>
      </c>
      <c r="V137" s="46">
        <v>1045</v>
      </c>
      <c r="W137" s="44">
        <v>45337</v>
      </c>
      <c r="X137" s="45">
        <v>25900000</v>
      </c>
      <c r="Y137" s="46">
        <v>1177</v>
      </c>
      <c r="Z137" s="44">
        <v>45355</v>
      </c>
      <c r="AA137" s="47" t="s">
        <v>920</v>
      </c>
      <c r="AB137" s="77" t="s">
        <v>84</v>
      </c>
      <c r="AC137" s="59">
        <v>45352</v>
      </c>
      <c r="AD137" s="48" t="s">
        <v>970</v>
      </c>
      <c r="AE137" s="78" t="s">
        <v>971</v>
      </c>
      <c r="AF137" s="77" t="s">
        <v>87</v>
      </c>
      <c r="AG137" s="61" t="s">
        <v>746</v>
      </c>
      <c r="AH137" s="61" t="s">
        <v>697</v>
      </c>
      <c r="AI137" s="48" t="s">
        <v>77</v>
      </c>
      <c r="AJ137" s="48" t="s">
        <v>77</v>
      </c>
      <c r="AK137" s="49"/>
      <c r="AL137" s="50"/>
      <c r="AM137" s="48" t="s">
        <v>77</v>
      </c>
      <c r="AN137" s="48" t="s">
        <v>77</v>
      </c>
      <c r="AO137" s="48" t="s">
        <v>77</v>
      </c>
      <c r="AP137" s="48" t="s">
        <v>77</v>
      </c>
      <c r="AQ137" s="48" t="s">
        <v>77</v>
      </c>
      <c r="AR137" s="48" t="s">
        <v>77</v>
      </c>
      <c r="AS137" s="48" t="s">
        <v>77</v>
      </c>
      <c r="AT137" s="51"/>
      <c r="AU137" s="51"/>
      <c r="AV137" s="51"/>
      <c r="AW137" s="51"/>
      <c r="AX137" s="52"/>
      <c r="AY137" s="37"/>
      <c r="AZ137" s="37"/>
      <c r="BA137" s="66"/>
      <c r="BB137" s="66"/>
      <c r="BC137" s="51"/>
      <c r="BD137" s="51"/>
      <c r="BE137" s="51"/>
      <c r="BF137" s="51"/>
      <c r="BG137" s="66"/>
      <c r="BH137" s="76"/>
      <c r="BI137" s="66"/>
      <c r="BJ137" s="76"/>
      <c r="BK137" s="66"/>
      <c r="BL137" s="79"/>
      <c r="BM137" s="76"/>
      <c r="BN137" s="66"/>
      <c r="BO137" s="66"/>
      <c r="BP137" s="79"/>
      <c r="BQ137" s="76"/>
      <c r="BR137" s="66"/>
      <c r="BS137" s="66"/>
      <c r="BT137" s="79"/>
      <c r="BU137" s="80"/>
      <c r="BV137" s="79"/>
      <c r="BW137" s="79"/>
      <c r="BX137" s="57">
        <f>O137</f>
        <v>45461</v>
      </c>
      <c r="BY137" s="52">
        <f>R137+AX137</f>
        <v>105</v>
      </c>
      <c r="BZ137" s="37" t="str">
        <f>S137</f>
        <v>3 MESES Y 15 DIAS</v>
      </c>
      <c r="CA137" s="42">
        <f>T137+AL137</f>
        <v>25900000</v>
      </c>
      <c r="CB137" s="37" t="s">
        <v>91</v>
      </c>
    </row>
    <row r="138" spans="1:80" s="58" customFormat="1" ht="29.25" customHeight="1" x14ac:dyDescent="0.3">
      <c r="A138" s="75">
        <v>137</v>
      </c>
      <c r="B138" s="73">
        <v>105738</v>
      </c>
      <c r="C138" s="36" t="s">
        <v>71</v>
      </c>
      <c r="D138" s="71" t="s">
        <v>72</v>
      </c>
      <c r="E138" s="71" t="s">
        <v>73</v>
      </c>
      <c r="F138" s="66" t="s">
        <v>972</v>
      </c>
      <c r="G138" s="38" t="s">
        <v>973</v>
      </c>
      <c r="H138" s="76" t="s">
        <v>76</v>
      </c>
      <c r="I138" s="39" t="s">
        <v>974</v>
      </c>
      <c r="J138" s="40" t="s">
        <v>975</v>
      </c>
      <c r="K138" s="66" t="s">
        <v>80</v>
      </c>
      <c r="L138" s="76" t="s">
        <v>81</v>
      </c>
      <c r="M138" s="57">
        <v>45352</v>
      </c>
      <c r="N138" s="41">
        <v>45355</v>
      </c>
      <c r="O138" s="41">
        <v>45461</v>
      </c>
      <c r="P138" s="39">
        <v>3</v>
      </c>
      <c r="Q138" s="39">
        <v>15</v>
      </c>
      <c r="R138" s="39">
        <f t="shared" si="5"/>
        <v>105</v>
      </c>
      <c r="S138" s="39" t="s">
        <v>82</v>
      </c>
      <c r="T138" s="42">
        <v>22750000</v>
      </c>
      <c r="U138" s="69">
        <v>6500000</v>
      </c>
      <c r="V138" s="46">
        <v>1072</v>
      </c>
      <c r="W138" s="44">
        <v>45344</v>
      </c>
      <c r="X138" s="45">
        <v>22750000</v>
      </c>
      <c r="Y138" s="46">
        <v>1178</v>
      </c>
      <c r="Z138" s="44">
        <v>45355</v>
      </c>
      <c r="AA138" s="47" t="s">
        <v>597</v>
      </c>
      <c r="AB138" s="77" t="s">
        <v>84</v>
      </c>
      <c r="AC138" s="59">
        <v>45352</v>
      </c>
      <c r="AD138" s="48" t="s">
        <v>976</v>
      </c>
      <c r="AE138" s="78" t="s">
        <v>977</v>
      </c>
      <c r="AF138" s="77" t="s">
        <v>87</v>
      </c>
      <c r="AG138" s="61" t="s">
        <v>978</v>
      </c>
      <c r="AH138" s="60" t="s">
        <v>329</v>
      </c>
      <c r="AI138" s="48" t="s">
        <v>77</v>
      </c>
      <c r="AJ138" s="48" t="s">
        <v>77</v>
      </c>
      <c r="AK138" s="49"/>
      <c r="AL138" s="50"/>
      <c r="AM138" s="48" t="s">
        <v>77</v>
      </c>
      <c r="AN138" s="48" t="s">
        <v>77</v>
      </c>
      <c r="AO138" s="48" t="s">
        <v>77</v>
      </c>
      <c r="AP138" s="48" t="s">
        <v>77</v>
      </c>
      <c r="AQ138" s="48" t="s">
        <v>77</v>
      </c>
      <c r="AR138" s="48" t="s">
        <v>77</v>
      </c>
      <c r="AS138" s="48" t="s">
        <v>77</v>
      </c>
      <c r="AT138" s="51"/>
      <c r="AU138" s="51"/>
      <c r="AV138" s="51"/>
      <c r="AW138" s="51"/>
      <c r="AX138" s="52"/>
      <c r="AY138" s="37"/>
      <c r="AZ138" s="37"/>
      <c r="BA138" s="66"/>
      <c r="BB138" s="66"/>
      <c r="BC138" s="51"/>
      <c r="BD138" s="51"/>
      <c r="BE138" s="51"/>
      <c r="BF138" s="51"/>
      <c r="BG138" s="66"/>
      <c r="BH138" s="76"/>
      <c r="BI138" s="66"/>
      <c r="BJ138" s="76"/>
      <c r="BK138" s="66"/>
      <c r="BL138" s="79"/>
      <c r="BM138" s="76"/>
      <c r="BN138" s="66"/>
      <c r="BO138" s="66"/>
      <c r="BP138" s="79"/>
      <c r="BQ138" s="76"/>
      <c r="BR138" s="66"/>
      <c r="BS138" s="66"/>
      <c r="BT138" s="79"/>
      <c r="BU138" s="80"/>
      <c r="BV138" s="79"/>
      <c r="BW138" s="79"/>
      <c r="BX138" s="57">
        <f>O138</f>
        <v>45461</v>
      </c>
      <c r="BY138" s="52">
        <f>R138+AX138</f>
        <v>105</v>
      </c>
      <c r="BZ138" s="37" t="str">
        <f>S138</f>
        <v>3 MESES Y 15 DIAS</v>
      </c>
      <c r="CA138" s="42">
        <f>T138+AL138</f>
        <v>22750000</v>
      </c>
      <c r="CB138" s="37" t="s">
        <v>91</v>
      </c>
    </row>
    <row r="139" spans="1:80" s="58" customFormat="1" ht="29.25" customHeight="1" x14ac:dyDescent="0.3">
      <c r="A139" s="75">
        <v>138</v>
      </c>
      <c r="B139" s="73">
        <v>103937</v>
      </c>
      <c r="C139" s="36" t="s">
        <v>71</v>
      </c>
      <c r="D139" s="71" t="s">
        <v>72</v>
      </c>
      <c r="E139" s="71" t="s">
        <v>73</v>
      </c>
      <c r="F139" s="66" t="s">
        <v>979</v>
      </c>
      <c r="G139" s="38" t="s">
        <v>980</v>
      </c>
      <c r="H139" s="76" t="s">
        <v>76</v>
      </c>
      <c r="I139" s="39" t="s">
        <v>981</v>
      </c>
      <c r="J139" s="40" t="s">
        <v>538</v>
      </c>
      <c r="K139" s="66" t="s">
        <v>80</v>
      </c>
      <c r="L139" s="76" t="s">
        <v>81</v>
      </c>
      <c r="M139" s="57">
        <v>45352</v>
      </c>
      <c r="N139" s="41">
        <v>45356</v>
      </c>
      <c r="O139" s="41">
        <v>45462</v>
      </c>
      <c r="P139" s="39">
        <v>3</v>
      </c>
      <c r="Q139" s="39">
        <v>15</v>
      </c>
      <c r="R139" s="39">
        <f t="shared" si="5"/>
        <v>105</v>
      </c>
      <c r="S139" s="39" t="s">
        <v>82</v>
      </c>
      <c r="T139" s="42">
        <v>21000000</v>
      </c>
      <c r="U139" s="69">
        <v>6000000</v>
      </c>
      <c r="V139" s="43">
        <v>1008</v>
      </c>
      <c r="W139" s="44">
        <v>45331</v>
      </c>
      <c r="X139" s="45">
        <v>210000000</v>
      </c>
      <c r="Y139" s="46">
        <v>1179</v>
      </c>
      <c r="Z139" s="44">
        <v>45355</v>
      </c>
      <c r="AA139" s="47" t="s">
        <v>610</v>
      </c>
      <c r="AB139" s="77" t="s">
        <v>84</v>
      </c>
      <c r="AC139" s="59">
        <v>45352</v>
      </c>
      <c r="AD139" s="48" t="s">
        <v>982</v>
      </c>
      <c r="AE139" s="78" t="s">
        <v>983</v>
      </c>
      <c r="AF139" s="77" t="s">
        <v>87</v>
      </c>
      <c r="AG139" s="48" t="s">
        <v>149</v>
      </c>
      <c r="AH139" s="61" t="s">
        <v>183</v>
      </c>
      <c r="AI139" s="48" t="s">
        <v>108</v>
      </c>
      <c r="AJ139" s="59">
        <v>45454</v>
      </c>
      <c r="AK139" s="50">
        <v>9000000</v>
      </c>
      <c r="AL139" s="50">
        <v>9000000</v>
      </c>
      <c r="AM139" s="48">
        <v>110618</v>
      </c>
      <c r="AN139" s="46">
        <v>1486</v>
      </c>
      <c r="AO139" s="59">
        <v>45447</v>
      </c>
      <c r="AP139" s="50">
        <v>9000000</v>
      </c>
      <c r="AQ139" s="46">
        <v>1763</v>
      </c>
      <c r="AR139" s="59">
        <v>45456</v>
      </c>
      <c r="AS139" s="72" t="s">
        <v>184</v>
      </c>
      <c r="AT139" s="37">
        <v>1</v>
      </c>
      <c r="AU139" s="37">
        <v>15</v>
      </c>
      <c r="AV139" s="37">
        <v>45</v>
      </c>
      <c r="AW139" s="37" t="s">
        <v>110</v>
      </c>
      <c r="AX139" s="52">
        <v>45</v>
      </c>
      <c r="AY139" s="64">
        <v>45508</v>
      </c>
      <c r="AZ139" s="66"/>
      <c r="BA139" s="66"/>
      <c r="BB139" s="66"/>
      <c r="BC139" s="51"/>
      <c r="BD139" s="51"/>
      <c r="BE139" s="51"/>
      <c r="BF139" s="51"/>
      <c r="BG139" s="66"/>
      <c r="BH139" s="76"/>
      <c r="BI139" s="66"/>
      <c r="BJ139" s="76"/>
      <c r="BK139" s="66"/>
      <c r="BL139" s="79"/>
      <c r="BM139" s="76"/>
      <c r="BN139" s="66"/>
      <c r="BO139" s="66"/>
      <c r="BP139" s="79"/>
      <c r="BQ139" s="76"/>
      <c r="BR139" s="66"/>
      <c r="BS139" s="66"/>
      <c r="BT139" s="79"/>
      <c r="BU139" s="80"/>
      <c r="BV139" s="79"/>
      <c r="BW139" s="79"/>
      <c r="BX139" s="64">
        <v>45508</v>
      </c>
      <c r="BY139" s="52">
        <f>R139+AX139</f>
        <v>150</v>
      </c>
      <c r="BZ139" s="37" t="s">
        <v>111</v>
      </c>
      <c r="CA139" s="42">
        <f>T139+AL139</f>
        <v>30000000</v>
      </c>
      <c r="CB139" s="37" t="s">
        <v>91</v>
      </c>
    </row>
    <row r="140" spans="1:80" s="58" customFormat="1" ht="29.25" customHeight="1" x14ac:dyDescent="0.3">
      <c r="A140" s="75">
        <v>139</v>
      </c>
      <c r="B140" s="73">
        <v>103936</v>
      </c>
      <c r="C140" s="36" t="s">
        <v>71</v>
      </c>
      <c r="D140" s="71" t="s">
        <v>72</v>
      </c>
      <c r="E140" s="71" t="s">
        <v>73</v>
      </c>
      <c r="F140" s="66" t="s">
        <v>984</v>
      </c>
      <c r="G140" s="38" t="s">
        <v>985</v>
      </c>
      <c r="H140" s="76" t="s">
        <v>76</v>
      </c>
      <c r="I140" s="39" t="s">
        <v>986</v>
      </c>
      <c r="J140" s="40" t="s">
        <v>987</v>
      </c>
      <c r="K140" s="66" t="s">
        <v>80</v>
      </c>
      <c r="L140" s="76" t="s">
        <v>81</v>
      </c>
      <c r="M140" s="57">
        <v>45352</v>
      </c>
      <c r="N140" s="41">
        <v>45358</v>
      </c>
      <c r="O140" s="41">
        <v>45464</v>
      </c>
      <c r="P140" s="39">
        <v>3</v>
      </c>
      <c r="Q140" s="39">
        <v>15</v>
      </c>
      <c r="R140" s="39">
        <f t="shared" si="5"/>
        <v>105</v>
      </c>
      <c r="S140" s="39" t="s">
        <v>82</v>
      </c>
      <c r="T140" s="42">
        <v>11550000</v>
      </c>
      <c r="U140" s="69">
        <v>3300000</v>
      </c>
      <c r="V140" s="46">
        <v>1034</v>
      </c>
      <c r="W140" s="44">
        <v>45337</v>
      </c>
      <c r="X140" s="45">
        <v>11550000</v>
      </c>
      <c r="Y140" s="46">
        <v>1180</v>
      </c>
      <c r="Z140" s="44">
        <v>45355</v>
      </c>
      <c r="AA140" s="47" t="s">
        <v>988</v>
      </c>
      <c r="AB140" s="77" t="s">
        <v>84</v>
      </c>
      <c r="AC140" s="59">
        <v>45352</v>
      </c>
      <c r="AD140" s="48" t="s">
        <v>989</v>
      </c>
      <c r="AE140" s="8" t="s">
        <v>990</v>
      </c>
      <c r="AF140" s="77" t="s">
        <v>87</v>
      </c>
      <c r="AG140" s="61" t="s">
        <v>458</v>
      </c>
      <c r="AH140" s="48" t="s">
        <v>695</v>
      </c>
      <c r="AI140" s="48" t="s">
        <v>108</v>
      </c>
      <c r="AJ140" s="59">
        <v>45454</v>
      </c>
      <c r="AK140" s="50">
        <v>4950000</v>
      </c>
      <c r="AL140" s="50">
        <v>4950000</v>
      </c>
      <c r="AM140" s="48">
        <v>110667</v>
      </c>
      <c r="AN140" s="46">
        <v>1515</v>
      </c>
      <c r="AO140" s="59">
        <v>45448</v>
      </c>
      <c r="AP140" s="50">
        <v>4950000</v>
      </c>
      <c r="AQ140" s="46">
        <v>1764</v>
      </c>
      <c r="AR140" s="59">
        <v>45456</v>
      </c>
      <c r="AS140" s="72" t="s">
        <v>504</v>
      </c>
      <c r="AT140" s="37">
        <v>1</v>
      </c>
      <c r="AU140" s="37">
        <v>15</v>
      </c>
      <c r="AV140" s="37">
        <v>45</v>
      </c>
      <c r="AW140" s="37" t="s">
        <v>110</v>
      </c>
      <c r="AX140" s="52">
        <v>45</v>
      </c>
      <c r="AY140" s="64">
        <v>45510</v>
      </c>
      <c r="AZ140" s="66"/>
      <c r="BA140" s="66"/>
      <c r="BB140" s="66"/>
      <c r="BC140" s="51"/>
      <c r="BD140" s="51"/>
      <c r="BE140" s="51"/>
      <c r="BF140" s="51"/>
      <c r="BG140" s="66"/>
      <c r="BH140" s="76"/>
      <c r="BI140" s="66"/>
      <c r="BJ140" s="76"/>
      <c r="BK140" s="66"/>
      <c r="BL140" s="79"/>
      <c r="BM140" s="76"/>
      <c r="BN140" s="66"/>
      <c r="BO140" s="66"/>
      <c r="BP140" s="79"/>
      <c r="BQ140" s="76"/>
      <c r="BR140" s="66"/>
      <c r="BS140" s="66"/>
      <c r="BT140" s="79"/>
      <c r="BU140" s="80"/>
      <c r="BV140" s="79"/>
      <c r="BW140" s="79"/>
      <c r="BX140" s="57">
        <v>45510</v>
      </c>
      <c r="BY140" s="52">
        <f>R140+AX140</f>
        <v>150</v>
      </c>
      <c r="BZ140" s="37" t="s">
        <v>111</v>
      </c>
      <c r="CA140" s="42">
        <f>T140+AL140</f>
        <v>16500000</v>
      </c>
      <c r="CB140" s="37" t="s">
        <v>91</v>
      </c>
    </row>
    <row r="141" spans="1:80" s="58" customFormat="1" ht="29.25" customHeight="1" x14ac:dyDescent="0.3">
      <c r="A141" s="75">
        <v>140</v>
      </c>
      <c r="B141" s="73">
        <v>103779</v>
      </c>
      <c r="C141" s="36" t="s">
        <v>71</v>
      </c>
      <c r="D141" s="71" t="s">
        <v>72</v>
      </c>
      <c r="E141" s="71" t="s">
        <v>73</v>
      </c>
      <c r="F141" s="66" t="s">
        <v>991</v>
      </c>
      <c r="G141" s="38" t="s">
        <v>587</v>
      </c>
      <c r="H141" s="76" t="s">
        <v>76</v>
      </c>
      <c r="I141" s="39" t="s">
        <v>992</v>
      </c>
      <c r="J141" s="40" t="s">
        <v>993</v>
      </c>
      <c r="K141" s="66" t="s">
        <v>80</v>
      </c>
      <c r="L141" s="76" t="s">
        <v>81</v>
      </c>
      <c r="M141" s="57">
        <v>45352</v>
      </c>
      <c r="N141" s="41">
        <v>45355</v>
      </c>
      <c r="O141" s="41">
        <v>45461</v>
      </c>
      <c r="P141" s="39">
        <v>3</v>
      </c>
      <c r="Q141" s="39">
        <v>15</v>
      </c>
      <c r="R141" s="39">
        <f t="shared" si="5"/>
        <v>105</v>
      </c>
      <c r="S141" s="39" t="s">
        <v>82</v>
      </c>
      <c r="T141" s="42">
        <v>26250000</v>
      </c>
      <c r="U141" s="69">
        <v>7500000</v>
      </c>
      <c r="V141" s="46">
        <v>1086</v>
      </c>
      <c r="W141" s="44">
        <v>45349</v>
      </c>
      <c r="X141" s="45">
        <v>26250000</v>
      </c>
      <c r="Y141" s="46">
        <v>1181</v>
      </c>
      <c r="Z141" s="44">
        <v>45355</v>
      </c>
      <c r="AA141" s="47" t="s">
        <v>994</v>
      </c>
      <c r="AB141" s="77" t="s">
        <v>84</v>
      </c>
      <c r="AC141" s="59">
        <v>45352</v>
      </c>
      <c r="AD141" s="48" t="s">
        <v>995</v>
      </c>
      <c r="AE141" s="8" t="s">
        <v>996</v>
      </c>
      <c r="AF141" s="77" t="s">
        <v>87</v>
      </c>
      <c r="AG141" s="61" t="s">
        <v>586</v>
      </c>
      <c r="AH141" s="60" t="s">
        <v>107</v>
      </c>
      <c r="AI141" s="48" t="s">
        <v>77</v>
      </c>
      <c r="AJ141" s="48" t="s">
        <v>77</v>
      </c>
      <c r="AK141" s="49"/>
      <c r="AL141" s="50"/>
      <c r="AM141" s="48" t="s">
        <v>77</v>
      </c>
      <c r="AN141" s="48" t="s">
        <v>77</v>
      </c>
      <c r="AO141" s="48" t="s">
        <v>77</v>
      </c>
      <c r="AP141" s="48" t="s">
        <v>77</v>
      </c>
      <c r="AQ141" s="48" t="s">
        <v>77</v>
      </c>
      <c r="AR141" s="48" t="s">
        <v>77</v>
      </c>
      <c r="AS141" s="48" t="s">
        <v>77</v>
      </c>
      <c r="AT141" s="51"/>
      <c r="AU141" s="51"/>
      <c r="AV141" s="51"/>
      <c r="AW141" s="51"/>
      <c r="AX141" s="52"/>
      <c r="AY141" s="37"/>
      <c r="AZ141" s="37"/>
      <c r="BA141" s="66"/>
      <c r="BB141" s="66"/>
      <c r="BC141" s="51"/>
      <c r="BD141" s="51"/>
      <c r="BE141" s="51"/>
      <c r="BF141" s="51"/>
      <c r="BG141" s="66"/>
      <c r="BH141" s="76"/>
      <c r="BI141" s="66"/>
      <c r="BJ141" s="76"/>
      <c r="BK141" s="66"/>
      <c r="BL141" s="79"/>
      <c r="BM141" s="76"/>
      <c r="BN141" s="66"/>
      <c r="BO141" s="66"/>
      <c r="BP141" s="79"/>
      <c r="BQ141" s="76"/>
      <c r="BR141" s="66"/>
      <c r="BS141" s="66"/>
      <c r="BT141" s="79"/>
      <c r="BU141" s="80"/>
      <c r="BV141" s="79"/>
      <c r="BW141" s="79"/>
      <c r="BX141" s="57">
        <f>O141</f>
        <v>45461</v>
      </c>
      <c r="BY141" s="52">
        <f>R141+AX141</f>
        <v>105</v>
      </c>
      <c r="BZ141" s="37" t="str">
        <f>S141</f>
        <v>3 MESES Y 15 DIAS</v>
      </c>
      <c r="CA141" s="42">
        <f>T141+AL141</f>
        <v>26250000</v>
      </c>
      <c r="CB141" s="37" t="s">
        <v>91</v>
      </c>
    </row>
    <row r="142" spans="1:80" s="58" customFormat="1" ht="29.25" customHeight="1" x14ac:dyDescent="0.3">
      <c r="A142" s="75">
        <v>141</v>
      </c>
      <c r="B142" s="73">
        <v>103816</v>
      </c>
      <c r="C142" s="36" t="s">
        <v>71</v>
      </c>
      <c r="D142" s="71" t="s">
        <v>72</v>
      </c>
      <c r="E142" s="71" t="s">
        <v>73</v>
      </c>
      <c r="F142" s="66" t="s">
        <v>997</v>
      </c>
      <c r="G142" s="38" t="s">
        <v>998</v>
      </c>
      <c r="H142" s="76" t="s">
        <v>76</v>
      </c>
      <c r="I142" s="39" t="s">
        <v>999</v>
      </c>
      <c r="J142" s="40" t="s">
        <v>1000</v>
      </c>
      <c r="K142" s="66" t="s">
        <v>80</v>
      </c>
      <c r="L142" s="76" t="s">
        <v>81</v>
      </c>
      <c r="M142" s="57">
        <v>45352</v>
      </c>
      <c r="N142" s="41">
        <v>45355</v>
      </c>
      <c r="O142" s="41">
        <v>45461</v>
      </c>
      <c r="P142" s="39">
        <v>3</v>
      </c>
      <c r="Q142" s="39">
        <v>15</v>
      </c>
      <c r="R142" s="39">
        <f t="shared" si="5"/>
        <v>105</v>
      </c>
      <c r="S142" s="39" t="s">
        <v>82</v>
      </c>
      <c r="T142" s="42">
        <v>19250000</v>
      </c>
      <c r="U142" s="69">
        <v>5500000</v>
      </c>
      <c r="V142" s="46">
        <v>1089</v>
      </c>
      <c r="W142" s="44">
        <v>45349</v>
      </c>
      <c r="X142" s="45">
        <v>19250000</v>
      </c>
      <c r="Y142" s="46">
        <v>1182</v>
      </c>
      <c r="Z142" s="44">
        <v>45355</v>
      </c>
      <c r="AA142" s="47" t="s">
        <v>1001</v>
      </c>
      <c r="AB142" s="77" t="s">
        <v>84</v>
      </c>
      <c r="AC142" s="59">
        <v>45353</v>
      </c>
      <c r="AD142" s="48" t="s">
        <v>1002</v>
      </c>
      <c r="AE142" s="78" t="s">
        <v>1003</v>
      </c>
      <c r="AF142" s="77" t="s">
        <v>87</v>
      </c>
      <c r="AG142" s="61" t="s">
        <v>1004</v>
      </c>
      <c r="AH142" s="60" t="s">
        <v>329</v>
      </c>
      <c r="AI142" s="48" t="s">
        <v>77</v>
      </c>
      <c r="AJ142" s="48" t="s">
        <v>77</v>
      </c>
      <c r="AK142" s="49"/>
      <c r="AL142" s="50"/>
      <c r="AM142" s="48" t="s">
        <v>77</v>
      </c>
      <c r="AN142" s="48" t="s">
        <v>77</v>
      </c>
      <c r="AO142" s="48" t="s">
        <v>77</v>
      </c>
      <c r="AP142" s="48" t="s">
        <v>77</v>
      </c>
      <c r="AQ142" s="48" t="s">
        <v>77</v>
      </c>
      <c r="AR142" s="48" t="s">
        <v>77</v>
      </c>
      <c r="AS142" s="48" t="s">
        <v>77</v>
      </c>
      <c r="AT142" s="51"/>
      <c r="AU142" s="51"/>
      <c r="AV142" s="51"/>
      <c r="AW142" s="51"/>
      <c r="AX142" s="52"/>
      <c r="AY142" s="37"/>
      <c r="AZ142" s="37"/>
      <c r="BA142" s="66"/>
      <c r="BB142" s="66"/>
      <c r="BC142" s="51"/>
      <c r="BD142" s="51"/>
      <c r="BE142" s="51"/>
      <c r="BF142" s="51"/>
      <c r="BG142" s="66"/>
      <c r="BH142" s="76"/>
      <c r="BI142" s="66"/>
      <c r="BJ142" s="76"/>
      <c r="BK142" s="66"/>
      <c r="BL142" s="79"/>
      <c r="BM142" s="76"/>
      <c r="BN142" s="66"/>
      <c r="BO142" s="66"/>
      <c r="BP142" s="79"/>
      <c r="BQ142" s="76"/>
      <c r="BR142" s="66"/>
      <c r="BS142" s="66"/>
      <c r="BT142" s="79"/>
      <c r="BU142" s="80"/>
      <c r="BV142" s="79"/>
      <c r="BW142" s="79"/>
      <c r="BX142" s="57">
        <f>O142</f>
        <v>45461</v>
      </c>
      <c r="BY142" s="52">
        <f>R142+AX142</f>
        <v>105</v>
      </c>
      <c r="BZ142" s="37" t="str">
        <f>S142</f>
        <v>3 MESES Y 15 DIAS</v>
      </c>
      <c r="CA142" s="42">
        <f>T142+AL142</f>
        <v>19250000</v>
      </c>
      <c r="CB142" s="37" t="s">
        <v>91</v>
      </c>
    </row>
    <row r="143" spans="1:80" s="58" customFormat="1" ht="29.25" customHeight="1" x14ac:dyDescent="0.3">
      <c r="A143" s="75">
        <v>142</v>
      </c>
      <c r="B143" s="73">
        <v>103760</v>
      </c>
      <c r="C143" s="36" t="s">
        <v>71</v>
      </c>
      <c r="D143" s="71" t="s">
        <v>72</v>
      </c>
      <c r="E143" s="71" t="s">
        <v>73</v>
      </c>
      <c r="F143" s="66" t="s">
        <v>1005</v>
      </c>
      <c r="G143" s="38" t="s">
        <v>1006</v>
      </c>
      <c r="H143" s="76" t="s">
        <v>76</v>
      </c>
      <c r="I143" s="39" t="s">
        <v>1007</v>
      </c>
      <c r="J143" s="40" t="s">
        <v>1008</v>
      </c>
      <c r="K143" s="66" t="s">
        <v>80</v>
      </c>
      <c r="L143" s="76" t="s">
        <v>81</v>
      </c>
      <c r="M143" s="57">
        <v>45355</v>
      </c>
      <c r="N143" s="41">
        <v>45356</v>
      </c>
      <c r="O143" s="41">
        <v>45462</v>
      </c>
      <c r="P143" s="39">
        <v>3</v>
      </c>
      <c r="Q143" s="39">
        <v>15</v>
      </c>
      <c r="R143" s="39">
        <f t="shared" si="5"/>
        <v>105</v>
      </c>
      <c r="S143" s="39" t="s">
        <v>82</v>
      </c>
      <c r="T143" s="42">
        <v>24500000</v>
      </c>
      <c r="U143" s="69">
        <v>7000000</v>
      </c>
      <c r="V143" s="43">
        <v>1020</v>
      </c>
      <c r="W143" s="44">
        <v>45337</v>
      </c>
      <c r="X143" s="45">
        <v>73500000</v>
      </c>
      <c r="Y143" s="46">
        <v>1183</v>
      </c>
      <c r="Z143" s="44">
        <v>45356</v>
      </c>
      <c r="AA143" s="47" t="s">
        <v>636</v>
      </c>
      <c r="AB143" s="77" t="s">
        <v>84</v>
      </c>
      <c r="AC143" s="59">
        <v>45355</v>
      </c>
      <c r="AD143" s="48" t="s">
        <v>1009</v>
      </c>
      <c r="AE143" s="8" t="s">
        <v>1010</v>
      </c>
      <c r="AF143" s="77" t="s">
        <v>87</v>
      </c>
      <c r="AG143" s="48" t="s">
        <v>257</v>
      </c>
      <c r="AH143" s="61" t="s">
        <v>258</v>
      </c>
      <c r="AI143" s="48" t="s">
        <v>77</v>
      </c>
      <c r="AJ143" s="48" t="s">
        <v>77</v>
      </c>
      <c r="AK143" s="49"/>
      <c r="AL143" s="50"/>
      <c r="AM143" s="48" t="s">
        <v>77</v>
      </c>
      <c r="AN143" s="48" t="s">
        <v>77</v>
      </c>
      <c r="AO143" s="48" t="s">
        <v>77</v>
      </c>
      <c r="AP143" s="48" t="s">
        <v>77</v>
      </c>
      <c r="AQ143" s="48" t="s">
        <v>77</v>
      </c>
      <c r="AR143" s="48" t="s">
        <v>77</v>
      </c>
      <c r="AS143" s="48" t="s">
        <v>77</v>
      </c>
      <c r="AT143" s="51"/>
      <c r="AU143" s="51"/>
      <c r="AV143" s="51"/>
      <c r="AW143" s="51"/>
      <c r="AX143" s="52"/>
      <c r="AY143" s="37"/>
      <c r="AZ143" s="37"/>
      <c r="BA143" s="66"/>
      <c r="BB143" s="66"/>
      <c r="BC143" s="51"/>
      <c r="BD143" s="51"/>
      <c r="BE143" s="51"/>
      <c r="BF143" s="51"/>
      <c r="BG143" s="66"/>
      <c r="BH143" s="76"/>
      <c r="BI143" s="66"/>
      <c r="BJ143" s="76"/>
      <c r="BK143" s="66"/>
      <c r="BL143" s="79"/>
      <c r="BM143" s="76"/>
      <c r="BN143" s="66"/>
      <c r="BO143" s="66"/>
      <c r="BP143" s="79"/>
      <c r="BQ143" s="76"/>
      <c r="BR143" s="66"/>
      <c r="BS143" s="66"/>
      <c r="BT143" s="79"/>
      <c r="BU143" s="80"/>
      <c r="BV143" s="79"/>
      <c r="BW143" s="79"/>
      <c r="BX143" s="57">
        <f>O143</f>
        <v>45462</v>
      </c>
      <c r="BY143" s="52">
        <f>R143+AX143</f>
        <v>105</v>
      </c>
      <c r="BZ143" s="37" t="str">
        <f>S143</f>
        <v>3 MESES Y 15 DIAS</v>
      </c>
      <c r="CA143" s="42">
        <f>T143+AL143</f>
        <v>24500000</v>
      </c>
      <c r="CB143" s="37" t="s">
        <v>91</v>
      </c>
    </row>
    <row r="144" spans="1:80" s="58" customFormat="1" ht="29.25" customHeight="1" x14ac:dyDescent="0.3">
      <c r="A144" s="75">
        <v>143</v>
      </c>
      <c r="B144" s="73">
        <v>103726</v>
      </c>
      <c r="C144" s="36" t="s">
        <v>71</v>
      </c>
      <c r="D144" s="71" t="s">
        <v>72</v>
      </c>
      <c r="E144" s="71" t="s">
        <v>73</v>
      </c>
      <c r="F144" s="66" t="s">
        <v>1011</v>
      </c>
      <c r="G144" s="38" t="s">
        <v>1012</v>
      </c>
      <c r="H144" s="76" t="s">
        <v>76</v>
      </c>
      <c r="I144" s="39" t="s">
        <v>1013</v>
      </c>
      <c r="J144" s="40" t="s">
        <v>172</v>
      </c>
      <c r="K144" s="66" t="s">
        <v>80</v>
      </c>
      <c r="L144" s="76" t="s">
        <v>81</v>
      </c>
      <c r="M144" s="57">
        <v>45355</v>
      </c>
      <c r="N144" s="41">
        <v>45357</v>
      </c>
      <c r="O144" s="41">
        <v>45463</v>
      </c>
      <c r="P144" s="39">
        <v>3</v>
      </c>
      <c r="Q144" s="39">
        <v>15</v>
      </c>
      <c r="R144" s="39">
        <f t="shared" si="5"/>
        <v>105</v>
      </c>
      <c r="S144" s="39" t="s">
        <v>82</v>
      </c>
      <c r="T144" s="42">
        <v>9800000</v>
      </c>
      <c r="U144" s="69">
        <v>2800000</v>
      </c>
      <c r="V144" s="43">
        <v>992</v>
      </c>
      <c r="W144" s="44">
        <v>45330</v>
      </c>
      <c r="X144" s="45">
        <v>68600000</v>
      </c>
      <c r="Y144" s="46">
        <v>1184</v>
      </c>
      <c r="Z144" s="44">
        <v>45356</v>
      </c>
      <c r="AA144" s="47" t="s">
        <v>623</v>
      </c>
      <c r="AB144" s="77" t="s">
        <v>84</v>
      </c>
      <c r="AC144" s="59">
        <v>45355</v>
      </c>
      <c r="AD144" s="48" t="s">
        <v>1014</v>
      </c>
      <c r="AE144" s="78" t="s">
        <v>1015</v>
      </c>
      <c r="AF144" s="77" t="s">
        <v>87</v>
      </c>
      <c r="AG144" s="61" t="s">
        <v>118</v>
      </c>
      <c r="AH144" s="60" t="s">
        <v>113</v>
      </c>
      <c r="AI144" s="48" t="s">
        <v>77</v>
      </c>
      <c r="AJ144" s="48" t="s">
        <v>77</v>
      </c>
      <c r="AK144" s="49"/>
      <c r="AL144" s="50"/>
      <c r="AM144" s="48" t="s">
        <v>77</v>
      </c>
      <c r="AN144" s="48" t="s">
        <v>77</v>
      </c>
      <c r="AO144" s="48" t="s">
        <v>77</v>
      </c>
      <c r="AP144" s="48" t="s">
        <v>77</v>
      </c>
      <c r="AQ144" s="48" t="s">
        <v>77</v>
      </c>
      <c r="AR144" s="48" t="s">
        <v>77</v>
      </c>
      <c r="AS144" s="48" t="s">
        <v>77</v>
      </c>
      <c r="AT144" s="51"/>
      <c r="AU144" s="51"/>
      <c r="AV144" s="51"/>
      <c r="AW144" s="51"/>
      <c r="AX144" s="52"/>
      <c r="AY144" s="37"/>
      <c r="AZ144" s="37"/>
      <c r="BA144" s="66"/>
      <c r="BB144" s="66"/>
      <c r="BC144" s="51"/>
      <c r="BD144" s="51"/>
      <c r="BE144" s="51"/>
      <c r="BF144" s="51"/>
      <c r="BG144" s="66"/>
      <c r="BH144" s="76"/>
      <c r="BI144" s="66"/>
      <c r="BJ144" s="76"/>
      <c r="BK144" s="66"/>
      <c r="BL144" s="79"/>
      <c r="BM144" s="76"/>
      <c r="BN144" s="66"/>
      <c r="BO144" s="66"/>
      <c r="BP144" s="79"/>
      <c r="BQ144" s="76"/>
      <c r="BR144" s="66"/>
      <c r="BS144" s="66"/>
      <c r="BT144" s="79"/>
      <c r="BU144" s="80"/>
      <c r="BV144" s="79"/>
      <c r="BW144" s="79"/>
      <c r="BX144" s="57">
        <f>O144</f>
        <v>45463</v>
      </c>
      <c r="BY144" s="52">
        <f>R144+AX144</f>
        <v>105</v>
      </c>
      <c r="BZ144" s="37" t="str">
        <f>S144</f>
        <v>3 MESES Y 15 DIAS</v>
      </c>
      <c r="CA144" s="42">
        <f>T144+AL144</f>
        <v>9800000</v>
      </c>
      <c r="CB144" s="37" t="s">
        <v>91</v>
      </c>
    </row>
    <row r="145" spans="1:80" s="58" customFormat="1" ht="29.25" customHeight="1" x14ac:dyDescent="0.3">
      <c r="A145" s="75">
        <v>144</v>
      </c>
      <c r="B145" s="73">
        <v>103890</v>
      </c>
      <c r="C145" s="36" t="s">
        <v>133</v>
      </c>
      <c r="D145" s="71" t="s">
        <v>134</v>
      </c>
      <c r="E145" s="71" t="s">
        <v>385</v>
      </c>
      <c r="F145" s="66" t="s">
        <v>1016</v>
      </c>
      <c r="G145" s="38" t="s">
        <v>1017</v>
      </c>
      <c r="H145" s="76" t="s">
        <v>76</v>
      </c>
      <c r="I145" s="39" t="s">
        <v>1018</v>
      </c>
      <c r="J145" s="40" t="s">
        <v>1019</v>
      </c>
      <c r="K145" s="66" t="s">
        <v>80</v>
      </c>
      <c r="L145" s="76" t="s">
        <v>81</v>
      </c>
      <c r="M145" s="57">
        <v>45355</v>
      </c>
      <c r="N145" s="41">
        <v>45357</v>
      </c>
      <c r="O145" s="41">
        <v>45463</v>
      </c>
      <c r="P145" s="39">
        <v>3</v>
      </c>
      <c r="Q145" s="39">
        <v>15</v>
      </c>
      <c r="R145" s="39">
        <f t="shared" si="5"/>
        <v>105</v>
      </c>
      <c r="S145" s="39" t="s">
        <v>82</v>
      </c>
      <c r="T145" s="42">
        <v>9100000</v>
      </c>
      <c r="U145" s="69">
        <v>2600000</v>
      </c>
      <c r="V145" s="43">
        <v>1063</v>
      </c>
      <c r="W145" s="44">
        <v>45343</v>
      </c>
      <c r="X145" s="45">
        <v>72800000</v>
      </c>
      <c r="Y145" s="46">
        <v>1185</v>
      </c>
      <c r="Z145" s="44">
        <v>45356</v>
      </c>
      <c r="AA145" s="47" t="s">
        <v>603</v>
      </c>
      <c r="AB145" s="77" t="s">
        <v>84</v>
      </c>
      <c r="AC145" s="59">
        <v>45355</v>
      </c>
      <c r="AD145" s="48" t="s">
        <v>1020</v>
      </c>
      <c r="AE145" s="8" t="s">
        <v>1021</v>
      </c>
      <c r="AF145" s="77" t="s">
        <v>87</v>
      </c>
      <c r="AG145" s="48" t="s">
        <v>392</v>
      </c>
      <c r="AH145" s="61" t="s">
        <v>107</v>
      </c>
      <c r="AI145" s="48" t="s">
        <v>108</v>
      </c>
      <c r="AJ145" s="59">
        <v>45454</v>
      </c>
      <c r="AK145" s="50">
        <v>3900000</v>
      </c>
      <c r="AL145" s="50">
        <v>3900000</v>
      </c>
      <c r="AM145" s="48">
        <v>110632</v>
      </c>
      <c r="AN145" s="46">
        <v>1502</v>
      </c>
      <c r="AO145" s="59">
        <v>45448</v>
      </c>
      <c r="AP145" s="50">
        <v>3900000</v>
      </c>
      <c r="AQ145" s="46">
        <v>1765</v>
      </c>
      <c r="AR145" s="59">
        <v>45456</v>
      </c>
      <c r="AS145" s="72" t="s">
        <v>109</v>
      </c>
      <c r="AT145" s="37">
        <v>1</v>
      </c>
      <c r="AU145" s="37">
        <v>15</v>
      </c>
      <c r="AV145" s="37">
        <v>45</v>
      </c>
      <c r="AW145" s="37" t="s">
        <v>110</v>
      </c>
      <c r="AX145" s="52">
        <v>45</v>
      </c>
      <c r="AY145" s="64">
        <v>45509</v>
      </c>
      <c r="AZ145" s="66"/>
      <c r="BA145" s="66"/>
      <c r="BB145" s="66"/>
      <c r="BC145" s="51"/>
      <c r="BD145" s="51"/>
      <c r="BE145" s="51"/>
      <c r="BF145" s="51"/>
      <c r="BG145" s="66"/>
      <c r="BH145" s="76"/>
      <c r="BI145" s="66"/>
      <c r="BJ145" s="76"/>
      <c r="BK145" s="66"/>
      <c r="BL145" s="79"/>
      <c r="BM145" s="76"/>
      <c r="BN145" s="66"/>
      <c r="BO145" s="66"/>
      <c r="BP145" s="79"/>
      <c r="BQ145" s="76"/>
      <c r="BR145" s="66"/>
      <c r="BS145" s="66"/>
      <c r="BT145" s="79"/>
      <c r="BU145" s="80"/>
      <c r="BV145" s="79"/>
      <c r="BW145" s="79"/>
      <c r="BX145" s="64">
        <v>45509</v>
      </c>
      <c r="BY145" s="52">
        <f>R145+AX145</f>
        <v>150</v>
      </c>
      <c r="BZ145" s="37" t="s">
        <v>111</v>
      </c>
      <c r="CA145" s="42">
        <f>T145+AL145</f>
        <v>13000000</v>
      </c>
      <c r="CB145" s="37" t="s">
        <v>91</v>
      </c>
    </row>
    <row r="146" spans="1:80" s="58" customFormat="1" ht="29.25" customHeight="1" x14ac:dyDescent="0.3">
      <c r="A146" s="75">
        <v>145</v>
      </c>
      <c r="B146" s="73">
        <v>103854</v>
      </c>
      <c r="C146" s="36" t="s">
        <v>738</v>
      </c>
      <c r="D146" s="71" t="s">
        <v>186</v>
      </c>
      <c r="E146" s="71" t="s">
        <v>187</v>
      </c>
      <c r="F146" s="66" t="s">
        <v>1022</v>
      </c>
      <c r="G146" s="38" t="s">
        <v>1023</v>
      </c>
      <c r="H146" s="76" t="s">
        <v>76</v>
      </c>
      <c r="I146" s="39" t="s">
        <v>1024</v>
      </c>
      <c r="J146" s="40" t="s">
        <v>1025</v>
      </c>
      <c r="K146" s="66" t="s">
        <v>80</v>
      </c>
      <c r="L146" s="76" t="s">
        <v>81</v>
      </c>
      <c r="M146" s="57">
        <v>45355</v>
      </c>
      <c r="N146" s="41">
        <v>45356</v>
      </c>
      <c r="O146" s="41">
        <v>45462</v>
      </c>
      <c r="P146" s="39">
        <v>3</v>
      </c>
      <c r="Q146" s="39">
        <v>15</v>
      </c>
      <c r="R146" s="39">
        <f t="shared" si="5"/>
        <v>105</v>
      </c>
      <c r="S146" s="39" t="s">
        <v>82</v>
      </c>
      <c r="T146" s="42">
        <v>16800000</v>
      </c>
      <c r="U146" s="69">
        <v>4800000</v>
      </c>
      <c r="V146" s="46">
        <v>1092</v>
      </c>
      <c r="W146" s="44">
        <v>45349</v>
      </c>
      <c r="X146" s="45">
        <v>16800000</v>
      </c>
      <c r="Y146" s="46">
        <v>1186</v>
      </c>
      <c r="Z146" s="44">
        <v>45356</v>
      </c>
      <c r="AA146" s="47" t="s">
        <v>1026</v>
      </c>
      <c r="AB146" s="77" t="s">
        <v>84</v>
      </c>
      <c r="AC146" s="59">
        <v>45355</v>
      </c>
      <c r="AD146" s="48" t="s">
        <v>1027</v>
      </c>
      <c r="AE146" s="8" t="s">
        <v>1028</v>
      </c>
      <c r="AF146" s="77" t="s">
        <v>87</v>
      </c>
      <c r="AG146" s="61" t="s">
        <v>746</v>
      </c>
      <c r="AH146" s="60" t="s">
        <v>195</v>
      </c>
      <c r="AI146" s="48" t="s">
        <v>108</v>
      </c>
      <c r="AJ146" s="59">
        <v>45454</v>
      </c>
      <c r="AK146" s="50">
        <v>7200000</v>
      </c>
      <c r="AL146" s="50">
        <v>7200000</v>
      </c>
      <c r="AM146" s="48">
        <v>110616</v>
      </c>
      <c r="AN146" s="46">
        <v>1484</v>
      </c>
      <c r="AO146" s="59">
        <v>45447</v>
      </c>
      <c r="AP146" s="50">
        <v>7200000</v>
      </c>
      <c r="AQ146" s="46">
        <v>1766</v>
      </c>
      <c r="AR146" s="59">
        <v>45456</v>
      </c>
      <c r="AS146" s="72" t="s">
        <v>440</v>
      </c>
      <c r="AT146" s="37">
        <v>1</v>
      </c>
      <c r="AU146" s="37">
        <v>15</v>
      </c>
      <c r="AV146" s="37">
        <v>45</v>
      </c>
      <c r="AW146" s="37" t="s">
        <v>110</v>
      </c>
      <c r="AX146" s="52">
        <v>45</v>
      </c>
      <c r="AY146" s="64">
        <v>45508</v>
      </c>
      <c r="AZ146" s="66"/>
      <c r="BA146" s="66"/>
      <c r="BB146" s="66"/>
      <c r="BC146" s="51"/>
      <c r="BD146" s="51"/>
      <c r="BE146" s="51"/>
      <c r="BF146" s="51"/>
      <c r="BG146" s="66"/>
      <c r="BH146" s="76"/>
      <c r="BI146" s="66"/>
      <c r="BJ146" s="76"/>
      <c r="BK146" s="66"/>
      <c r="BL146" s="79"/>
      <c r="BM146" s="76"/>
      <c r="BN146" s="66"/>
      <c r="BO146" s="66"/>
      <c r="BP146" s="79"/>
      <c r="BQ146" s="76"/>
      <c r="BR146" s="66"/>
      <c r="BS146" s="66"/>
      <c r="BT146" s="79"/>
      <c r="BU146" s="80"/>
      <c r="BV146" s="79"/>
      <c r="BW146" s="79"/>
      <c r="BX146" s="64">
        <v>45508</v>
      </c>
      <c r="BY146" s="52">
        <f>R146+AX146</f>
        <v>150</v>
      </c>
      <c r="BZ146" s="37" t="s">
        <v>111</v>
      </c>
      <c r="CA146" s="42">
        <f>T146+AL146</f>
        <v>24000000</v>
      </c>
      <c r="CB146" s="37" t="s">
        <v>91</v>
      </c>
    </row>
    <row r="147" spans="1:80" s="58" customFormat="1" ht="29.25" customHeight="1" x14ac:dyDescent="0.3">
      <c r="A147" s="75">
        <v>146</v>
      </c>
      <c r="B147" s="73">
        <v>103789</v>
      </c>
      <c r="C147" s="36" t="s">
        <v>71</v>
      </c>
      <c r="D147" s="71" t="s">
        <v>72</v>
      </c>
      <c r="E147" s="71" t="s">
        <v>73</v>
      </c>
      <c r="F147" s="66" t="s">
        <v>1029</v>
      </c>
      <c r="G147" s="38" t="s">
        <v>1030</v>
      </c>
      <c r="H147" s="76" t="s">
        <v>76</v>
      </c>
      <c r="I147" s="39" t="s">
        <v>1031</v>
      </c>
      <c r="J147" s="40" t="s">
        <v>1032</v>
      </c>
      <c r="K147" s="66" t="s">
        <v>80</v>
      </c>
      <c r="L147" s="76" t="s">
        <v>81</v>
      </c>
      <c r="M147" s="57">
        <v>45355</v>
      </c>
      <c r="N147" s="41">
        <v>45356</v>
      </c>
      <c r="O147" s="41">
        <v>45462</v>
      </c>
      <c r="P147" s="39">
        <v>3</v>
      </c>
      <c r="Q147" s="39">
        <v>15</v>
      </c>
      <c r="R147" s="39">
        <f t="shared" si="5"/>
        <v>105</v>
      </c>
      <c r="S147" s="39" t="s">
        <v>82</v>
      </c>
      <c r="T147" s="42">
        <v>22750000</v>
      </c>
      <c r="U147" s="69">
        <v>6500000</v>
      </c>
      <c r="V147" s="46">
        <v>1074</v>
      </c>
      <c r="W147" s="44">
        <v>45345</v>
      </c>
      <c r="X147" s="45">
        <v>22750000</v>
      </c>
      <c r="Y147" s="46">
        <v>1187</v>
      </c>
      <c r="Z147" s="44">
        <v>45356</v>
      </c>
      <c r="AA147" s="47" t="s">
        <v>597</v>
      </c>
      <c r="AB147" s="77" t="s">
        <v>84</v>
      </c>
      <c r="AC147" s="59">
        <v>45355</v>
      </c>
      <c r="AD147" s="48" t="s">
        <v>1033</v>
      </c>
      <c r="AE147" s="8" t="s">
        <v>1034</v>
      </c>
      <c r="AF147" s="77" t="s">
        <v>87</v>
      </c>
      <c r="AG147" s="61" t="s">
        <v>1035</v>
      </c>
      <c r="AH147" s="60" t="s">
        <v>329</v>
      </c>
      <c r="AI147" s="48" t="s">
        <v>77</v>
      </c>
      <c r="AJ147" s="48" t="s">
        <v>77</v>
      </c>
      <c r="AK147" s="49"/>
      <c r="AL147" s="50"/>
      <c r="AM147" s="48" t="s">
        <v>77</v>
      </c>
      <c r="AN147" s="48" t="s">
        <v>77</v>
      </c>
      <c r="AO147" s="48" t="s">
        <v>77</v>
      </c>
      <c r="AP147" s="48" t="s">
        <v>77</v>
      </c>
      <c r="AQ147" s="48" t="s">
        <v>77</v>
      </c>
      <c r="AR147" s="48" t="s">
        <v>77</v>
      </c>
      <c r="AS147" s="48" t="s">
        <v>77</v>
      </c>
      <c r="AT147" s="51"/>
      <c r="AU147" s="51"/>
      <c r="AV147" s="51"/>
      <c r="AW147" s="51"/>
      <c r="AX147" s="52"/>
      <c r="AY147" s="37"/>
      <c r="AZ147" s="37"/>
      <c r="BA147" s="66"/>
      <c r="BB147" s="66"/>
      <c r="BC147" s="51"/>
      <c r="BD147" s="51"/>
      <c r="BE147" s="51"/>
      <c r="BF147" s="51"/>
      <c r="BG147" s="66"/>
      <c r="BH147" s="76"/>
      <c r="BI147" s="66"/>
      <c r="BJ147" s="76"/>
      <c r="BK147" s="66"/>
      <c r="BL147" s="79"/>
      <c r="BM147" s="76"/>
      <c r="BN147" s="66"/>
      <c r="BO147" s="66"/>
      <c r="BP147" s="79"/>
      <c r="BQ147" s="76"/>
      <c r="BR147" s="66"/>
      <c r="BS147" s="66"/>
      <c r="BT147" s="79"/>
      <c r="BU147" s="80"/>
      <c r="BV147" s="79"/>
      <c r="BW147" s="79"/>
      <c r="BX147" s="57">
        <f>O147</f>
        <v>45462</v>
      </c>
      <c r="BY147" s="52">
        <f>R147+AX147</f>
        <v>105</v>
      </c>
      <c r="BZ147" s="37" t="str">
        <f>S147</f>
        <v>3 MESES Y 15 DIAS</v>
      </c>
      <c r="CA147" s="42">
        <f>T147+AL147</f>
        <v>22750000</v>
      </c>
      <c r="CB147" s="37" t="s">
        <v>91</v>
      </c>
    </row>
    <row r="148" spans="1:80" s="58" customFormat="1" ht="29.25" customHeight="1" x14ac:dyDescent="0.3">
      <c r="A148" s="75">
        <v>147</v>
      </c>
      <c r="B148" s="73">
        <v>103942</v>
      </c>
      <c r="C148" s="36" t="s">
        <v>71</v>
      </c>
      <c r="D148" s="71" t="s">
        <v>72</v>
      </c>
      <c r="E148" s="71" t="s">
        <v>73</v>
      </c>
      <c r="F148" s="66" t="s">
        <v>1036</v>
      </c>
      <c r="G148" s="38" t="s">
        <v>1037</v>
      </c>
      <c r="H148" s="76" t="s">
        <v>76</v>
      </c>
      <c r="I148" s="39" t="s">
        <v>1038</v>
      </c>
      <c r="J148" s="40" t="s">
        <v>1039</v>
      </c>
      <c r="K148" s="66" t="s">
        <v>80</v>
      </c>
      <c r="L148" s="76" t="s">
        <v>81</v>
      </c>
      <c r="M148" s="57">
        <v>45355</v>
      </c>
      <c r="N148" s="41">
        <v>45357</v>
      </c>
      <c r="O148" s="41">
        <v>45463</v>
      </c>
      <c r="P148" s="39">
        <v>3</v>
      </c>
      <c r="Q148" s="39">
        <v>15</v>
      </c>
      <c r="R148" s="39">
        <f t="shared" si="5"/>
        <v>105</v>
      </c>
      <c r="S148" s="39" t="s">
        <v>82</v>
      </c>
      <c r="T148" s="42">
        <v>22750000</v>
      </c>
      <c r="U148" s="69">
        <v>6500000</v>
      </c>
      <c r="V148" s="43">
        <v>1093</v>
      </c>
      <c r="W148" s="44">
        <v>45349</v>
      </c>
      <c r="X148" s="45">
        <v>91000000</v>
      </c>
      <c r="Y148" s="46">
        <v>1188</v>
      </c>
      <c r="Z148" s="44">
        <v>45356</v>
      </c>
      <c r="AA148" s="47" t="s">
        <v>597</v>
      </c>
      <c r="AB148" s="77" t="s">
        <v>84</v>
      </c>
      <c r="AC148" s="59">
        <v>45355</v>
      </c>
      <c r="AD148" s="48" t="s">
        <v>1040</v>
      </c>
      <c r="AE148" s="8" t="s">
        <v>1041</v>
      </c>
      <c r="AF148" s="77" t="s">
        <v>87</v>
      </c>
      <c r="AG148" s="61" t="s">
        <v>458</v>
      </c>
      <c r="AH148" s="48" t="s">
        <v>695</v>
      </c>
      <c r="AI148" s="48" t="s">
        <v>108</v>
      </c>
      <c r="AJ148" s="59">
        <v>45454</v>
      </c>
      <c r="AK148" s="50">
        <v>9750000</v>
      </c>
      <c r="AL148" s="50">
        <v>9750000</v>
      </c>
      <c r="AM148" s="48">
        <v>110656</v>
      </c>
      <c r="AN148" s="46">
        <v>1505</v>
      </c>
      <c r="AO148" s="59">
        <v>45448</v>
      </c>
      <c r="AP148" s="50">
        <v>9750000</v>
      </c>
      <c r="AQ148" s="46">
        <v>1767</v>
      </c>
      <c r="AR148" s="59">
        <v>45456</v>
      </c>
      <c r="AS148" s="72" t="s">
        <v>197</v>
      </c>
      <c r="AT148" s="37">
        <v>1</v>
      </c>
      <c r="AU148" s="37">
        <v>15</v>
      </c>
      <c r="AV148" s="37">
        <v>45</v>
      </c>
      <c r="AW148" s="37" t="s">
        <v>110</v>
      </c>
      <c r="AX148" s="52">
        <v>45</v>
      </c>
      <c r="AY148" s="64">
        <v>45509</v>
      </c>
      <c r="AZ148" s="66"/>
      <c r="BA148" s="66"/>
      <c r="BB148" s="66"/>
      <c r="BC148" s="51"/>
      <c r="BD148" s="51"/>
      <c r="BE148" s="51"/>
      <c r="BF148" s="51"/>
      <c r="BG148" s="66"/>
      <c r="BH148" s="76"/>
      <c r="BI148" s="66"/>
      <c r="BJ148" s="76"/>
      <c r="BK148" s="66"/>
      <c r="BL148" s="79"/>
      <c r="BM148" s="76"/>
      <c r="BN148" s="66"/>
      <c r="BO148" s="66"/>
      <c r="BP148" s="79"/>
      <c r="BQ148" s="76"/>
      <c r="BR148" s="66"/>
      <c r="BS148" s="66"/>
      <c r="BT148" s="79"/>
      <c r="BU148" s="80"/>
      <c r="BV148" s="79"/>
      <c r="BW148" s="79"/>
      <c r="BX148" s="64">
        <v>45509</v>
      </c>
      <c r="BY148" s="52">
        <f>R148+AX148</f>
        <v>150</v>
      </c>
      <c r="BZ148" s="37" t="s">
        <v>111</v>
      </c>
      <c r="CA148" s="42">
        <f>T148+AL148</f>
        <v>32500000</v>
      </c>
      <c r="CB148" s="37" t="s">
        <v>91</v>
      </c>
    </row>
    <row r="149" spans="1:80" s="58" customFormat="1" ht="29.25" customHeight="1" x14ac:dyDescent="0.3">
      <c r="A149" s="75">
        <v>148</v>
      </c>
      <c r="B149" s="73">
        <v>103872</v>
      </c>
      <c r="C149" s="36" t="s">
        <v>133</v>
      </c>
      <c r="D149" s="71" t="s">
        <v>134</v>
      </c>
      <c r="E149" s="71" t="s">
        <v>385</v>
      </c>
      <c r="F149" s="66" t="s">
        <v>1042</v>
      </c>
      <c r="G149" s="38" t="s">
        <v>1043</v>
      </c>
      <c r="H149" s="76" t="s">
        <v>76</v>
      </c>
      <c r="I149" s="39" t="s">
        <v>1044</v>
      </c>
      <c r="J149" s="40" t="s">
        <v>1045</v>
      </c>
      <c r="K149" s="66" t="s">
        <v>80</v>
      </c>
      <c r="L149" s="76" t="s">
        <v>81</v>
      </c>
      <c r="M149" s="57">
        <v>45355</v>
      </c>
      <c r="N149" s="41">
        <v>45356</v>
      </c>
      <c r="O149" s="41">
        <v>45462</v>
      </c>
      <c r="P149" s="39">
        <v>3</v>
      </c>
      <c r="Q149" s="39">
        <v>15</v>
      </c>
      <c r="R149" s="39">
        <f t="shared" ref="R149:R212" si="6">3*30+15</f>
        <v>105</v>
      </c>
      <c r="S149" s="39" t="s">
        <v>82</v>
      </c>
      <c r="T149" s="42">
        <v>17500000</v>
      </c>
      <c r="U149" s="69">
        <v>5000000</v>
      </c>
      <c r="V149" s="43">
        <v>1061</v>
      </c>
      <c r="W149" s="44">
        <v>45343</v>
      </c>
      <c r="X149" s="45">
        <v>140000000</v>
      </c>
      <c r="Y149" s="46">
        <v>1189</v>
      </c>
      <c r="Z149" s="44">
        <v>45356</v>
      </c>
      <c r="AA149" s="47" t="s">
        <v>583</v>
      </c>
      <c r="AB149" s="77" t="s">
        <v>84</v>
      </c>
      <c r="AC149" s="59">
        <v>45355</v>
      </c>
      <c r="AD149" s="48" t="s">
        <v>1046</v>
      </c>
      <c r="AE149" s="8" t="s">
        <v>1047</v>
      </c>
      <c r="AF149" s="77" t="s">
        <v>87</v>
      </c>
      <c r="AG149" s="48" t="s">
        <v>392</v>
      </c>
      <c r="AH149" s="61" t="s">
        <v>107</v>
      </c>
      <c r="AI149" s="48" t="s">
        <v>108</v>
      </c>
      <c r="AJ149" s="59">
        <v>45454</v>
      </c>
      <c r="AK149" s="50">
        <v>7500000</v>
      </c>
      <c r="AL149" s="50">
        <v>7500000</v>
      </c>
      <c r="AM149" s="48">
        <v>110620</v>
      </c>
      <c r="AN149" s="46">
        <v>1488</v>
      </c>
      <c r="AO149" s="59">
        <v>45447</v>
      </c>
      <c r="AP149" s="50">
        <v>7500000</v>
      </c>
      <c r="AQ149" s="46">
        <v>1768</v>
      </c>
      <c r="AR149" s="59">
        <v>45456</v>
      </c>
      <c r="AS149" s="72" t="s">
        <v>259</v>
      </c>
      <c r="AT149" s="37">
        <v>1</v>
      </c>
      <c r="AU149" s="37">
        <v>15</v>
      </c>
      <c r="AV149" s="37">
        <v>45</v>
      </c>
      <c r="AW149" s="37" t="s">
        <v>110</v>
      </c>
      <c r="AX149" s="52">
        <v>45</v>
      </c>
      <c r="AY149" s="64">
        <v>45508</v>
      </c>
      <c r="AZ149" s="66"/>
      <c r="BA149" s="66"/>
      <c r="BB149" s="66"/>
      <c r="BC149" s="51"/>
      <c r="BD149" s="51"/>
      <c r="BE149" s="51"/>
      <c r="BF149" s="51"/>
      <c r="BG149" s="66"/>
      <c r="BH149" s="76"/>
      <c r="BI149" s="66"/>
      <c r="BJ149" s="76"/>
      <c r="BK149" s="66"/>
      <c r="BL149" s="79"/>
      <c r="BM149" s="76"/>
      <c r="BN149" s="66"/>
      <c r="BO149" s="66"/>
      <c r="BP149" s="79"/>
      <c r="BQ149" s="76"/>
      <c r="BR149" s="66"/>
      <c r="BS149" s="66"/>
      <c r="BT149" s="79"/>
      <c r="BU149" s="80"/>
      <c r="BV149" s="79"/>
      <c r="BW149" s="79"/>
      <c r="BX149" s="64">
        <v>45508</v>
      </c>
      <c r="BY149" s="52">
        <f>R149+AX149</f>
        <v>150</v>
      </c>
      <c r="BZ149" s="37" t="s">
        <v>111</v>
      </c>
      <c r="CA149" s="42">
        <f>T149+AL149</f>
        <v>25000000</v>
      </c>
      <c r="CB149" s="37" t="s">
        <v>91</v>
      </c>
    </row>
    <row r="150" spans="1:80" s="58" customFormat="1" ht="29.25" customHeight="1" x14ac:dyDescent="0.3">
      <c r="A150" s="75">
        <v>149</v>
      </c>
      <c r="B150" s="73">
        <v>103809</v>
      </c>
      <c r="C150" s="36" t="s">
        <v>71</v>
      </c>
      <c r="D150" s="71" t="s">
        <v>72</v>
      </c>
      <c r="E150" s="71" t="s">
        <v>73</v>
      </c>
      <c r="F150" s="66" t="s">
        <v>1048</v>
      </c>
      <c r="G150" s="38" t="s">
        <v>1049</v>
      </c>
      <c r="H150" s="76" t="s">
        <v>76</v>
      </c>
      <c r="I150" s="39" t="s">
        <v>1050</v>
      </c>
      <c r="J150" s="40" t="s">
        <v>1051</v>
      </c>
      <c r="K150" s="66" t="s">
        <v>80</v>
      </c>
      <c r="L150" s="76" t="s">
        <v>81</v>
      </c>
      <c r="M150" s="57">
        <v>45355</v>
      </c>
      <c r="N150" s="41">
        <v>45356</v>
      </c>
      <c r="O150" s="41">
        <v>45462</v>
      </c>
      <c r="P150" s="39">
        <v>3</v>
      </c>
      <c r="Q150" s="39">
        <v>15</v>
      </c>
      <c r="R150" s="39">
        <f t="shared" si="6"/>
        <v>105</v>
      </c>
      <c r="S150" s="39" t="s">
        <v>82</v>
      </c>
      <c r="T150" s="42">
        <v>9100000</v>
      </c>
      <c r="U150" s="69">
        <v>2600000</v>
      </c>
      <c r="V150" s="43">
        <v>1088</v>
      </c>
      <c r="W150" s="44">
        <v>45349</v>
      </c>
      <c r="X150" s="45">
        <v>54600000</v>
      </c>
      <c r="Y150" s="46">
        <v>1190</v>
      </c>
      <c r="Z150" s="44">
        <v>45356</v>
      </c>
      <c r="AA150" s="47" t="s">
        <v>603</v>
      </c>
      <c r="AB150" s="77" t="s">
        <v>84</v>
      </c>
      <c r="AC150" s="59">
        <v>45355</v>
      </c>
      <c r="AD150" s="48" t="s">
        <v>1052</v>
      </c>
      <c r="AE150" s="78" t="s">
        <v>1053</v>
      </c>
      <c r="AF150" s="77" t="s">
        <v>87</v>
      </c>
      <c r="AG150" s="61" t="s">
        <v>951</v>
      </c>
      <c r="AH150" s="60" t="s">
        <v>946</v>
      </c>
      <c r="AI150" s="48" t="s">
        <v>108</v>
      </c>
      <c r="AJ150" s="74">
        <v>45457</v>
      </c>
      <c r="AK150" s="50">
        <v>3900000</v>
      </c>
      <c r="AL150" s="50">
        <v>3900000</v>
      </c>
      <c r="AM150" s="48">
        <v>110624</v>
      </c>
      <c r="AN150" s="46">
        <v>1492</v>
      </c>
      <c r="AO150" s="59">
        <v>45447</v>
      </c>
      <c r="AP150" s="50">
        <v>3900000</v>
      </c>
      <c r="AQ150" s="46">
        <v>1879</v>
      </c>
      <c r="AR150" s="59">
        <v>45460</v>
      </c>
      <c r="AS150" s="68">
        <v>3900000</v>
      </c>
      <c r="AT150" s="37">
        <v>1</v>
      </c>
      <c r="AU150" s="37">
        <v>15</v>
      </c>
      <c r="AV150" s="37">
        <v>45</v>
      </c>
      <c r="AW150" s="37" t="s">
        <v>110</v>
      </c>
      <c r="AX150" s="52">
        <v>45</v>
      </c>
      <c r="AY150" s="64">
        <v>45508</v>
      </c>
      <c r="AZ150" s="66"/>
      <c r="BA150" s="66"/>
      <c r="BB150" s="66"/>
      <c r="BC150" s="51"/>
      <c r="BD150" s="51"/>
      <c r="BE150" s="51"/>
      <c r="BF150" s="51"/>
      <c r="BG150" s="66"/>
      <c r="BH150" s="76"/>
      <c r="BI150" s="66"/>
      <c r="BJ150" s="76"/>
      <c r="BK150" s="66"/>
      <c r="BL150" s="79"/>
      <c r="BM150" s="76"/>
      <c r="BN150" s="66"/>
      <c r="BO150" s="66"/>
      <c r="BP150" s="79"/>
      <c r="BQ150" s="76"/>
      <c r="BR150" s="66"/>
      <c r="BS150" s="66"/>
      <c r="BT150" s="79"/>
      <c r="BU150" s="80"/>
      <c r="BV150" s="79"/>
      <c r="BW150" s="79"/>
      <c r="BX150" s="64">
        <v>45508</v>
      </c>
      <c r="BY150" s="52">
        <f>R150+AX150</f>
        <v>150</v>
      </c>
      <c r="BZ150" s="37" t="s">
        <v>111</v>
      </c>
      <c r="CA150" s="42">
        <f>T150+AL150</f>
        <v>13000000</v>
      </c>
      <c r="CB150" s="37" t="s">
        <v>91</v>
      </c>
    </row>
    <row r="151" spans="1:80" s="58" customFormat="1" ht="29.25" customHeight="1" x14ac:dyDescent="0.3">
      <c r="A151" s="75">
        <v>150</v>
      </c>
      <c r="B151" s="73">
        <v>103832</v>
      </c>
      <c r="C151" s="36" t="s">
        <v>71</v>
      </c>
      <c r="D151" s="71" t="s">
        <v>72</v>
      </c>
      <c r="E151" s="71" t="s">
        <v>73</v>
      </c>
      <c r="F151" s="66" t="s">
        <v>1054</v>
      </c>
      <c r="G151" s="38" t="s">
        <v>1055</v>
      </c>
      <c r="H151" s="76" t="s">
        <v>76</v>
      </c>
      <c r="I151" s="39" t="s">
        <v>1056</v>
      </c>
      <c r="J151" s="40" t="s">
        <v>1057</v>
      </c>
      <c r="K151" s="66" t="s">
        <v>80</v>
      </c>
      <c r="L151" s="76" t="s">
        <v>81</v>
      </c>
      <c r="M151" s="57">
        <v>45355</v>
      </c>
      <c r="N151" s="41">
        <v>45357</v>
      </c>
      <c r="O151" s="41">
        <v>45463</v>
      </c>
      <c r="P151" s="39">
        <v>3</v>
      </c>
      <c r="Q151" s="39">
        <v>15</v>
      </c>
      <c r="R151" s="39">
        <f t="shared" si="6"/>
        <v>105</v>
      </c>
      <c r="S151" s="39" t="s">
        <v>82</v>
      </c>
      <c r="T151" s="42">
        <v>10080000</v>
      </c>
      <c r="U151" s="69">
        <v>2800000</v>
      </c>
      <c r="V151" s="43">
        <v>1057</v>
      </c>
      <c r="W151" s="44">
        <v>45343</v>
      </c>
      <c r="X151" s="45">
        <v>80640000</v>
      </c>
      <c r="Y151" s="46">
        <v>1191</v>
      </c>
      <c r="Z151" s="44">
        <v>45356</v>
      </c>
      <c r="AA151" s="47" t="s">
        <v>805</v>
      </c>
      <c r="AB151" s="77" t="s">
        <v>84</v>
      </c>
      <c r="AC151" s="59">
        <v>45355</v>
      </c>
      <c r="AD151" s="48" t="s">
        <v>1058</v>
      </c>
      <c r="AE151" s="8" t="s">
        <v>1059</v>
      </c>
      <c r="AF151" s="77" t="s">
        <v>87</v>
      </c>
      <c r="AG151" s="61" t="s">
        <v>746</v>
      </c>
      <c r="AH151" s="60" t="s">
        <v>747</v>
      </c>
      <c r="AI151" s="48" t="s">
        <v>108</v>
      </c>
      <c r="AJ151" s="74">
        <v>45457</v>
      </c>
      <c r="AK151" s="50">
        <v>4320000</v>
      </c>
      <c r="AL151" s="50">
        <v>4320000</v>
      </c>
      <c r="AM151" s="48">
        <v>110627</v>
      </c>
      <c r="AN151" s="46">
        <v>1495</v>
      </c>
      <c r="AO151" s="59">
        <v>45447</v>
      </c>
      <c r="AP151" s="50">
        <v>4320000</v>
      </c>
      <c r="AQ151" s="46">
        <v>1880</v>
      </c>
      <c r="AR151" s="59">
        <v>45460</v>
      </c>
      <c r="AS151" s="68">
        <v>4320000</v>
      </c>
      <c r="AT151" s="37">
        <v>1</v>
      </c>
      <c r="AU151" s="37">
        <v>15</v>
      </c>
      <c r="AV151" s="37">
        <v>45</v>
      </c>
      <c r="AW151" s="37" t="s">
        <v>110</v>
      </c>
      <c r="AX151" s="52">
        <v>45</v>
      </c>
      <c r="AY151" s="64">
        <v>45509</v>
      </c>
      <c r="AZ151" s="66"/>
      <c r="BA151" s="66"/>
      <c r="BB151" s="66"/>
      <c r="BC151" s="51"/>
      <c r="BD151" s="51"/>
      <c r="BE151" s="51"/>
      <c r="BF151" s="51"/>
      <c r="BG151" s="66"/>
      <c r="BH151" s="76"/>
      <c r="BI151" s="66"/>
      <c r="BJ151" s="76"/>
      <c r="BK151" s="66"/>
      <c r="BL151" s="79"/>
      <c r="BM151" s="76"/>
      <c r="BN151" s="66"/>
      <c r="BO151" s="66"/>
      <c r="BP151" s="79"/>
      <c r="BQ151" s="76"/>
      <c r="BR151" s="66"/>
      <c r="BS151" s="66"/>
      <c r="BT151" s="79"/>
      <c r="BU151" s="80"/>
      <c r="BV151" s="79"/>
      <c r="BW151" s="79"/>
      <c r="BX151" s="64">
        <v>45509</v>
      </c>
      <c r="BY151" s="52">
        <f>R151+AX151</f>
        <v>150</v>
      </c>
      <c r="BZ151" s="37" t="s">
        <v>111</v>
      </c>
      <c r="CA151" s="42">
        <f>T151+AL151</f>
        <v>14400000</v>
      </c>
      <c r="CB151" s="37" t="s">
        <v>91</v>
      </c>
    </row>
    <row r="152" spans="1:80" s="58" customFormat="1" ht="29.25" customHeight="1" x14ac:dyDescent="0.3">
      <c r="A152" s="75">
        <v>151</v>
      </c>
      <c r="B152" s="73">
        <v>103890</v>
      </c>
      <c r="C152" s="36" t="s">
        <v>133</v>
      </c>
      <c r="D152" s="71" t="s">
        <v>134</v>
      </c>
      <c r="E152" s="71" t="s">
        <v>385</v>
      </c>
      <c r="F152" s="66" t="s">
        <v>1060</v>
      </c>
      <c r="G152" s="38" t="s">
        <v>1061</v>
      </c>
      <c r="H152" s="76" t="s">
        <v>76</v>
      </c>
      <c r="I152" s="39" t="s">
        <v>1062</v>
      </c>
      <c r="J152" s="40" t="s">
        <v>1019</v>
      </c>
      <c r="K152" s="66" t="s">
        <v>80</v>
      </c>
      <c r="L152" s="76" t="s">
        <v>81</v>
      </c>
      <c r="M152" s="57">
        <v>45355</v>
      </c>
      <c r="N152" s="41">
        <v>45357</v>
      </c>
      <c r="O152" s="41">
        <v>45463</v>
      </c>
      <c r="P152" s="39">
        <v>3</v>
      </c>
      <c r="Q152" s="39">
        <v>15</v>
      </c>
      <c r="R152" s="39">
        <f t="shared" si="6"/>
        <v>105</v>
      </c>
      <c r="S152" s="39" t="s">
        <v>82</v>
      </c>
      <c r="T152" s="42">
        <v>9100000</v>
      </c>
      <c r="U152" s="69">
        <v>2600000</v>
      </c>
      <c r="V152" s="43">
        <v>1063</v>
      </c>
      <c r="W152" s="44">
        <v>45343</v>
      </c>
      <c r="X152" s="45">
        <v>72800000</v>
      </c>
      <c r="Y152" s="46">
        <v>1192</v>
      </c>
      <c r="Z152" s="44">
        <v>45356</v>
      </c>
      <c r="AA152" s="47" t="s">
        <v>603</v>
      </c>
      <c r="AB152" s="77" t="s">
        <v>84</v>
      </c>
      <c r="AC152" s="59">
        <v>45355</v>
      </c>
      <c r="AD152" s="48" t="s">
        <v>1063</v>
      </c>
      <c r="AE152" s="8" t="s">
        <v>1064</v>
      </c>
      <c r="AF152" s="77" t="s">
        <v>87</v>
      </c>
      <c r="AG152" s="48" t="s">
        <v>392</v>
      </c>
      <c r="AH152" s="61" t="s">
        <v>107</v>
      </c>
      <c r="AI152" s="48" t="s">
        <v>108</v>
      </c>
      <c r="AJ152" s="74">
        <v>45457</v>
      </c>
      <c r="AK152" s="50">
        <v>3900000</v>
      </c>
      <c r="AL152" s="50">
        <v>3900000</v>
      </c>
      <c r="AM152" s="48">
        <v>110633</v>
      </c>
      <c r="AN152" s="46">
        <v>1501</v>
      </c>
      <c r="AO152" s="59">
        <v>45447</v>
      </c>
      <c r="AP152" s="50">
        <v>3900000</v>
      </c>
      <c r="AQ152" s="46">
        <v>1881</v>
      </c>
      <c r="AR152" s="59">
        <v>45460</v>
      </c>
      <c r="AS152" s="68">
        <v>3900000</v>
      </c>
      <c r="AT152" s="37">
        <v>1</v>
      </c>
      <c r="AU152" s="37">
        <v>15</v>
      </c>
      <c r="AV152" s="37">
        <v>45</v>
      </c>
      <c r="AW152" s="37" t="s">
        <v>110</v>
      </c>
      <c r="AX152" s="52">
        <v>45</v>
      </c>
      <c r="AY152" s="64">
        <v>45509</v>
      </c>
      <c r="AZ152" s="66"/>
      <c r="BA152" s="66"/>
      <c r="BB152" s="66"/>
      <c r="BC152" s="51"/>
      <c r="BD152" s="51"/>
      <c r="BE152" s="51"/>
      <c r="BF152" s="51"/>
      <c r="BG152" s="66"/>
      <c r="BH152" s="76"/>
      <c r="BI152" s="66"/>
      <c r="BJ152" s="76"/>
      <c r="BK152" s="66"/>
      <c r="BL152" s="79"/>
      <c r="BM152" s="76"/>
      <c r="BN152" s="66"/>
      <c r="BO152" s="66"/>
      <c r="BP152" s="79"/>
      <c r="BQ152" s="76"/>
      <c r="BR152" s="66"/>
      <c r="BS152" s="66"/>
      <c r="BT152" s="79"/>
      <c r="BU152" s="80"/>
      <c r="BV152" s="79"/>
      <c r="BW152" s="79"/>
      <c r="BX152" s="64">
        <v>45509</v>
      </c>
      <c r="BY152" s="52">
        <f>R152+AX152</f>
        <v>150</v>
      </c>
      <c r="BZ152" s="37" t="s">
        <v>111</v>
      </c>
      <c r="CA152" s="42">
        <f>T152+AL152</f>
        <v>13000000</v>
      </c>
      <c r="CB152" s="37" t="s">
        <v>91</v>
      </c>
    </row>
    <row r="153" spans="1:80" s="58" customFormat="1" ht="29.25" customHeight="1" x14ac:dyDescent="0.3">
      <c r="A153" s="75">
        <v>152</v>
      </c>
      <c r="B153" s="73">
        <v>103893</v>
      </c>
      <c r="C153" s="36" t="s">
        <v>133</v>
      </c>
      <c r="D153" s="71" t="s">
        <v>134</v>
      </c>
      <c r="E153" s="71" t="s">
        <v>385</v>
      </c>
      <c r="F153" s="66" t="s">
        <v>1065</v>
      </c>
      <c r="G153" s="38" t="s">
        <v>1066</v>
      </c>
      <c r="H153" s="76" t="s">
        <v>76</v>
      </c>
      <c r="I153" s="39" t="s">
        <v>1067</v>
      </c>
      <c r="J153" s="40" t="s">
        <v>402</v>
      </c>
      <c r="K153" s="66" t="s">
        <v>80</v>
      </c>
      <c r="L153" s="76" t="s">
        <v>81</v>
      </c>
      <c r="M153" s="57">
        <v>45355</v>
      </c>
      <c r="N153" s="41">
        <v>45357</v>
      </c>
      <c r="O153" s="41">
        <v>45463</v>
      </c>
      <c r="P153" s="39">
        <v>3</v>
      </c>
      <c r="Q153" s="39">
        <v>15</v>
      </c>
      <c r="R153" s="39">
        <f t="shared" si="6"/>
        <v>105</v>
      </c>
      <c r="S153" s="39" t="s">
        <v>82</v>
      </c>
      <c r="T153" s="42">
        <v>9800000</v>
      </c>
      <c r="U153" s="69">
        <v>2800000</v>
      </c>
      <c r="V153" s="43">
        <v>1029</v>
      </c>
      <c r="W153" s="44">
        <v>45337</v>
      </c>
      <c r="X153" s="45">
        <v>343000000</v>
      </c>
      <c r="Y153" s="46">
        <v>1193</v>
      </c>
      <c r="Z153" s="44">
        <v>45356</v>
      </c>
      <c r="AA153" s="47" t="s">
        <v>623</v>
      </c>
      <c r="AB153" s="77" t="s">
        <v>84</v>
      </c>
      <c r="AC153" s="59">
        <v>45355</v>
      </c>
      <c r="AD153" s="48" t="s">
        <v>1068</v>
      </c>
      <c r="AE153" s="8" t="s">
        <v>1069</v>
      </c>
      <c r="AF153" s="77" t="s">
        <v>87</v>
      </c>
      <c r="AG153" s="48" t="s">
        <v>626</v>
      </c>
      <c r="AH153" s="61" t="s">
        <v>107</v>
      </c>
      <c r="AI153" s="48" t="s">
        <v>108</v>
      </c>
      <c r="AJ153" s="74">
        <v>45457</v>
      </c>
      <c r="AK153" s="50">
        <v>4200000</v>
      </c>
      <c r="AL153" s="50">
        <v>4200000</v>
      </c>
      <c r="AM153" s="48">
        <v>110630</v>
      </c>
      <c r="AN153" s="46">
        <v>1498</v>
      </c>
      <c r="AO153" s="59">
        <v>45447</v>
      </c>
      <c r="AP153" s="50">
        <v>4200000</v>
      </c>
      <c r="AQ153" s="46">
        <v>1882</v>
      </c>
      <c r="AR153" s="59">
        <v>45460</v>
      </c>
      <c r="AS153" s="68">
        <v>4200000</v>
      </c>
      <c r="AT153" s="37">
        <v>1</v>
      </c>
      <c r="AU153" s="37">
        <v>15</v>
      </c>
      <c r="AV153" s="37">
        <v>45</v>
      </c>
      <c r="AW153" s="37" t="s">
        <v>110</v>
      </c>
      <c r="AX153" s="52">
        <v>45</v>
      </c>
      <c r="AY153" s="64">
        <v>45509</v>
      </c>
      <c r="AZ153" s="66"/>
      <c r="BA153" s="66"/>
      <c r="BB153" s="66"/>
      <c r="BC153" s="51"/>
      <c r="BD153" s="51"/>
      <c r="BE153" s="51"/>
      <c r="BF153" s="51"/>
      <c r="BG153" s="66"/>
      <c r="BH153" s="76"/>
      <c r="BI153" s="66"/>
      <c r="BJ153" s="76"/>
      <c r="BK153" s="66"/>
      <c r="BL153" s="79"/>
      <c r="BM153" s="76"/>
      <c r="BN153" s="66"/>
      <c r="BO153" s="66"/>
      <c r="BP153" s="79"/>
      <c r="BQ153" s="76"/>
      <c r="BR153" s="66"/>
      <c r="BS153" s="66"/>
      <c r="BT153" s="79"/>
      <c r="BU153" s="80"/>
      <c r="BV153" s="79"/>
      <c r="BW153" s="79"/>
      <c r="BX153" s="64">
        <v>45509</v>
      </c>
      <c r="BY153" s="52">
        <f>R153+AX153</f>
        <v>150</v>
      </c>
      <c r="BZ153" s="37" t="s">
        <v>111</v>
      </c>
      <c r="CA153" s="42">
        <f>T153+AL153</f>
        <v>14000000</v>
      </c>
      <c r="CB153" s="37" t="s">
        <v>91</v>
      </c>
    </row>
    <row r="154" spans="1:80" s="58" customFormat="1" ht="29.25" customHeight="1" x14ac:dyDescent="0.3">
      <c r="A154" s="75">
        <v>153</v>
      </c>
      <c r="B154" s="73">
        <v>103924</v>
      </c>
      <c r="C154" s="36" t="s">
        <v>71</v>
      </c>
      <c r="D154" s="71" t="s">
        <v>72</v>
      </c>
      <c r="E154" s="71" t="s">
        <v>73</v>
      </c>
      <c r="F154" s="66" t="s">
        <v>1070</v>
      </c>
      <c r="G154" s="38" t="s">
        <v>1071</v>
      </c>
      <c r="H154" s="76" t="s">
        <v>76</v>
      </c>
      <c r="I154" s="39" t="s">
        <v>1072</v>
      </c>
      <c r="J154" s="40" t="s">
        <v>221</v>
      </c>
      <c r="K154" s="66" t="s">
        <v>80</v>
      </c>
      <c r="L154" s="76" t="s">
        <v>81</v>
      </c>
      <c r="M154" s="57">
        <v>45355</v>
      </c>
      <c r="N154" s="41">
        <v>45356</v>
      </c>
      <c r="O154" s="41">
        <v>45462</v>
      </c>
      <c r="P154" s="39">
        <v>3</v>
      </c>
      <c r="Q154" s="39">
        <v>15</v>
      </c>
      <c r="R154" s="39">
        <f t="shared" si="6"/>
        <v>105</v>
      </c>
      <c r="S154" s="39" t="s">
        <v>82</v>
      </c>
      <c r="T154" s="42">
        <v>10500000</v>
      </c>
      <c r="U154" s="69">
        <v>3000000</v>
      </c>
      <c r="V154" s="43">
        <v>1005</v>
      </c>
      <c r="W154" s="44">
        <v>45331</v>
      </c>
      <c r="X154" s="45">
        <v>31500000</v>
      </c>
      <c r="Y154" s="46">
        <v>1194</v>
      </c>
      <c r="Z154" s="44">
        <v>45356</v>
      </c>
      <c r="AA154" s="47" t="s">
        <v>673</v>
      </c>
      <c r="AB154" s="77" t="s">
        <v>84</v>
      </c>
      <c r="AC154" s="59">
        <v>45355</v>
      </c>
      <c r="AD154" s="48" t="s">
        <v>1073</v>
      </c>
      <c r="AE154" s="78" t="s">
        <v>1074</v>
      </c>
      <c r="AF154" s="77" t="s">
        <v>87</v>
      </c>
      <c r="AG154" s="48" t="s">
        <v>149</v>
      </c>
      <c r="AH154" s="61" t="s">
        <v>747</v>
      </c>
      <c r="AI154" s="48" t="s">
        <v>77</v>
      </c>
      <c r="AJ154" s="48" t="s">
        <v>77</v>
      </c>
      <c r="AK154" s="49"/>
      <c r="AL154" s="50"/>
      <c r="AM154" s="48" t="s">
        <v>77</v>
      </c>
      <c r="AN154" s="48" t="s">
        <v>77</v>
      </c>
      <c r="AO154" s="48" t="s">
        <v>77</v>
      </c>
      <c r="AP154" s="48" t="s">
        <v>77</v>
      </c>
      <c r="AQ154" s="48" t="s">
        <v>77</v>
      </c>
      <c r="AR154" s="48" t="s">
        <v>77</v>
      </c>
      <c r="AS154" s="48" t="s">
        <v>77</v>
      </c>
      <c r="AT154" s="51"/>
      <c r="AU154" s="51"/>
      <c r="AV154" s="51"/>
      <c r="AW154" s="51"/>
      <c r="AX154" s="52"/>
      <c r="AY154" s="37"/>
      <c r="AZ154" s="37"/>
      <c r="BA154" s="66"/>
      <c r="BB154" s="66"/>
      <c r="BC154" s="51"/>
      <c r="BD154" s="51"/>
      <c r="BE154" s="51"/>
      <c r="BF154" s="51"/>
      <c r="BG154" s="66"/>
      <c r="BH154" s="76"/>
      <c r="BI154" s="66"/>
      <c r="BJ154" s="76"/>
      <c r="BK154" s="66"/>
      <c r="BL154" s="79"/>
      <c r="BM154" s="76"/>
      <c r="BN154" s="66"/>
      <c r="BO154" s="66"/>
      <c r="BP154" s="79"/>
      <c r="BQ154" s="76"/>
      <c r="BR154" s="66"/>
      <c r="BS154" s="66"/>
      <c r="BT154" s="79"/>
      <c r="BU154" s="80"/>
      <c r="BV154" s="79"/>
      <c r="BW154" s="79"/>
      <c r="BX154" s="57">
        <f>O154</f>
        <v>45462</v>
      </c>
      <c r="BY154" s="52">
        <f>R154+AX154</f>
        <v>105</v>
      </c>
      <c r="BZ154" s="37" t="str">
        <f>S154</f>
        <v>3 MESES Y 15 DIAS</v>
      </c>
      <c r="CA154" s="42">
        <f>T154+AL154</f>
        <v>10500000</v>
      </c>
      <c r="CB154" s="37" t="s">
        <v>91</v>
      </c>
    </row>
    <row r="155" spans="1:80" s="58" customFormat="1" ht="29.25" customHeight="1" x14ac:dyDescent="0.3">
      <c r="A155" s="75">
        <v>154</v>
      </c>
      <c r="B155" s="73">
        <v>103872</v>
      </c>
      <c r="C155" s="36" t="s">
        <v>133</v>
      </c>
      <c r="D155" s="71" t="s">
        <v>134</v>
      </c>
      <c r="E155" s="71" t="s">
        <v>385</v>
      </c>
      <c r="F155" s="66" t="s">
        <v>1075</v>
      </c>
      <c r="G155" s="38" t="s">
        <v>1076</v>
      </c>
      <c r="H155" s="76" t="s">
        <v>76</v>
      </c>
      <c r="I155" s="39" t="s">
        <v>1077</v>
      </c>
      <c r="J155" s="40" t="s">
        <v>1045</v>
      </c>
      <c r="K155" s="66" t="s">
        <v>80</v>
      </c>
      <c r="L155" s="76" t="s">
        <v>81</v>
      </c>
      <c r="M155" s="57">
        <v>45355</v>
      </c>
      <c r="N155" s="41">
        <v>45366</v>
      </c>
      <c r="O155" s="41">
        <v>45472</v>
      </c>
      <c r="P155" s="39">
        <v>3</v>
      </c>
      <c r="Q155" s="39">
        <v>15</v>
      </c>
      <c r="R155" s="39">
        <f t="shared" si="6"/>
        <v>105</v>
      </c>
      <c r="S155" s="39" t="s">
        <v>82</v>
      </c>
      <c r="T155" s="42">
        <v>17500000</v>
      </c>
      <c r="U155" s="69">
        <v>5000000</v>
      </c>
      <c r="V155" s="43">
        <v>1061</v>
      </c>
      <c r="W155" s="44">
        <v>45343</v>
      </c>
      <c r="X155" s="45">
        <v>140000000</v>
      </c>
      <c r="Y155" s="46">
        <v>1195</v>
      </c>
      <c r="Z155" s="44">
        <v>45356</v>
      </c>
      <c r="AA155" s="47" t="s">
        <v>583</v>
      </c>
      <c r="AB155" s="77" t="s">
        <v>84</v>
      </c>
      <c r="AC155" s="59">
        <v>45355</v>
      </c>
      <c r="AD155" s="48" t="s">
        <v>1078</v>
      </c>
      <c r="AE155" s="78" t="s">
        <v>1079</v>
      </c>
      <c r="AF155" s="77" t="s">
        <v>87</v>
      </c>
      <c r="AG155" s="48" t="s">
        <v>392</v>
      </c>
      <c r="AH155" s="61" t="s">
        <v>107</v>
      </c>
      <c r="AI155" s="48" t="s">
        <v>108</v>
      </c>
      <c r="AJ155" s="59">
        <v>45454</v>
      </c>
      <c r="AK155" s="50">
        <v>7500000</v>
      </c>
      <c r="AL155" s="50">
        <v>7500000</v>
      </c>
      <c r="AM155" s="48">
        <v>110757</v>
      </c>
      <c r="AN155" s="46">
        <v>1585</v>
      </c>
      <c r="AO155" s="59">
        <v>45449</v>
      </c>
      <c r="AP155" s="50">
        <v>7500000</v>
      </c>
      <c r="AQ155" s="46">
        <v>1769</v>
      </c>
      <c r="AR155" s="59">
        <v>45456</v>
      </c>
      <c r="AS155" s="72" t="s">
        <v>259</v>
      </c>
      <c r="AT155" s="37">
        <v>1</v>
      </c>
      <c r="AU155" s="37">
        <v>15</v>
      </c>
      <c r="AV155" s="37">
        <v>45</v>
      </c>
      <c r="AW155" s="37" t="s">
        <v>110</v>
      </c>
      <c r="AX155" s="52">
        <v>45</v>
      </c>
      <c r="AY155" s="64">
        <v>45518</v>
      </c>
      <c r="AZ155" s="66"/>
      <c r="BA155" s="66"/>
      <c r="BB155" s="66"/>
      <c r="BC155" s="51"/>
      <c r="BD155" s="51"/>
      <c r="BE155" s="51"/>
      <c r="BF155" s="51"/>
      <c r="BG155" s="66"/>
      <c r="BH155" s="76"/>
      <c r="BI155" s="66"/>
      <c r="BJ155" s="76"/>
      <c r="BK155" s="66"/>
      <c r="BL155" s="79"/>
      <c r="BM155" s="76"/>
      <c r="BN155" s="66"/>
      <c r="BO155" s="66"/>
      <c r="BP155" s="79"/>
      <c r="BQ155" s="76"/>
      <c r="BR155" s="66"/>
      <c r="BS155" s="66"/>
      <c r="BT155" s="79"/>
      <c r="BU155" s="80"/>
      <c r="BV155" s="79"/>
      <c r="BW155" s="79"/>
      <c r="BX155" s="64">
        <v>45518</v>
      </c>
      <c r="BY155" s="52">
        <f>R155+AX155</f>
        <v>150</v>
      </c>
      <c r="BZ155" s="37" t="s">
        <v>111</v>
      </c>
      <c r="CA155" s="42">
        <f>T155+AL155</f>
        <v>25000000</v>
      </c>
      <c r="CB155" s="37" t="s">
        <v>91</v>
      </c>
    </row>
    <row r="156" spans="1:80" s="58" customFormat="1" ht="29.25" customHeight="1" x14ac:dyDescent="0.3">
      <c r="A156" s="75">
        <v>155</v>
      </c>
      <c r="B156" s="73">
        <v>103832</v>
      </c>
      <c r="C156" s="36" t="s">
        <v>71</v>
      </c>
      <c r="D156" s="71" t="s">
        <v>72</v>
      </c>
      <c r="E156" s="71" t="s">
        <v>73</v>
      </c>
      <c r="F156" s="66" t="s">
        <v>1080</v>
      </c>
      <c r="G156" s="38" t="s">
        <v>1081</v>
      </c>
      <c r="H156" s="76" t="s">
        <v>76</v>
      </c>
      <c r="I156" s="39" t="s">
        <v>1082</v>
      </c>
      <c r="J156" s="40" t="s">
        <v>1057</v>
      </c>
      <c r="K156" s="66" t="s">
        <v>80</v>
      </c>
      <c r="L156" s="76" t="s">
        <v>81</v>
      </c>
      <c r="M156" s="57">
        <v>45355</v>
      </c>
      <c r="N156" s="41">
        <v>45356</v>
      </c>
      <c r="O156" s="41">
        <v>45462</v>
      </c>
      <c r="P156" s="39">
        <v>3</v>
      </c>
      <c r="Q156" s="39">
        <v>15</v>
      </c>
      <c r="R156" s="39">
        <f t="shared" si="6"/>
        <v>105</v>
      </c>
      <c r="S156" s="39" t="s">
        <v>82</v>
      </c>
      <c r="T156" s="42">
        <v>10080000</v>
      </c>
      <c r="U156" s="69">
        <v>2880000</v>
      </c>
      <c r="V156" s="43">
        <v>1057</v>
      </c>
      <c r="W156" s="44">
        <v>45343</v>
      </c>
      <c r="X156" s="45">
        <v>80640000</v>
      </c>
      <c r="Y156" s="46">
        <v>1196</v>
      </c>
      <c r="Z156" s="44">
        <v>45356</v>
      </c>
      <c r="AA156" s="47" t="s">
        <v>805</v>
      </c>
      <c r="AB156" s="77" t="s">
        <v>84</v>
      </c>
      <c r="AC156" s="59">
        <v>45355</v>
      </c>
      <c r="AD156" s="48" t="s">
        <v>1083</v>
      </c>
      <c r="AE156" s="78" t="s">
        <v>1084</v>
      </c>
      <c r="AF156" s="77" t="s">
        <v>87</v>
      </c>
      <c r="AG156" s="61" t="s">
        <v>746</v>
      </c>
      <c r="AH156" s="61" t="s">
        <v>747</v>
      </c>
      <c r="AI156" s="48" t="s">
        <v>108</v>
      </c>
      <c r="AJ156" s="59">
        <v>45454</v>
      </c>
      <c r="AK156" s="50">
        <v>4320000</v>
      </c>
      <c r="AL156" s="50">
        <v>4320000</v>
      </c>
      <c r="AM156" s="48">
        <v>110617</v>
      </c>
      <c r="AN156" s="46">
        <v>1485</v>
      </c>
      <c r="AO156" s="59">
        <v>45447</v>
      </c>
      <c r="AP156" s="50">
        <v>4320000</v>
      </c>
      <c r="AQ156" s="46">
        <v>1770</v>
      </c>
      <c r="AR156" s="59">
        <v>45456</v>
      </c>
      <c r="AS156" s="72" t="s">
        <v>1085</v>
      </c>
      <c r="AT156" s="37">
        <v>1</v>
      </c>
      <c r="AU156" s="37">
        <v>15</v>
      </c>
      <c r="AV156" s="37">
        <v>45</v>
      </c>
      <c r="AW156" s="37" t="s">
        <v>110</v>
      </c>
      <c r="AX156" s="52">
        <v>45</v>
      </c>
      <c r="AY156" s="64">
        <v>45508</v>
      </c>
      <c r="AZ156" s="66"/>
      <c r="BA156" s="66"/>
      <c r="BB156" s="66"/>
      <c r="BC156" s="51"/>
      <c r="BD156" s="51"/>
      <c r="BE156" s="51"/>
      <c r="BF156" s="51"/>
      <c r="BG156" s="66"/>
      <c r="BH156" s="76"/>
      <c r="BI156" s="66"/>
      <c r="BJ156" s="76"/>
      <c r="BK156" s="66"/>
      <c r="BL156" s="79"/>
      <c r="BM156" s="76"/>
      <c r="BN156" s="66"/>
      <c r="BO156" s="66"/>
      <c r="BP156" s="79"/>
      <c r="BQ156" s="76"/>
      <c r="BR156" s="66"/>
      <c r="BS156" s="66"/>
      <c r="BT156" s="79"/>
      <c r="BU156" s="80"/>
      <c r="BV156" s="79"/>
      <c r="BW156" s="79"/>
      <c r="BX156" s="64">
        <v>45508</v>
      </c>
      <c r="BY156" s="52">
        <f>R156+AX156</f>
        <v>150</v>
      </c>
      <c r="BZ156" s="37" t="s">
        <v>111</v>
      </c>
      <c r="CA156" s="42">
        <f>T156+AL156</f>
        <v>14400000</v>
      </c>
      <c r="CB156" s="37" t="s">
        <v>91</v>
      </c>
    </row>
    <row r="157" spans="1:80" s="58" customFormat="1" ht="29.25" customHeight="1" x14ac:dyDescent="0.3">
      <c r="A157" s="75">
        <v>156</v>
      </c>
      <c r="B157" s="73">
        <v>103872</v>
      </c>
      <c r="C157" s="36" t="s">
        <v>133</v>
      </c>
      <c r="D157" s="71" t="s">
        <v>134</v>
      </c>
      <c r="E157" s="71" t="s">
        <v>385</v>
      </c>
      <c r="F157" s="66" t="s">
        <v>1086</v>
      </c>
      <c r="G157" s="38" t="s">
        <v>1087</v>
      </c>
      <c r="H157" s="76" t="s">
        <v>76</v>
      </c>
      <c r="I157" s="39" t="s">
        <v>1088</v>
      </c>
      <c r="J157" s="40" t="s">
        <v>1045</v>
      </c>
      <c r="K157" s="66" t="s">
        <v>80</v>
      </c>
      <c r="L157" s="76" t="s">
        <v>81</v>
      </c>
      <c r="M157" s="57">
        <v>45355</v>
      </c>
      <c r="N157" s="41">
        <v>45366</v>
      </c>
      <c r="O157" s="41">
        <v>45472</v>
      </c>
      <c r="P157" s="39">
        <v>3</v>
      </c>
      <c r="Q157" s="39">
        <v>15</v>
      </c>
      <c r="R157" s="39">
        <f t="shared" si="6"/>
        <v>105</v>
      </c>
      <c r="S157" s="39" t="s">
        <v>82</v>
      </c>
      <c r="T157" s="42">
        <v>17500000</v>
      </c>
      <c r="U157" s="69">
        <v>5000000</v>
      </c>
      <c r="V157" s="43">
        <v>1061</v>
      </c>
      <c r="W157" s="44">
        <v>45343</v>
      </c>
      <c r="X157" s="45">
        <v>140000000</v>
      </c>
      <c r="Y157" s="46">
        <v>1197</v>
      </c>
      <c r="Z157" s="44">
        <v>45356</v>
      </c>
      <c r="AA157" s="47" t="s">
        <v>583</v>
      </c>
      <c r="AB157" s="77" t="s">
        <v>84</v>
      </c>
      <c r="AC157" s="59">
        <v>45355</v>
      </c>
      <c r="AD157" s="48" t="s">
        <v>1089</v>
      </c>
      <c r="AE157" s="78" t="s">
        <v>1090</v>
      </c>
      <c r="AF157" s="77" t="s">
        <v>87</v>
      </c>
      <c r="AG157" s="48" t="s">
        <v>392</v>
      </c>
      <c r="AH157" s="60" t="s">
        <v>107</v>
      </c>
      <c r="AI157" s="48" t="s">
        <v>77</v>
      </c>
      <c r="AJ157" s="48" t="s">
        <v>77</v>
      </c>
      <c r="AK157" s="49"/>
      <c r="AL157" s="50"/>
      <c r="AM157" s="48" t="s">
        <v>77</v>
      </c>
      <c r="AN157" s="48" t="s">
        <v>77</v>
      </c>
      <c r="AO157" s="48" t="s">
        <v>77</v>
      </c>
      <c r="AP157" s="48" t="s">
        <v>77</v>
      </c>
      <c r="AQ157" s="48" t="s">
        <v>77</v>
      </c>
      <c r="AR157" s="48" t="s">
        <v>77</v>
      </c>
      <c r="AS157" s="48" t="s">
        <v>77</v>
      </c>
      <c r="AT157" s="51"/>
      <c r="AU157" s="51"/>
      <c r="AV157" s="51"/>
      <c r="AW157" s="51"/>
      <c r="AX157" s="52"/>
      <c r="AY157" s="37"/>
      <c r="AZ157" s="37"/>
      <c r="BA157" s="66"/>
      <c r="BB157" s="66"/>
      <c r="BC157" s="51"/>
      <c r="BD157" s="51"/>
      <c r="BE157" s="51"/>
      <c r="BF157" s="51"/>
      <c r="BG157" s="66"/>
      <c r="BH157" s="76"/>
      <c r="BI157" s="66"/>
      <c r="BJ157" s="76"/>
      <c r="BK157" s="66"/>
      <c r="BL157" s="79"/>
      <c r="BM157" s="76"/>
      <c r="BN157" s="66"/>
      <c r="BO157" s="66"/>
      <c r="BP157" s="79"/>
      <c r="BQ157" s="76"/>
      <c r="BR157" s="66"/>
      <c r="BS157" s="66"/>
      <c r="BT157" s="79"/>
      <c r="BU157" s="80"/>
      <c r="BV157" s="79"/>
      <c r="BW157" s="79"/>
      <c r="BX157" s="57">
        <f>O157</f>
        <v>45472</v>
      </c>
      <c r="BY157" s="52">
        <f>R157+AX157</f>
        <v>105</v>
      </c>
      <c r="BZ157" s="37" t="str">
        <f>S157</f>
        <v>3 MESES Y 15 DIAS</v>
      </c>
      <c r="CA157" s="42">
        <f>T157+AL157</f>
        <v>17500000</v>
      </c>
      <c r="CB157" s="37" t="s">
        <v>91</v>
      </c>
    </row>
    <row r="158" spans="1:80" s="58" customFormat="1" ht="29.25" customHeight="1" x14ac:dyDescent="0.3">
      <c r="A158" s="75">
        <v>157</v>
      </c>
      <c r="B158" s="73">
        <v>103937</v>
      </c>
      <c r="C158" s="36" t="s">
        <v>71</v>
      </c>
      <c r="D158" s="71" t="s">
        <v>72</v>
      </c>
      <c r="E158" s="71" t="s">
        <v>73</v>
      </c>
      <c r="F158" s="66" t="s">
        <v>1091</v>
      </c>
      <c r="G158" s="38" t="s">
        <v>1092</v>
      </c>
      <c r="H158" s="76" t="s">
        <v>76</v>
      </c>
      <c r="I158" s="39" t="s">
        <v>1093</v>
      </c>
      <c r="J158" s="40" t="s">
        <v>538</v>
      </c>
      <c r="K158" s="66" t="s">
        <v>80</v>
      </c>
      <c r="L158" s="76" t="s">
        <v>81</v>
      </c>
      <c r="M158" s="57">
        <v>45355</v>
      </c>
      <c r="N158" s="41">
        <v>45362</v>
      </c>
      <c r="O158" s="41">
        <v>45468</v>
      </c>
      <c r="P158" s="39">
        <v>3</v>
      </c>
      <c r="Q158" s="39">
        <v>15</v>
      </c>
      <c r="R158" s="39">
        <f t="shared" si="6"/>
        <v>105</v>
      </c>
      <c r="S158" s="39" t="s">
        <v>82</v>
      </c>
      <c r="T158" s="42">
        <v>21000000</v>
      </c>
      <c r="U158" s="69">
        <v>6000000</v>
      </c>
      <c r="V158" s="43">
        <v>1008</v>
      </c>
      <c r="W158" s="44">
        <v>45331</v>
      </c>
      <c r="X158" s="45">
        <v>210000000</v>
      </c>
      <c r="Y158" s="46">
        <v>1198</v>
      </c>
      <c r="Z158" s="44">
        <v>45356</v>
      </c>
      <c r="AA158" s="47" t="s">
        <v>610</v>
      </c>
      <c r="AB158" s="77" t="s">
        <v>84</v>
      </c>
      <c r="AC158" s="59">
        <v>45355</v>
      </c>
      <c r="AD158" s="48" t="s">
        <v>1094</v>
      </c>
      <c r="AE158" s="78" t="s">
        <v>1095</v>
      </c>
      <c r="AF158" s="77" t="s">
        <v>87</v>
      </c>
      <c r="AG158" s="48" t="s">
        <v>149</v>
      </c>
      <c r="AH158" s="60" t="s">
        <v>183</v>
      </c>
      <c r="AI158" s="48" t="s">
        <v>108</v>
      </c>
      <c r="AJ158" s="59">
        <v>45454</v>
      </c>
      <c r="AK158" s="50">
        <v>9000000</v>
      </c>
      <c r="AL158" s="50">
        <v>9000000</v>
      </c>
      <c r="AM158" s="48">
        <v>110706</v>
      </c>
      <c r="AN158" s="46">
        <v>1538</v>
      </c>
      <c r="AO158" s="59">
        <v>45448</v>
      </c>
      <c r="AP158" s="50">
        <v>9000000</v>
      </c>
      <c r="AQ158" s="46">
        <v>1771</v>
      </c>
      <c r="AR158" s="59">
        <v>45456</v>
      </c>
      <c r="AS158" s="72" t="s">
        <v>184</v>
      </c>
      <c r="AT158" s="37">
        <v>1</v>
      </c>
      <c r="AU158" s="37">
        <v>15</v>
      </c>
      <c r="AV158" s="37">
        <v>45</v>
      </c>
      <c r="AW158" s="37" t="s">
        <v>110</v>
      </c>
      <c r="AX158" s="52">
        <v>45</v>
      </c>
      <c r="AY158" s="64">
        <v>45514</v>
      </c>
      <c r="AZ158" s="66"/>
      <c r="BA158" s="66"/>
      <c r="BB158" s="66"/>
      <c r="BC158" s="51"/>
      <c r="BD158" s="51"/>
      <c r="BE158" s="51"/>
      <c r="BF158" s="51"/>
      <c r="BG158" s="66"/>
      <c r="BH158" s="76"/>
      <c r="BI158" s="66"/>
      <c r="BJ158" s="76"/>
      <c r="BK158" s="66"/>
      <c r="BL158" s="79"/>
      <c r="BM158" s="76"/>
      <c r="BN158" s="66"/>
      <c r="BO158" s="66"/>
      <c r="BP158" s="79"/>
      <c r="BQ158" s="76"/>
      <c r="BR158" s="66"/>
      <c r="BS158" s="66"/>
      <c r="BT158" s="79"/>
      <c r="BU158" s="80"/>
      <c r="BV158" s="79"/>
      <c r="BW158" s="79"/>
      <c r="BX158" s="64">
        <v>45514</v>
      </c>
      <c r="BY158" s="52">
        <f>R158+AX158</f>
        <v>150</v>
      </c>
      <c r="BZ158" s="37" t="s">
        <v>111</v>
      </c>
      <c r="CA158" s="42">
        <f>T158+AL158</f>
        <v>30000000</v>
      </c>
      <c r="CB158" s="37" t="s">
        <v>91</v>
      </c>
    </row>
    <row r="159" spans="1:80" s="58" customFormat="1" ht="29.25" customHeight="1" x14ac:dyDescent="0.3">
      <c r="A159" s="75">
        <v>158</v>
      </c>
      <c r="B159" s="73">
        <v>103781</v>
      </c>
      <c r="C159" s="36" t="s">
        <v>71</v>
      </c>
      <c r="D159" s="71" t="s">
        <v>72</v>
      </c>
      <c r="E159" s="71" t="s">
        <v>73</v>
      </c>
      <c r="F159" s="66" t="s">
        <v>1096</v>
      </c>
      <c r="G159" s="38" t="s">
        <v>1097</v>
      </c>
      <c r="H159" s="76" t="s">
        <v>76</v>
      </c>
      <c r="I159" s="39" t="s">
        <v>1098</v>
      </c>
      <c r="J159" s="40" t="s">
        <v>1099</v>
      </c>
      <c r="K159" s="66" t="s">
        <v>80</v>
      </c>
      <c r="L159" s="76" t="s">
        <v>81</v>
      </c>
      <c r="M159" s="57">
        <v>45355</v>
      </c>
      <c r="N159" s="41">
        <v>45357</v>
      </c>
      <c r="O159" s="41">
        <v>45463</v>
      </c>
      <c r="P159" s="39">
        <v>3</v>
      </c>
      <c r="Q159" s="39">
        <v>15</v>
      </c>
      <c r="R159" s="39">
        <f t="shared" si="6"/>
        <v>105</v>
      </c>
      <c r="S159" s="39" t="s">
        <v>82</v>
      </c>
      <c r="T159" s="42">
        <v>19075000</v>
      </c>
      <c r="U159" s="69">
        <v>5450000</v>
      </c>
      <c r="V159" s="43">
        <v>1038</v>
      </c>
      <c r="W159" s="44">
        <v>45337</v>
      </c>
      <c r="X159" s="45">
        <v>38150000</v>
      </c>
      <c r="Y159" s="46">
        <v>1199</v>
      </c>
      <c r="Z159" s="44">
        <v>45356</v>
      </c>
      <c r="AA159" s="47" t="s">
        <v>686</v>
      </c>
      <c r="AB159" s="77" t="s">
        <v>84</v>
      </c>
      <c r="AC159" s="59">
        <v>45355</v>
      </c>
      <c r="AD159" s="48" t="s">
        <v>1100</v>
      </c>
      <c r="AE159" s="78" t="s">
        <v>1101</v>
      </c>
      <c r="AF159" s="77" t="s">
        <v>87</v>
      </c>
      <c r="AG159" s="61" t="s">
        <v>1102</v>
      </c>
      <c r="AH159" s="60" t="s">
        <v>1103</v>
      </c>
      <c r="AI159" s="48" t="s">
        <v>108</v>
      </c>
      <c r="AJ159" s="74">
        <v>45455</v>
      </c>
      <c r="AK159" s="50">
        <v>8175000</v>
      </c>
      <c r="AL159" s="50">
        <v>8175000</v>
      </c>
      <c r="AM159" s="48">
        <v>110657</v>
      </c>
      <c r="AN159" s="46">
        <v>1506</v>
      </c>
      <c r="AO159" s="59">
        <v>45448</v>
      </c>
      <c r="AP159" s="50">
        <v>8175000</v>
      </c>
      <c r="AQ159" s="46">
        <v>1772</v>
      </c>
      <c r="AR159" s="59">
        <v>45456</v>
      </c>
      <c r="AS159" s="72" t="s">
        <v>379</v>
      </c>
      <c r="AT159" s="37">
        <v>1</v>
      </c>
      <c r="AU159" s="37">
        <v>15</v>
      </c>
      <c r="AV159" s="37">
        <v>45</v>
      </c>
      <c r="AW159" s="37" t="s">
        <v>110</v>
      </c>
      <c r="AX159" s="52">
        <v>45</v>
      </c>
      <c r="AY159" s="64">
        <v>45509</v>
      </c>
      <c r="AZ159" s="66"/>
      <c r="BA159" s="66"/>
      <c r="BB159" s="66"/>
      <c r="BC159" s="51"/>
      <c r="BD159" s="51"/>
      <c r="BE159" s="51"/>
      <c r="BF159" s="51"/>
      <c r="BG159" s="66"/>
      <c r="BH159" s="76"/>
      <c r="BI159" s="66"/>
      <c r="BJ159" s="76"/>
      <c r="BK159" s="66"/>
      <c r="BL159" s="79"/>
      <c r="BM159" s="76"/>
      <c r="BN159" s="66"/>
      <c r="BO159" s="66"/>
      <c r="BP159" s="79"/>
      <c r="BQ159" s="76"/>
      <c r="BR159" s="66"/>
      <c r="BS159" s="66"/>
      <c r="BT159" s="79"/>
      <c r="BU159" s="80"/>
      <c r="BV159" s="79"/>
      <c r="BW159" s="79"/>
      <c r="BX159" s="64">
        <v>45509</v>
      </c>
      <c r="BY159" s="52">
        <f>R159+AX159</f>
        <v>150</v>
      </c>
      <c r="BZ159" s="37" t="s">
        <v>111</v>
      </c>
      <c r="CA159" s="42">
        <f>T159+AL159</f>
        <v>27250000</v>
      </c>
      <c r="CB159" s="37" t="s">
        <v>91</v>
      </c>
    </row>
    <row r="160" spans="1:80" s="58" customFormat="1" ht="29.25" customHeight="1" x14ac:dyDescent="0.3">
      <c r="A160" s="75">
        <v>159</v>
      </c>
      <c r="B160" s="73">
        <v>103959</v>
      </c>
      <c r="C160" s="36" t="s">
        <v>335</v>
      </c>
      <c r="D160" s="71" t="s">
        <v>336</v>
      </c>
      <c r="E160" s="71" t="s">
        <v>337</v>
      </c>
      <c r="F160" s="66" t="s">
        <v>1104</v>
      </c>
      <c r="G160" s="38" t="s">
        <v>1105</v>
      </c>
      <c r="H160" s="76" t="s">
        <v>76</v>
      </c>
      <c r="I160" s="39" t="s">
        <v>1106</v>
      </c>
      <c r="J160" s="40" t="s">
        <v>341</v>
      </c>
      <c r="K160" s="66" t="s">
        <v>80</v>
      </c>
      <c r="L160" s="76" t="s">
        <v>81</v>
      </c>
      <c r="M160" s="57">
        <v>45355</v>
      </c>
      <c r="N160" s="41">
        <v>45358</v>
      </c>
      <c r="O160" s="41">
        <v>45464</v>
      </c>
      <c r="P160" s="39">
        <v>3</v>
      </c>
      <c r="Q160" s="39">
        <v>15</v>
      </c>
      <c r="R160" s="39">
        <f t="shared" si="6"/>
        <v>105</v>
      </c>
      <c r="S160" s="39" t="s">
        <v>82</v>
      </c>
      <c r="T160" s="42">
        <v>11550000</v>
      </c>
      <c r="U160" s="69">
        <v>3300000</v>
      </c>
      <c r="V160" s="43">
        <v>1012</v>
      </c>
      <c r="W160" s="44">
        <v>45331</v>
      </c>
      <c r="X160" s="45">
        <v>52800000</v>
      </c>
      <c r="Y160" s="46">
        <v>1200</v>
      </c>
      <c r="Z160" s="44">
        <v>45356</v>
      </c>
      <c r="AA160" s="47" t="s">
        <v>988</v>
      </c>
      <c r="AB160" s="77" t="s">
        <v>84</v>
      </c>
      <c r="AC160" s="59">
        <v>45355</v>
      </c>
      <c r="AD160" s="48" t="s">
        <v>1107</v>
      </c>
      <c r="AE160" s="78" t="s">
        <v>1108</v>
      </c>
      <c r="AF160" s="77" t="s">
        <v>87</v>
      </c>
      <c r="AG160" s="61" t="s">
        <v>344</v>
      </c>
      <c r="AH160" s="60" t="s">
        <v>345</v>
      </c>
      <c r="AI160" s="48" t="s">
        <v>108</v>
      </c>
      <c r="AJ160" s="59">
        <v>45454</v>
      </c>
      <c r="AK160" s="50">
        <v>4950000</v>
      </c>
      <c r="AL160" s="50">
        <v>4950000</v>
      </c>
      <c r="AM160" s="48">
        <v>110670</v>
      </c>
      <c r="AN160" s="46">
        <v>1517</v>
      </c>
      <c r="AO160" s="59">
        <v>45448</v>
      </c>
      <c r="AP160" s="50">
        <v>4950000</v>
      </c>
      <c r="AQ160" s="46">
        <v>1773</v>
      </c>
      <c r="AR160" s="59">
        <v>45456</v>
      </c>
      <c r="AS160" s="72" t="s">
        <v>504</v>
      </c>
      <c r="AT160" s="37">
        <v>1</v>
      </c>
      <c r="AU160" s="37">
        <v>15</v>
      </c>
      <c r="AV160" s="37">
        <v>45</v>
      </c>
      <c r="AW160" s="37" t="s">
        <v>110</v>
      </c>
      <c r="AX160" s="52">
        <v>45</v>
      </c>
      <c r="AY160" s="64">
        <v>45510</v>
      </c>
      <c r="AZ160" s="66"/>
      <c r="BA160" s="66"/>
      <c r="BB160" s="66"/>
      <c r="BC160" s="51"/>
      <c r="BD160" s="51"/>
      <c r="BE160" s="51"/>
      <c r="BF160" s="51"/>
      <c r="BG160" s="66"/>
      <c r="BH160" s="76"/>
      <c r="BI160" s="66"/>
      <c r="BJ160" s="76"/>
      <c r="BK160" s="66"/>
      <c r="BL160" s="79"/>
      <c r="BM160" s="76"/>
      <c r="BN160" s="66"/>
      <c r="BO160" s="66"/>
      <c r="BP160" s="79"/>
      <c r="BQ160" s="76"/>
      <c r="BR160" s="66"/>
      <c r="BS160" s="66"/>
      <c r="BT160" s="79"/>
      <c r="BU160" s="80"/>
      <c r="BV160" s="79"/>
      <c r="BW160" s="79"/>
      <c r="BX160" s="64">
        <v>45510</v>
      </c>
      <c r="BY160" s="52">
        <f>R160+AX160</f>
        <v>150</v>
      </c>
      <c r="BZ160" s="37" t="s">
        <v>111</v>
      </c>
      <c r="CA160" s="42">
        <f>T160+AL160</f>
        <v>16500000</v>
      </c>
      <c r="CB160" s="37" t="s">
        <v>91</v>
      </c>
    </row>
    <row r="161" spans="1:80" s="58" customFormat="1" ht="29.25" customHeight="1" x14ac:dyDescent="0.3">
      <c r="A161" s="75">
        <v>160</v>
      </c>
      <c r="B161" s="73">
        <v>103885</v>
      </c>
      <c r="C161" s="36" t="s">
        <v>133</v>
      </c>
      <c r="D161" s="71" t="s">
        <v>134</v>
      </c>
      <c r="E161" s="71" t="s">
        <v>385</v>
      </c>
      <c r="F161" s="66" t="s">
        <v>1109</v>
      </c>
      <c r="G161" s="38" t="s">
        <v>1110</v>
      </c>
      <c r="H161" s="76" t="s">
        <v>76</v>
      </c>
      <c r="I161" s="39" t="s">
        <v>1111</v>
      </c>
      <c r="J161" s="40" t="s">
        <v>1112</v>
      </c>
      <c r="K161" s="66" t="s">
        <v>80</v>
      </c>
      <c r="L161" s="76" t="s">
        <v>81</v>
      </c>
      <c r="M161" s="57">
        <v>45355</v>
      </c>
      <c r="N161" s="41">
        <v>45356</v>
      </c>
      <c r="O161" s="41">
        <v>45462</v>
      </c>
      <c r="P161" s="39">
        <v>3</v>
      </c>
      <c r="Q161" s="39">
        <v>15</v>
      </c>
      <c r="R161" s="39">
        <f t="shared" si="6"/>
        <v>105</v>
      </c>
      <c r="S161" s="39" t="s">
        <v>82</v>
      </c>
      <c r="T161" s="42">
        <v>19250000</v>
      </c>
      <c r="U161" s="69">
        <v>5500000</v>
      </c>
      <c r="V161" s="43">
        <v>1062</v>
      </c>
      <c r="W161" s="44">
        <v>45343</v>
      </c>
      <c r="X161" s="45">
        <v>77000000</v>
      </c>
      <c r="Y161" s="46">
        <v>1201</v>
      </c>
      <c r="Z161" s="44">
        <v>45356</v>
      </c>
      <c r="AA161" s="47" t="s">
        <v>1001</v>
      </c>
      <c r="AB161" s="77" t="s">
        <v>84</v>
      </c>
      <c r="AC161" s="59">
        <v>45355</v>
      </c>
      <c r="AD161" s="48" t="s">
        <v>1113</v>
      </c>
      <c r="AE161" s="8" t="s">
        <v>1114</v>
      </c>
      <c r="AF161" s="77" t="s">
        <v>87</v>
      </c>
      <c r="AG161" s="48" t="s">
        <v>392</v>
      </c>
      <c r="AH161" s="61" t="s">
        <v>107</v>
      </c>
      <c r="AI161" s="48" t="s">
        <v>108</v>
      </c>
      <c r="AJ161" s="59">
        <v>45454</v>
      </c>
      <c r="AK161" s="50">
        <v>8250000</v>
      </c>
      <c r="AL161" s="50">
        <v>8250000</v>
      </c>
      <c r="AM161" s="48">
        <v>110622</v>
      </c>
      <c r="AN161" s="46">
        <v>1490</v>
      </c>
      <c r="AO161" s="59">
        <v>45447</v>
      </c>
      <c r="AP161" s="50">
        <v>8250000</v>
      </c>
      <c r="AQ161" s="46">
        <v>1774</v>
      </c>
      <c r="AR161" s="59">
        <v>45456</v>
      </c>
      <c r="AS161" s="72" t="s">
        <v>292</v>
      </c>
      <c r="AT161" s="37">
        <v>1</v>
      </c>
      <c r="AU161" s="37">
        <v>15</v>
      </c>
      <c r="AV161" s="37">
        <v>45</v>
      </c>
      <c r="AW161" s="37" t="s">
        <v>110</v>
      </c>
      <c r="AX161" s="52">
        <v>45</v>
      </c>
      <c r="AY161" s="64">
        <v>45508</v>
      </c>
      <c r="AZ161" s="66"/>
      <c r="BA161" s="66"/>
      <c r="BB161" s="66"/>
      <c r="BC161" s="51"/>
      <c r="BD161" s="51"/>
      <c r="BE161" s="51"/>
      <c r="BF161" s="51"/>
      <c r="BG161" s="66"/>
      <c r="BH161" s="76"/>
      <c r="BI161" s="66"/>
      <c r="BJ161" s="76"/>
      <c r="BK161" s="66"/>
      <c r="BL161" s="79"/>
      <c r="BM161" s="76"/>
      <c r="BN161" s="66"/>
      <c r="BO161" s="66"/>
      <c r="BP161" s="79"/>
      <c r="BQ161" s="76"/>
      <c r="BR161" s="66"/>
      <c r="BS161" s="66"/>
      <c r="BT161" s="79"/>
      <c r="BU161" s="80"/>
      <c r="BV161" s="79"/>
      <c r="BW161" s="79"/>
      <c r="BX161" s="64">
        <v>45508</v>
      </c>
      <c r="BY161" s="52">
        <f>R161+AX161</f>
        <v>150</v>
      </c>
      <c r="BZ161" s="37" t="s">
        <v>111</v>
      </c>
      <c r="CA161" s="42">
        <f>T161+AL161</f>
        <v>27500000</v>
      </c>
      <c r="CB161" s="37" t="s">
        <v>91</v>
      </c>
    </row>
    <row r="162" spans="1:80" s="58" customFormat="1" ht="29.25" customHeight="1" x14ac:dyDescent="0.3">
      <c r="A162" s="75">
        <v>161</v>
      </c>
      <c r="B162" s="73">
        <v>103893</v>
      </c>
      <c r="C162" s="36" t="s">
        <v>133</v>
      </c>
      <c r="D162" s="71" t="s">
        <v>134</v>
      </c>
      <c r="E162" s="71" t="s">
        <v>385</v>
      </c>
      <c r="F162" s="66" t="s">
        <v>1115</v>
      </c>
      <c r="G162" s="38" t="s">
        <v>1116</v>
      </c>
      <c r="H162" s="76" t="s">
        <v>76</v>
      </c>
      <c r="I162" s="39" t="s">
        <v>1117</v>
      </c>
      <c r="J162" s="40" t="s">
        <v>402</v>
      </c>
      <c r="K162" s="66" t="s">
        <v>80</v>
      </c>
      <c r="L162" s="76" t="s">
        <v>81</v>
      </c>
      <c r="M162" s="57">
        <v>45355</v>
      </c>
      <c r="N162" s="41">
        <v>45357</v>
      </c>
      <c r="O162" s="41">
        <v>45463</v>
      </c>
      <c r="P162" s="39">
        <v>3</v>
      </c>
      <c r="Q162" s="39">
        <v>15</v>
      </c>
      <c r="R162" s="39">
        <f t="shared" si="6"/>
        <v>105</v>
      </c>
      <c r="S162" s="39" t="s">
        <v>82</v>
      </c>
      <c r="T162" s="42">
        <v>9800000</v>
      </c>
      <c r="U162" s="69">
        <v>2800000</v>
      </c>
      <c r="V162" s="43">
        <v>1029</v>
      </c>
      <c r="W162" s="44">
        <v>45337</v>
      </c>
      <c r="X162" s="45">
        <v>343000000</v>
      </c>
      <c r="Y162" s="46">
        <v>1202</v>
      </c>
      <c r="Z162" s="44">
        <v>45356</v>
      </c>
      <c r="AA162" s="47" t="s">
        <v>623</v>
      </c>
      <c r="AB162" s="77" t="s">
        <v>84</v>
      </c>
      <c r="AC162" s="59">
        <v>45355</v>
      </c>
      <c r="AD162" s="48" t="s">
        <v>1118</v>
      </c>
      <c r="AE162" s="78" t="s">
        <v>1119</v>
      </c>
      <c r="AF162" s="77" t="s">
        <v>87</v>
      </c>
      <c r="AG162" s="48" t="s">
        <v>626</v>
      </c>
      <c r="AH162" s="61" t="s">
        <v>107</v>
      </c>
      <c r="AI162" s="48" t="s">
        <v>108</v>
      </c>
      <c r="AJ162" s="59">
        <v>45454</v>
      </c>
      <c r="AK162" s="50">
        <v>4200000</v>
      </c>
      <c r="AL162" s="50">
        <v>4200000</v>
      </c>
      <c r="AM162" s="48">
        <v>110631</v>
      </c>
      <c r="AN162" s="46">
        <v>1499</v>
      </c>
      <c r="AO162" s="59">
        <v>45447</v>
      </c>
      <c r="AP162" s="50">
        <v>4200000</v>
      </c>
      <c r="AQ162" s="46">
        <v>1775</v>
      </c>
      <c r="AR162" s="59">
        <v>45456</v>
      </c>
      <c r="AS162" s="72" t="s">
        <v>176</v>
      </c>
      <c r="AT162" s="37">
        <v>1</v>
      </c>
      <c r="AU162" s="37">
        <v>15</v>
      </c>
      <c r="AV162" s="37">
        <v>45</v>
      </c>
      <c r="AW162" s="37" t="s">
        <v>110</v>
      </c>
      <c r="AX162" s="52">
        <v>45</v>
      </c>
      <c r="AY162" s="64">
        <v>45509</v>
      </c>
      <c r="AZ162" s="66"/>
      <c r="BA162" s="66"/>
      <c r="BB162" s="66"/>
      <c r="BC162" s="51"/>
      <c r="BD162" s="51"/>
      <c r="BE162" s="51"/>
      <c r="BF162" s="51"/>
      <c r="BG162" s="66"/>
      <c r="BH162" s="76"/>
      <c r="BI162" s="66"/>
      <c r="BJ162" s="76"/>
      <c r="BK162" s="66"/>
      <c r="BL162" s="79"/>
      <c r="BM162" s="76"/>
      <c r="BN162" s="66"/>
      <c r="BO162" s="66"/>
      <c r="BP162" s="79"/>
      <c r="BQ162" s="76"/>
      <c r="BR162" s="66"/>
      <c r="BS162" s="66"/>
      <c r="BT162" s="79"/>
      <c r="BU162" s="80"/>
      <c r="BV162" s="79"/>
      <c r="BW162" s="79"/>
      <c r="BX162" s="64">
        <v>45509</v>
      </c>
      <c r="BY162" s="52">
        <f>R162+AX162</f>
        <v>150</v>
      </c>
      <c r="BZ162" s="37" t="s">
        <v>111</v>
      </c>
      <c r="CA162" s="42">
        <f>T162+AL162</f>
        <v>14000000</v>
      </c>
      <c r="CB162" s="37" t="s">
        <v>91</v>
      </c>
    </row>
    <row r="163" spans="1:80" s="58" customFormat="1" ht="29.25" customHeight="1" x14ac:dyDescent="0.3">
      <c r="A163" s="75">
        <v>162</v>
      </c>
      <c r="B163" s="73">
        <v>103885</v>
      </c>
      <c r="C163" s="36" t="s">
        <v>133</v>
      </c>
      <c r="D163" s="71" t="s">
        <v>134</v>
      </c>
      <c r="E163" s="71" t="s">
        <v>385</v>
      </c>
      <c r="F163" s="66" t="s">
        <v>1120</v>
      </c>
      <c r="G163" s="38" t="s">
        <v>1121</v>
      </c>
      <c r="H163" s="76" t="s">
        <v>76</v>
      </c>
      <c r="I163" s="39" t="s">
        <v>1122</v>
      </c>
      <c r="J163" s="40" t="s">
        <v>1123</v>
      </c>
      <c r="K163" s="66" t="s">
        <v>80</v>
      </c>
      <c r="L163" s="76" t="s">
        <v>81</v>
      </c>
      <c r="M163" s="57">
        <v>45355</v>
      </c>
      <c r="N163" s="41">
        <v>45357</v>
      </c>
      <c r="O163" s="41">
        <v>45463</v>
      </c>
      <c r="P163" s="39">
        <v>3</v>
      </c>
      <c r="Q163" s="39">
        <v>15</v>
      </c>
      <c r="R163" s="39">
        <f t="shared" si="6"/>
        <v>105</v>
      </c>
      <c r="S163" s="39" t="s">
        <v>82</v>
      </c>
      <c r="T163" s="42">
        <v>19250000</v>
      </c>
      <c r="U163" s="69">
        <v>5500000</v>
      </c>
      <c r="V163" s="43">
        <v>1062</v>
      </c>
      <c r="W163" s="44">
        <v>45343</v>
      </c>
      <c r="X163" s="45">
        <v>77000000</v>
      </c>
      <c r="Y163" s="46">
        <v>1203</v>
      </c>
      <c r="Z163" s="44">
        <v>45356</v>
      </c>
      <c r="AA163" s="47" t="s">
        <v>1001</v>
      </c>
      <c r="AB163" s="77" t="s">
        <v>84</v>
      </c>
      <c r="AC163" s="59">
        <v>45355</v>
      </c>
      <c r="AD163" s="48" t="s">
        <v>1124</v>
      </c>
      <c r="AE163" s="78" t="s">
        <v>1125</v>
      </c>
      <c r="AF163" s="77" t="s">
        <v>87</v>
      </c>
      <c r="AG163" s="48" t="s">
        <v>392</v>
      </c>
      <c r="AH163" s="61" t="s">
        <v>107</v>
      </c>
      <c r="AI163" s="48" t="s">
        <v>108</v>
      </c>
      <c r="AJ163" s="59">
        <v>45454</v>
      </c>
      <c r="AK163" s="50">
        <v>8250000</v>
      </c>
      <c r="AL163" s="50">
        <v>8250000</v>
      </c>
      <c r="AM163" s="48">
        <v>110628</v>
      </c>
      <c r="AN163" s="46">
        <v>1496</v>
      </c>
      <c r="AO163" s="59">
        <v>45447</v>
      </c>
      <c r="AP163" s="50">
        <v>8250000</v>
      </c>
      <c r="AQ163" s="46">
        <v>1776</v>
      </c>
      <c r="AR163" s="59">
        <v>45456</v>
      </c>
      <c r="AS163" s="72" t="s">
        <v>292</v>
      </c>
      <c r="AT163" s="37">
        <v>1</v>
      </c>
      <c r="AU163" s="37">
        <v>15</v>
      </c>
      <c r="AV163" s="37">
        <v>45</v>
      </c>
      <c r="AW163" s="37" t="s">
        <v>110</v>
      </c>
      <c r="AX163" s="52">
        <v>45</v>
      </c>
      <c r="AY163" s="64">
        <v>45509</v>
      </c>
      <c r="AZ163" s="66"/>
      <c r="BA163" s="66"/>
      <c r="BB163" s="66"/>
      <c r="BC163" s="51"/>
      <c r="BD163" s="51"/>
      <c r="BE163" s="51"/>
      <c r="BF163" s="51"/>
      <c r="BG163" s="66"/>
      <c r="BH163" s="76"/>
      <c r="BI163" s="66"/>
      <c r="BJ163" s="76"/>
      <c r="BK163" s="66"/>
      <c r="BL163" s="79"/>
      <c r="BM163" s="76"/>
      <c r="BN163" s="66"/>
      <c r="BO163" s="66"/>
      <c r="BP163" s="79"/>
      <c r="BQ163" s="76"/>
      <c r="BR163" s="66"/>
      <c r="BS163" s="66"/>
      <c r="BT163" s="79"/>
      <c r="BU163" s="80"/>
      <c r="BV163" s="79"/>
      <c r="BW163" s="79"/>
      <c r="BX163" s="64">
        <v>45509</v>
      </c>
      <c r="BY163" s="52">
        <f>R163+AX163</f>
        <v>150</v>
      </c>
      <c r="BZ163" s="37" t="s">
        <v>111</v>
      </c>
      <c r="CA163" s="42">
        <f>T163+AL163</f>
        <v>27500000</v>
      </c>
      <c r="CB163" s="37" t="s">
        <v>91</v>
      </c>
    </row>
    <row r="164" spans="1:80" s="58" customFormat="1" ht="29.25" customHeight="1" x14ac:dyDescent="0.3">
      <c r="A164" s="75">
        <v>163</v>
      </c>
      <c r="B164" s="73">
        <v>103872</v>
      </c>
      <c r="C164" s="36" t="s">
        <v>133</v>
      </c>
      <c r="D164" s="71" t="s">
        <v>134</v>
      </c>
      <c r="E164" s="71" t="s">
        <v>385</v>
      </c>
      <c r="F164" s="66" t="s">
        <v>1126</v>
      </c>
      <c r="G164" s="38" t="s">
        <v>1127</v>
      </c>
      <c r="H164" s="76" t="s">
        <v>76</v>
      </c>
      <c r="I164" s="39" t="s">
        <v>1128</v>
      </c>
      <c r="J164" s="40" t="s">
        <v>1129</v>
      </c>
      <c r="K164" s="66" t="s">
        <v>80</v>
      </c>
      <c r="L164" s="76" t="s">
        <v>81</v>
      </c>
      <c r="M164" s="57">
        <v>45355</v>
      </c>
      <c r="N164" s="41">
        <v>45356</v>
      </c>
      <c r="O164" s="41">
        <v>45462</v>
      </c>
      <c r="P164" s="39">
        <v>3</v>
      </c>
      <c r="Q164" s="39">
        <v>15</v>
      </c>
      <c r="R164" s="39">
        <f t="shared" si="6"/>
        <v>105</v>
      </c>
      <c r="S164" s="39" t="s">
        <v>82</v>
      </c>
      <c r="T164" s="42">
        <v>17500000</v>
      </c>
      <c r="U164" s="69">
        <v>5000000</v>
      </c>
      <c r="V164" s="43">
        <v>1061</v>
      </c>
      <c r="W164" s="44">
        <v>45343</v>
      </c>
      <c r="X164" s="45">
        <v>140000000</v>
      </c>
      <c r="Y164" s="46">
        <v>1204</v>
      </c>
      <c r="Z164" s="44">
        <v>45356</v>
      </c>
      <c r="AA164" s="47" t="s">
        <v>583</v>
      </c>
      <c r="AB164" s="77" t="s">
        <v>84</v>
      </c>
      <c r="AC164" s="59">
        <v>45355</v>
      </c>
      <c r="AD164" s="48" t="s">
        <v>1130</v>
      </c>
      <c r="AE164" s="78" t="s">
        <v>1131</v>
      </c>
      <c r="AF164" s="77" t="s">
        <v>87</v>
      </c>
      <c r="AG164" s="48" t="s">
        <v>392</v>
      </c>
      <c r="AH164" s="61" t="s">
        <v>107</v>
      </c>
      <c r="AI164" s="48" t="s">
        <v>108</v>
      </c>
      <c r="AJ164" s="59">
        <v>45454</v>
      </c>
      <c r="AK164" s="50">
        <v>7500000</v>
      </c>
      <c r="AL164" s="50">
        <v>7500000</v>
      </c>
      <c r="AM164" s="48">
        <v>110621</v>
      </c>
      <c r="AN164" s="46">
        <v>1489</v>
      </c>
      <c r="AO164" s="59">
        <v>45447</v>
      </c>
      <c r="AP164" s="50">
        <v>7500000</v>
      </c>
      <c r="AQ164" s="46">
        <v>1777</v>
      </c>
      <c r="AR164" s="59">
        <v>45456</v>
      </c>
      <c r="AS164" s="72" t="s">
        <v>259</v>
      </c>
      <c r="AT164" s="37">
        <v>1</v>
      </c>
      <c r="AU164" s="37">
        <v>15</v>
      </c>
      <c r="AV164" s="37">
        <v>45</v>
      </c>
      <c r="AW164" s="37" t="s">
        <v>110</v>
      </c>
      <c r="AX164" s="52">
        <v>45</v>
      </c>
      <c r="AY164" s="64">
        <v>45508</v>
      </c>
      <c r="AZ164" s="66"/>
      <c r="BA164" s="66"/>
      <c r="BB164" s="66"/>
      <c r="BC164" s="51"/>
      <c r="BD164" s="51"/>
      <c r="BE164" s="51"/>
      <c r="BF164" s="51"/>
      <c r="BG164" s="66"/>
      <c r="BH164" s="76"/>
      <c r="BI164" s="66"/>
      <c r="BJ164" s="76"/>
      <c r="BK164" s="66"/>
      <c r="BL164" s="79"/>
      <c r="BM164" s="76"/>
      <c r="BN164" s="66"/>
      <c r="BO164" s="66"/>
      <c r="BP164" s="79"/>
      <c r="BQ164" s="76"/>
      <c r="BR164" s="66"/>
      <c r="BS164" s="66"/>
      <c r="BT164" s="79"/>
      <c r="BU164" s="80"/>
      <c r="BV164" s="79"/>
      <c r="BW164" s="79"/>
      <c r="BX164" s="64">
        <v>45508</v>
      </c>
      <c r="BY164" s="52">
        <f>R164+AX164</f>
        <v>150</v>
      </c>
      <c r="BZ164" s="37" t="s">
        <v>111</v>
      </c>
      <c r="CA164" s="42">
        <f>T164+AL164</f>
        <v>25000000</v>
      </c>
      <c r="CB164" s="37" t="s">
        <v>91</v>
      </c>
    </row>
    <row r="165" spans="1:80" s="58" customFormat="1" ht="29.25" customHeight="1" x14ac:dyDescent="0.3">
      <c r="A165" s="75">
        <v>164</v>
      </c>
      <c r="B165" s="73">
        <v>103946</v>
      </c>
      <c r="C165" s="36" t="s">
        <v>71</v>
      </c>
      <c r="D165" s="71" t="s">
        <v>72</v>
      </c>
      <c r="E165" s="71" t="s">
        <v>73</v>
      </c>
      <c r="F165" s="66" t="s">
        <v>1132</v>
      </c>
      <c r="G165" s="38" t="s">
        <v>1133</v>
      </c>
      <c r="H165" s="76" t="s">
        <v>76</v>
      </c>
      <c r="I165" s="39" t="s">
        <v>1134</v>
      </c>
      <c r="J165" s="40" t="s">
        <v>1135</v>
      </c>
      <c r="K165" s="66" t="s">
        <v>80</v>
      </c>
      <c r="L165" s="76" t="s">
        <v>81</v>
      </c>
      <c r="M165" s="57">
        <v>45355</v>
      </c>
      <c r="N165" s="41">
        <v>45356</v>
      </c>
      <c r="O165" s="41">
        <v>45462</v>
      </c>
      <c r="P165" s="39">
        <v>3</v>
      </c>
      <c r="Q165" s="39">
        <v>15</v>
      </c>
      <c r="R165" s="39">
        <f t="shared" si="6"/>
        <v>105</v>
      </c>
      <c r="S165" s="39" t="s">
        <v>82</v>
      </c>
      <c r="T165" s="42">
        <v>22750000</v>
      </c>
      <c r="U165" s="69">
        <v>6500000</v>
      </c>
      <c r="V165" s="43">
        <v>1094</v>
      </c>
      <c r="W165" s="44">
        <v>45349</v>
      </c>
      <c r="X165" s="45">
        <v>45500000</v>
      </c>
      <c r="Y165" s="46">
        <v>1205</v>
      </c>
      <c r="Z165" s="44">
        <v>45356</v>
      </c>
      <c r="AA165" s="47" t="s">
        <v>597</v>
      </c>
      <c r="AB165" s="77" t="s">
        <v>84</v>
      </c>
      <c r="AC165" s="59">
        <v>45355</v>
      </c>
      <c r="AD165" s="48" t="s">
        <v>1136</v>
      </c>
      <c r="AE165" s="8" t="s">
        <v>1137</v>
      </c>
      <c r="AF165" s="77" t="s">
        <v>87</v>
      </c>
      <c r="AG165" s="61" t="s">
        <v>458</v>
      </c>
      <c r="AH165" s="48" t="s">
        <v>695</v>
      </c>
      <c r="AI165" s="48" t="s">
        <v>108</v>
      </c>
      <c r="AJ165" s="59">
        <v>45454</v>
      </c>
      <c r="AK165" s="50">
        <v>9750000</v>
      </c>
      <c r="AL165" s="50">
        <v>9750000</v>
      </c>
      <c r="AM165" s="48">
        <v>110625</v>
      </c>
      <c r="AN165" s="46">
        <v>1493</v>
      </c>
      <c r="AO165" s="59">
        <v>45447</v>
      </c>
      <c r="AP165" s="50">
        <v>9750000</v>
      </c>
      <c r="AQ165" s="46">
        <v>1778</v>
      </c>
      <c r="AR165" s="59">
        <v>45456</v>
      </c>
      <c r="AS165" s="72" t="s">
        <v>197</v>
      </c>
      <c r="AT165" s="37">
        <v>1</v>
      </c>
      <c r="AU165" s="37">
        <v>15</v>
      </c>
      <c r="AV165" s="37">
        <v>45</v>
      </c>
      <c r="AW165" s="37" t="s">
        <v>110</v>
      </c>
      <c r="AX165" s="52">
        <v>45</v>
      </c>
      <c r="AY165" s="64">
        <v>45508</v>
      </c>
      <c r="AZ165" s="66"/>
      <c r="BA165" s="66"/>
      <c r="BB165" s="66"/>
      <c r="BC165" s="51"/>
      <c r="BD165" s="51"/>
      <c r="BE165" s="51"/>
      <c r="BF165" s="51"/>
      <c r="BG165" s="66"/>
      <c r="BH165" s="76"/>
      <c r="BI165" s="66"/>
      <c r="BJ165" s="76"/>
      <c r="BK165" s="66"/>
      <c r="BL165" s="79"/>
      <c r="BM165" s="76"/>
      <c r="BN165" s="66"/>
      <c r="BO165" s="66"/>
      <c r="BP165" s="79"/>
      <c r="BQ165" s="76"/>
      <c r="BR165" s="66"/>
      <c r="BS165" s="66"/>
      <c r="BT165" s="79"/>
      <c r="BU165" s="80"/>
      <c r="BV165" s="79"/>
      <c r="BW165" s="79"/>
      <c r="BX165" s="64">
        <v>45508</v>
      </c>
      <c r="BY165" s="52">
        <f>R165+AX165</f>
        <v>150</v>
      </c>
      <c r="BZ165" s="37" t="s">
        <v>111</v>
      </c>
      <c r="CA165" s="42">
        <f>T165+AL165</f>
        <v>32500000</v>
      </c>
      <c r="CB165" s="37" t="s">
        <v>91</v>
      </c>
    </row>
    <row r="166" spans="1:80" s="58" customFormat="1" ht="29.25" customHeight="1" x14ac:dyDescent="0.3">
      <c r="A166" s="75">
        <v>165</v>
      </c>
      <c r="B166" s="73">
        <v>103809</v>
      </c>
      <c r="C166" s="36" t="s">
        <v>71</v>
      </c>
      <c r="D166" s="71" t="s">
        <v>72</v>
      </c>
      <c r="E166" s="71" t="s">
        <v>73</v>
      </c>
      <c r="F166" s="66" t="s">
        <v>1138</v>
      </c>
      <c r="G166" s="38" t="s">
        <v>1139</v>
      </c>
      <c r="H166" s="76" t="s">
        <v>76</v>
      </c>
      <c r="I166" s="39" t="s">
        <v>1140</v>
      </c>
      <c r="J166" s="40" t="s">
        <v>1051</v>
      </c>
      <c r="K166" s="66" t="s">
        <v>80</v>
      </c>
      <c r="L166" s="76" t="s">
        <v>81</v>
      </c>
      <c r="M166" s="57">
        <v>45355</v>
      </c>
      <c r="N166" s="41">
        <v>45357</v>
      </c>
      <c r="O166" s="41">
        <v>45463</v>
      </c>
      <c r="P166" s="39">
        <v>3</v>
      </c>
      <c r="Q166" s="39">
        <v>15</v>
      </c>
      <c r="R166" s="39">
        <f t="shared" si="6"/>
        <v>105</v>
      </c>
      <c r="S166" s="39" t="s">
        <v>82</v>
      </c>
      <c r="T166" s="42">
        <v>9100000</v>
      </c>
      <c r="U166" s="69">
        <v>2600000</v>
      </c>
      <c r="V166" s="43">
        <v>1088</v>
      </c>
      <c r="W166" s="44">
        <v>45349</v>
      </c>
      <c r="X166" s="45">
        <v>54600000</v>
      </c>
      <c r="Y166" s="46">
        <v>1206</v>
      </c>
      <c r="Z166" s="44">
        <v>45356</v>
      </c>
      <c r="AA166" s="47" t="s">
        <v>603</v>
      </c>
      <c r="AB166" s="77" t="s">
        <v>84</v>
      </c>
      <c r="AC166" s="59">
        <v>45355</v>
      </c>
      <c r="AD166" s="48" t="s">
        <v>1141</v>
      </c>
      <c r="AE166" s="78" t="s">
        <v>1142</v>
      </c>
      <c r="AF166" s="77" t="s">
        <v>87</v>
      </c>
      <c r="AG166" s="61" t="s">
        <v>951</v>
      </c>
      <c r="AH166" s="60" t="s">
        <v>946</v>
      </c>
      <c r="AI166" s="48" t="s">
        <v>108</v>
      </c>
      <c r="AJ166" s="74">
        <v>45457</v>
      </c>
      <c r="AK166" s="50">
        <v>3900000</v>
      </c>
      <c r="AL166" s="50">
        <v>3900000</v>
      </c>
      <c r="AM166" s="48">
        <v>110654</v>
      </c>
      <c r="AN166" s="46">
        <v>1503</v>
      </c>
      <c r="AO166" s="59">
        <v>45448</v>
      </c>
      <c r="AP166" s="50">
        <v>3900000</v>
      </c>
      <c r="AQ166" s="46">
        <v>1883</v>
      </c>
      <c r="AR166" s="59">
        <v>45460</v>
      </c>
      <c r="AS166" s="68">
        <v>3900000</v>
      </c>
      <c r="AT166" s="37">
        <v>1</v>
      </c>
      <c r="AU166" s="37">
        <v>15</v>
      </c>
      <c r="AV166" s="37">
        <v>45</v>
      </c>
      <c r="AW166" s="37" t="s">
        <v>110</v>
      </c>
      <c r="AX166" s="52">
        <v>45</v>
      </c>
      <c r="AY166" s="64">
        <v>45509</v>
      </c>
      <c r="AZ166" s="66"/>
      <c r="BA166" s="66"/>
      <c r="BB166" s="66"/>
      <c r="BC166" s="51"/>
      <c r="BD166" s="51"/>
      <c r="BE166" s="51"/>
      <c r="BF166" s="51"/>
      <c r="BG166" s="66"/>
      <c r="BH166" s="76"/>
      <c r="BI166" s="66"/>
      <c r="BJ166" s="76"/>
      <c r="BK166" s="66"/>
      <c r="BL166" s="79"/>
      <c r="BM166" s="76"/>
      <c r="BN166" s="66"/>
      <c r="BO166" s="66"/>
      <c r="BP166" s="79"/>
      <c r="BQ166" s="76"/>
      <c r="BR166" s="66"/>
      <c r="BS166" s="66"/>
      <c r="BT166" s="79"/>
      <c r="BU166" s="80"/>
      <c r="BV166" s="80" t="s">
        <v>1143</v>
      </c>
      <c r="BW166" s="79"/>
      <c r="BX166" s="64">
        <v>45478</v>
      </c>
      <c r="BY166" s="52">
        <v>120</v>
      </c>
      <c r="BZ166" s="37" t="s">
        <v>1144</v>
      </c>
      <c r="CA166" s="42">
        <v>10400000</v>
      </c>
      <c r="CB166" s="37" t="s">
        <v>91</v>
      </c>
    </row>
    <row r="167" spans="1:80" s="58" customFormat="1" ht="29.25" customHeight="1" x14ac:dyDescent="0.3">
      <c r="A167" s="75">
        <v>166</v>
      </c>
      <c r="B167" s="73">
        <v>104026</v>
      </c>
      <c r="C167" s="36" t="s">
        <v>312</v>
      </c>
      <c r="D167" s="71" t="s">
        <v>282</v>
      </c>
      <c r="E167" s="71" t="s">
        <v>283</v>
      </c>
      <c r="F167" s="66" t="s">
        <v>1145</v>
      </c>
      <c r="G167" s="38" t="s">
        <v>1146</v>
      </c>
      <c r="H167" s="76" t="s">
        <v>76</v>
      </c>
      <c r="I167" s="39" t="s">
        <v>1147</v>
      </c>
      <c r="J167" s="40" t="s">
        <v>316</v>
      </c>
      <c r="K167" s="66" t="s">
        <v>80</v>
      </c>
      <c r="L167" s="76" t="s">
        <v>81</v>
      </c>
      <c r="M167" s="57">
        <v>45355</v>
      </c>
      <c r="N167" s="41">
        <v>45356</v>
      </c>
      <c r="O167" s="41">
        <v>45462</v>
      </c>
      <c r="P167" s="39">
        <v>3</v>
      </c>
      <c r="Q167" s="39">
        <v>15</v>
      </c>
      <c r="R167" s="39">
        <f t="shared" si="6"/>
        <v>105</v>
      </c>
      <c r="S167" s="39" t="s">
        <v>82</v>
      </c>
      <c r="T167" s="42">
        <v>19250000</v>
      </c>
      <c r="U167" s="69">
        <v>5500000</v>
      </c>
      <c r="V167" s="43">
        <v>1014</v>
      </c>
      <c r="W167" s="44">
        <v>45331</v>
      </c>
      <c r="X167" s="45">
        <v>66000000</v>
      </c>
      <c r="Y167" s="46">
        <v>1207</v>
      </c>
      <c r="Z167" s="44">
        <v>45356</v>
      </c>
      <c r="AA167" s="47" t="s">
        <v>1001</v>
      </c>
      <c r="AB167" s="77" t="s">
        <v>84</v>
      </c>
      <c r="AC167" s="59">
        <v>45355</v>
      </c>
      <c r="AD167" s="48" t="s">
        <v>1148</v>
      </c>
      <c r="AE167" s="78" t="s">
        <v>1149</v>
      </c>
      <c r="AF167" s="77" t="s">
        <v>87</v>
      </c>
      <c r="AG167" s="61" t="s">
        <v>290</v>
      </c>
      <c r="AH167" s="60" t="s">
        <v>291</v>
      </c>
      <c r="AI167" s="48" t="s">
        <v>77</v>
      </c>
      <c r="AJ167" s="48" t="s">
        <v>77</v>
      </c>
      <c r="AK167" s="49"/>
      <c r="AL167" s="50"/>
      <c r="AM167" s="48" t="s">
        <v>77</v>
      </c>
      <c r="AN167" s="48" t="s">
        <v>77</v>
      </c>
      <c r="AO167" s="48" t="s">
        <v>77</v>
      </c>
      <c r="AP167" s="48" t="s">
        <v>77</v>
      </c>
      <c r="AQ167" s="48" t="s">
        <v>77</v>
      </c>
      <c r="AR167" s="48" t="s">
        <v>77</v>
      </c>
      <c r="AS167" s="48" t="s">
        <v>77</v>
      </c>
      <c r="AT167" s="51"/>
      <c r="AU167" s="51"/>
      <c r="AV167" s="51"/>
      <c r="AW167" s="51"/>
      <c r="AX167" s="52"/>
      <c r="AY167" s="37"/>
      <c r="AZ167" s="37"/>
      <c r="BA167" s="66"/>
      <c r="BB167" s="66"/>
      <c r="BC167" s="51"/>
      <c r="BD167" s="51"/>
      <c r="BE167" s="51"/>
      <c r="BF167" s="51"/>
      <c r="BG167" s="66"/>
      <c r="BH167" s="76"/>
      <c r="BI167" s="66"/>
      <c r="BJ167" s="76"/>
      <c r="BK167" s="66"/>
      <c r="BL167" s="79"/>
      <c r="BM167" s="76"/>
      <c r="BN167" s="66"/>
      <c r="BO167" s="66"/>
      <c r="BP167" s="79"/>
      <c r="BQ167" s="76"/>
      <c r="BR167" s="66"/>
      <c r="BS167" s="66"/>
      <c r="BT167" s="79"/>
      <c r="BU167" s="80"/>
      <c r="BV167" s="79"/>
      <c r="BW167" s="79"/>
      <c r="BX167" s="57">
        <f>O167</f>
        <v>45462</v>
      </c>
      <c r="BY167" s="52">
        <f>R167+AX167</f>
        <v>105</v>
      </c>
      <c r="BZ167" s="37" t="str">
        <f>S167</f>
        <v>3 MESES Y 15 DIAS</v>
      </c>
      <c r="CA167" s="42">
        <f>T167+AL167</f>
        <v>19250000</v>
      </c>
      <c r="CB167" s="37" t="s">
        <v>91</v>
      </c>
    </row>
    <row r="168" spans="1:80" s="58" customFormat="1" ht="29.25" customHeight="1" x14ac:dyDescent="0.3">
      <c r="A168" s="75">
        <v>167</v>
      </c>
      <c r="B168" s="73">
        <v>103935</v>
      </c>
      <c r="C168" s="36" t="s">
        <v>121</v>
      </c>
      <c r="D168" s="71" t="s">
        <v>122</v>
      </c>
      <c r="E168" s="71" t="s">
        <v>123</v>
      </c>
      <c r="F168" s="66" t="s">
        <v>1150</v>
      </c>
      <c r="G168" s="38" t="s">
        <v>1151</v>
      </c>
      <c r="H168" s="76" t="s">
        <v>76</v>
      </c>
      <c r="I168" s="39" t="s">
        <v>1152</v>
      </c>
      <c r="J168" s="40" t="s">
        <v>1153</v>
      </c>
      <c r="K168" s="66" t="s">
        <v>80</v>
      </c>
      <c r="L168" s="76" t="s">
        <v>81</v>
      </c>
      <c r="M168" s="57">
        <v>45355</v>
      </c>
      <c r="N168" s="41">
        <v>45356</v>
      </c>
      <c r="O168" s="41">
        <v>45462</v>
      </c>
      <c r="P168" s="39">
        <v>3</v>
      </c>
      <c r="Q168" s="39">
        <v>15</v>
      </c>
      <c r="R168" s="39">
        <f t="shared" si="6"/>
        <v>105</v>
      </c>
      <c r="S168" s="39" t="s">
        <v>82</v>
      </c>
      <c r="T168" s="42">
        <v>18900000</v>
      </c>
      <c r="U168" s="69">
        <v>5400000</v>
      </c>
      <c r="V168" s="43">
        <v>1084</v>
      </c>
      <c r="W168" s="44">
        <v>45345</v>
      </c>
      <c r="X168" s="45">
        <v>189000000</v>
      </c>
      <c r="Y168" s="46">
        <v>1208</v>
      </c>
      <c r="Z168" s="44">
        <v>45356</v>
      </c>
      <c r="AA168" s="47" t="s">
        <v>1154</v>
      </c>
      <c r="AB168" s="77" t="s">
        <v>84</v>
      </c>
      <c r="AC168" s="59">
        <v>45355</v>
      </c>
      <c r="AD168" s="48" t="s">
        <v>1155</v>
      </c>
      <c r="AE168" s="8" t="s">
        <v>1156</v>
      </c>
      <c r="AF168" s="77" t="s">
        <v>87</v>
      </c>
      <c r="AG168" s="61" t="s">
        <v>130</v>
      </c>
      <c r="AH168" s="60" t="s">
        <v>131</v>
      </c>
      <c r="AI168" s="48" t="s">
        <v>108</v>
      </c>
      <c r="AJ168" s="59">
        <v>45454</v>
      </c>
      <c r="AK168" s="50">
        <v>8100000</v>
      </c>
      <c r="AL168" s="50">
        <v>8100000</v>
      </c>
      <c r="AM168" s="48">
        <v>110623</v>
      </c>
      <c r="AN168" s="46">
        <v>1491</v>
      </c>
      <c r="AO168" s="59">
        <v>45447</v>
      </c>
      <c r="AP168" s="50">
        <v>8100000</v>
      </c>
      <c r="AQ168" s="46">
        <v>1779</v>
      </c>
      <c r="AR168" s="59">
        <v>45456</v>
      </c>
      <c r="AS168" s="72" t="s">
        <v>132</v>
      </c>
      <c r="AT168" s="37">
        <v>1</v>
      </c>
      <c r="AU168" s="37">
        <v>15</v>
      </c>
      <c r="AV168" s="37">
        <v>45</v>
      </c>
      <c r="AW168" s="37" t="s">
        <v>110</v>
      </c>
      <c r="AX168" s="52">
        <v>45</v>
      </c>
      <c r="AY168" s="64">
        <v>45508</v>
      </c>
      <c r="AZ168" s="66"/>
      <c r="BA168" s="66"/>
      <c r="BB168" s="66"/>
      <c r="BC168" s="51"/>
      <c r="BD168" s="51"/>
      <c r="BE168" s="51"/>
      <c r="BF168" s="51"/>
      <c r="BG168" s="66"/>
      <c r="BH168" s="76"/>
      <c r="BI168" s="66"/>
      <c r="BJ168" s="76"/>
      <c r="BK168" s="66"/>
      <c r="BL168" s="79"/>
      <c r="BM168" s="76"/>
      <c r="BN168" s="66"/>
      <c r="BO168" s="66"/>
      <c r="BP168" s="79"/>
      <c r="BQ168" s="76"/>
      <c r="BR168" s="66"/>
      <c r="BS168" s="66"/>
      <c r="BT168" s="79"/>
      <c r="BU168" s="80"/>
      <c r="BV168" s="79"/>
      <c r="BW168" s="79"/>
      <c r="BX168" s="64">
        <v>45508</v>
      </c>
      <c r="BY168" s="52">
        <f>R168+AX168</f>
        <v>150</v>
      </c>
      <c r="BZ168" s="37" t="s">
        <v>111</v>
      </c>
      <c r="CA168" s="42">
        <f>T168+AL168</f>
        <v>27000000</v>
      </c>
      <c r="CB168" s="37" t="s">
        <v>91</v>
      </c>
    </row>
    <row r="169" spans="1:80" s="58" customFormat="1" ht="29.25" customHeight="1" x14ac:dyDescent="0.3">
      <c r="A169" s="75">
        <v>168</v>
      </c>
      <c r="B169" s="73">
        <v>103867</v>
      </c>
      <c r="C169" s="36" t="s">
        <v>71</v>
      </c>
      <c r="D169" s="71" t="s">
        <v>72</v>
      </c>
      <c r="E169" s="71" t="s">
        <v>385</v>
      </c>
      <c r="F169" s="66" t="s">
        <v>1157</v>
      </c>
      <c r="G169" s="38" t="s">
        <v>1158</v>
      </c>
      <c r="H169" s="76" t="s">
        <v>76</v>
      </c>
      <c r="I169" s="39" t="s">
        <v>1159</v>
      </c>
      <c r="J169" s="40" t="s">
        <v>931</v>
      </c>
      <c r="K169" s="66" t="s">
        <v>80</v>
      </c>
      <c r="L169" s="76" t="s">
        <v>81</v>
      </c>
      <c r="M169" s="57">
        <v>45355</v>
      </c>
      <c r="N169" s="41">
        <v>45357</v>
      </c>
      <c r="O169" s="41">
        <v>45463</v>
      </c>
      <c r="P169" s="39">
        <v>3</v>
      </c>
      <c r="Q169" s="39">
        <v>15</v>
      </c>
      <c r="R169" s="39">
        <f t="shared" si="6"/>
        <v>105</v>
      </c>
      <c r="S169" s="39" t="s">
        <v>82</v>
      </c>
      <c r="T169" s="42">
        <v>10080000</v>
      </c>
      <c r="U169" s="69">
        <v>2880000</v>
      </c>
      <c r="V169" s="43">
        <v>1025</v>
      </c>
      <c r="W169" s="44">
        <v>45337</v>
      </c>
      <c r="X169" s="45">
        <v>30240000</v>
      </c>
      <c r="Y169" s="46">
        <v>1209</v>
      </c>
      <c r="Z169" s="44">
        <v>45356</v>
      </c>
      <c r="AA169" s="47" t="s">
        <v>805</v>
      </c>
      <c r="AB169" s="77" t="s">
        <v>84</v>
      </c>
      <c r="AC169" s="59">
        <v>45355</v>
      </c>
      <c r="AD169" s="48" t="s">
        <v>1160</v>
      </c>
      <c r="AE169" s="78" t="s">
        <v>1161</v>
      </c>
      <c r="AF169" s="77" t="s">
        <v>87</v>
      </c>
      <c r="AG169" s="61" t="s">
        <v>746</v>
      </c>
      <c r="AH169" s="61" t="s">
        <v>808</v>
      </c>
      <c r="AI169" s="48" t="s">
        <v>77</v>
      </c>
      <c r="AJ169" s="48" t="s">
        <v>77</v>
      </c>
      <c r="AK169" s="49"/>
      <c r="AL169" s="50"/>
      <c r="AM169" s="48" t="s">
        <v>77</v>
      </c>
      <c r="AN169" s="48" t="s">
        <v>77</v>
      </c>
      <c r="AO169" s="48" t="s">
        <v>77</v>
      </c>
      <c r="AP169" s="48" t="s">
        <v>77</v>
      </c>
      <c r="AQ169" s="48" t="s">
        <v>77</v>
      </c>
      <c r="AR169" s="48" t="s">
        <v>77</v>
      </c>
      <c r="AS169" s="48" t="s">
        <v>77</v>
      </c>
      <c r="AT169" s="51"/>
      <c r="AU169" s="51"/>
      <c r="AV169" s="51"/>
      <c r="AW169" s="51"/>
      <c r="AX169" s="52"/>
      <c r="AY169" s="37"/>
      <c r="AZ169" s="37"/>
      <c r="BA169" s="66"/>
      <c r="BB169" s="66"/>
      <c r="BC169" s="51"/>
      <c r="BD169" s="51"/>
      <c r="BE169" s="51"/>
      <c r="BF169" s="51"/>
      <c r="BG169" s="66"/>
      <c r="BH169" s="76"/>
      <c r="BI169" s="66"/>
      <c r="BJ169" s="76"/>
      <c r="BK169" s="66"/>
      <c r="BL169" s="79"/>
      <c r="BM169" s="76"/>
      <c r="BN169" s="66"/>
      <c r="BO169" s="66"/>
      <c r="BP169" s="79"/>
      <c r="BQ169" s="76"/>
      <c r="BR169" s="66"/>
      <c r="BS169" s="66"/>
      <c r="BT169" s="79"/>
      <c r="BU169" s="80"/>
      <c r="BV169" s="79"/>
      <c r="BW169" s="79"/>
      <c r="BX169" s="57">
        <f>O169</f>
        <v>45463</v>
      </c>
      <c r="BY169" s="52">
        <f>R169+AX169</f>
        <v>105</v>
      </c>
      <c r="BZ169" s="37" t="str">
        <f>S169</f>
        <v>3 MESES Y 15 DIAS</v>
      </c>
      <c r="CA169" s="42">
        <f>T169+AL169</f>
        <v>10080000</v>
      </c>
      <c r="CB169" s="37" t="s">
        <v>91</v>
      </c>
    </row>
    <row r="170" spans="1:80" s="58" customFormat="1" ht="29.25" customHeight="1" x14ac:dyDescent="0.3">
      <c r="A170" s="75">
        <v>169</v>
      </c>
      <c r="B170" s="73">
        <v>103893</v>
      </c>
      <c r="C170" s="36" t="s">
        <v>133</v>
      </c>
      <c r="D170" s="71" t="s">
        <v>134</v>
      </c>
      <c r="E170" s="71" t="s">
        <v>385</v>
      </c>
      <c r="F170" s="66" t="s">
        <v>1162</v>
      </c>
      <c r="G170" s="38" t="s">
        <v>1163</v>
      </c>
      <c r="H170" s="76" t="s">
        <v>76</v>
      </c>
      <c r="I170" s="39" t="s">
        <v>1164</v>
      </c>
      <c r="J170" s="40" t="s">
        <v>402</v>
      </c>
      <c r="K170" s="66" t="s">
        <v>80</v>
      </c>
      <c r="L170" s="76" t="s">
        <v>81</v>
      </c>
      <c r="M170" s="57">
        <v>45355</v>
      </c>
      <c r="N170" s="41">
        <v>45359</v>
      </c>
      <c r="O170" s="41">
        <v>45465</v>
      </c>
      <c r="P170" s="39">
        <v>3</v>
      </c>
      <c r="Q170" s="39">
        <v>15</v>
      </c>
      <c r="R170" s="39">
        <f t="shared" si="6"/>
        <v>105</v>
      </c>
      <c r="S170" s="39" t="s">
        <v>82</v>
      </c>
      <c r="T170" s="42">
        <v>9800000</v>
      </c>
      <c r="U170" s="69">
        <v>2800000</v>
      </c>
      <c r="V170" s="43">
        <v>1029</v>
      </c>
      <c r="W170" s="44">
        <v>45337</v>
      </c>
      <c r="X170" s="45">
        <v>343000000</v>
      </c>
      <c r="Y170" s="46">
        <v>1210</v>
      </c>
      <c r="Z170" s="44">
        <v>45356</v>
      </c>
      <c r="AA170" s="47" t="s">
        <v>623</v>
      </c>
      <c r="AB170" s="77" t="s">
        <v>84</v>
      </c>
      <c r="AC170" s="59">
        <v>45355</v>
      </c>
      <c r="AD170" s="48" t="s">
        <v>1165</v>
      </c>
      <c r="AE170" s="78" t="s">
        <v>1166</v>
      </c>
      <c r="AF170" s="77" t="s">
        <v>87</v>
      </c>
      <c r="AG170" s="48" t="s">
        <v>626</v>
      </c>
      <c r="AH170" s="61" t="s">
        <v>107</v>
      </c>
      <c r="AI170" s="48" t="s">
        <v>108</v>
      </c>
      <c r="AJ170" s="59">
        <v>45454</v>
      </c>
      <c r="AK170" s="50">
        <v>4200000</v>
      </c>
      <c r="AL170" s="50">
        <v>4200000</v>
      </c>
      <c r="AM170" s="48">
        <v>110676</v>
      </c>
      <c r="AN170" s="46">
        <v>1522</v>
      </c>
      <c r="AO170" s="59">
        <v>45448</v>
      </c>
      <c r="AP170" s="50">
        <v>4200000</v>
      </c>
      <c r="AQ170" s="46">
        <v>1780</v>
      </c>
      <c r="AR170" s="59">
        <v>45456</v>
      </c>
      <c r="AS170" s="72" t="s">
        <v>176</v>
      </c>
      <c r="AT170" s="37">
        <v>1</v>
      </c>
      <c r="AU170" s="37">
        <v>15</v>
      </c>
      <c r="AV170" s="37">
        <v>45</v>
      </c>
      <c r="AW170" s="37" t="s">
        <v>110</v>
      </c>
      <c r="AX170" s="52">
        <v>45</v>
      </c>
      <c r="AY170" s="64">
        <v>45511</v>
      </c>
      <c r="AZ170" s="66"/>
      <c r="BA170" s="66"/>
      <c r="BB170" s="66"/>
      <c r="BC170" s="51"/>
      <c r="BD170" s="51"/>
      <c r="BE170" s="51"/>
      <c r="BF170" s="51"/>
      <c r="BG170" s="66"/>
      <c r="BH170" s="76"/>
      <c r="BI170" s="66"/>
      <c r="BJ170" s="76"/>
      <c r="BK170" s="66"/>
      <c r="BL170" s="79"/>
      <c r="BM170" s="76"/>
      <c r="BN170" s="66"/>
      <c r="BO170" s="66"/>
      <c r="BP170" s="79"/>
      <c r="BQ170" s="76"/>
      <c r="BR170" s="66"/>
      <c r="BS170" s="66"/>
      <c r="BT170" s="79"/>
      <c r="BU170" s="80"/>
      <c r="BV170" s="79"/>
      <c r="BW170" s="79"/>
      <c r="BX170" s="57">
        <v>45511</v>
      </c>
      <c r="BY170" s="52">
        <f>R170+AX170</f>
        <v>150</v>
      </c>
      <c r="BZ170" s="37" t="s">
        <v>111</v>
      </c>
      <c r="CA170" s="42">
        <f>T170+AL170</f>
        <v>14000000</v>
      </c>
      <c r="CB170" s="37" t="s">
        <v>91</v>
      </c>
    </row>
    <row r="171" spans="1:80" s="58" customFormat="1" ht="29.25" customHeight="1" x14ac:dyDescent="0.3">
      <c r="A171" s="75">
        <v>170</v>
      </c>
      <c r="B171" s="73">
        <v>103726</v>
      </c>
      <c r="C171" s="36" t="s">
        <v>71</v>
      </c>
      <c r="D171" s="71" t="s">
        <v>72</v>
      </c>
      <c r="E171" s="71" t="s">
        <v>73</v>
      </c>
      <c r="F171" s="66" t="s">
        <v>1167</v>
      </c>
      <c r="G171" s="38" t="s">
        <v>1168</v>
      </c>
      <c r="H171" s="76" t="s">
        <v>76</v>
      </c>
      <c r="I171" s="39" t="s">
        <v>1169</v>
      </c>
      <c r="J171" s="40" t="s">
        <v>172</v>
      </c>
      <c r="K171" s="66" t="s">
        <v>80</v>
      </c>
      <c r="L171" s="76" t="s">
        <v>81</v>
      </c>
      <c r="M171" s="57">
        <v>45355</v>
      </c>
      <c r="N171" s="41">
        <v>45359</v>
      </c>
      <c r="O171" s="41">
        <v>45465</v>
      </c>
      <c r="P171" s="39">
        <v>3</v>
      </c>
      <c r="Q171" s="39">
        <v>15</v>
      </c>
      <c r="R171" s="39">
        <f t="shared" si="6"/>
        <v>105</v>
      </c>
      <c r="S171" s="39" t="s">
        <v>82</v>
      </c>
      <c r="T171" s="42">
        <v>9800000</v>
      </c>
      <c r="U171" s="69">
        <v>2800000</v>
      </c>
      <c r="V171" s="43">
        <v>992</v>
      </c>
      <c r="W171" s="44">
        <v>45330</v>
      </c>
      <c r="X171" s="45">
        <v>68600000</v>
      </c>
      <c r="Y171" s="46">
        <v>1211</v>
      </c>
      <c r="Z171" s="44">
        <v>45356</v>
      </c>
      <c r="AA171" s="47" t="s">
        <v>623</v>
      </c>
      <c r="AB171" s="77" t="s">
        <v>84</v>
      </c>
      <c r="AC171" s="59">
        <v>45355</v>
      </c>
      <c r="AD171" s="48" t="s">
        <v>1170</v>
      </c>
      <c r="AE171" s="8" t="s">
        <v>1171</v>
      </c>
      <c r="AF171" s="77" t="s">
        <v>87</v>
      </c>
      <c r="AG171" s="61" t="s">
        <v>118</v>
      </c>
      <c r="AH171" s="60" t="s">
        <v>113</v>
      </c>
      <c r="AI171" s="48" t="s">
        <v>108</v>
      </c>
      <c r="AJ171" s="59">
        <v>45454</v>
      </c>
      <c r="AK171" s="50">
        <v>4200000</v>
      </c>
      <c r="AL171" s="50">
        <v>4200000</v>
      </c>
      <c r="AM171" s="48">
        <v>110693</v>
      </c>
      <c r="AN171" s="46">
        <v>1525</v>
      </c>
      <c r="AO171" s="59">
        <v>45448</v>
      </c>
      <c r="AP171" s="50">
        <v>4200000</v>
      </c>
      <c r="AQ171" s="46">
        <v>1781</v>
      </c>
      <c r="AR171" s="59">
        <v>45456</v>
      </c>
      <c r="AS171" s="72" t="s">
        <v>176</v>
      </c>
      <c r="AT171" s="37">
        <v>1</v>
      </c>
      <c r="AU171" s="37">
        <v>15</v>
      </c>
      <c r="AV171" s="37">
        <v>45</v>
      </c>
      <c r="AW171" s="37" t="s">
        <v>110</v>
      </c>
      <c r="AX171" s="52">
        <v>45</v>
      </c>
      <c r="AY171" s="64">
        <v>45511</v>
      </c>
      <c r="AZ171" s="66"/>
      <c r="BA171" s="66"/>
      <c r="BB171" s="66"/>
      <c r="BC171" s="51"/>
      <c r="BD171" s="51"/>
      <c r="BE171" s="51"/>
      <c r="BF171" s="51"/>
      <c r="BG171" s="66"/>
      <c r="BH171" s="76"/>
      <c r="BI171" s="66"/>
      <c r="BJ171" s="76"/>
      <c r="BK171" s="66"/>
      <c r="BL171" s="79"/>
      <c r="BM171" s="76"/>
      <c r="BN171" s="66"/>
      <c r="BO171" s="66"/>
      <c r="BP171" s="79"/>
      <c r="BQ171" s="76"/>
      <c r="BR171" s="66"/>
      <c r="BS171" s="66"/>
      <c r="BT171" s="79"/>
      <c r="BU171" s="80"/>
      <c r="BV171" s="79"/>
      <c r="BW171" s="79"/>
      <c r="BX171" s="64">
        <v>45511</v>
      </c>
      <c r="BY171" s="52">
        <f>R171+AX171</f>
        <v>150</v>
      </c>
      <c r="BZ171" s="37" t="s">
        <v>111</v>
      </c>
      <c r="CA171" s="42">
        <f>T171+AL171</f>
        <v>14000000</v>
      </c>
      <c r="CB171" s="37" t="s">
        <v>91</v>
      </c>
    </row>
    <row r="172" spans="1:80" s="58" customFormat="1" ht="29.25" customHeight="1" x14ac:dyDescent="0.3">
      <c r="A172" s="75">
        <v>171</v>
      </c>
      <c r="B172" s="73">
        <v>103832</v>
      </c>
      <c r="C172" s="36" t="s">
        <v>71</v>
      </c>
      <c r="D172" s="71" t="s">
        <v>72</v>
      </c>
      <c r="E172" s="71" t="s">
        <v>73</v>
      </c>
      <c r="F172" s="66" t="s">
        <v>1172</v>
      </c>
      <c r="G172" s="38" t="s">
        <v>1173</v>
      </c>
      <c r="H172" s="76" t="s">
        <v>76</v>
      </c>
      <c r="I172" s="39" t="s">
        <v>1174</v>
      </c>
      <c r="J172" s="40" t="s">
        <v>1057</v>
      </c>
      <c r="K172" s="66" t="s">
        <v>80</v>
      </c>
      <c r="L172" s="76" t="s">
        <v>81</v>
      </c>
      <c r="M172" s="57">
        <v>45356</v>
      </c>
      <c r="N172" s="41">
        <v>45359</v>
      </c>
      <c r="O172" s="41">
        <v>45465</v>
      </c>
      <c r="P172" s="39">
        <v>3</v>
      </c>
      <c r="Q172" s="39">
        <v>15</v>
      </c>
      <c r="R172" s="39">
        <f t="shared" si="6"/>
        <v>105</v>
      </c>
      <c r="S172" s="39" t="s">
        <v>82</v>
      </c>
      <c r="T172" s="42">
        <v>10080000</v>
      </c>
      <c r="U172" s="69">
        <v>2800000</v>
      </c>
      <c r="V172" s="43">
        <v>1057</v>
      </c>
      <c r="W172" s="44">
        <v>45343</v>
      </c>
      <c r="X172" s="45">
        <v>80640000</v>
      </c>
      <c r="Y172" s="46">
        <v>1212</v>
      </c>
      <c r="Z172" s="44">
        <v>45357</v>
      </c>
      <c r="AA172" s="47" t="s">
        <v>805</v>
      </c>
      <c r="AB172" s="77" t="s">
        <v>84</v>
      </c>
      <c r="AC172" s="59">
        <v>45356</v>
      </c>
      <c r="AD172" s="48" t="s">
        <v>1175</v>
      </c>
      <c r="AE172" s="78" t="s">
        <v>1176</v>
      </c>
      <c r="AF172" s="77" t="s">
        <v>87</v>
      </c>
      <c r="AG172" s="61" t="s">
        <v>746</v>
      </c>
      <c r="AH172" s="60" t="s">
        <v>747</v>
      </c>
      <c r="AI172" s="48" t="s">
        <v>77</v>
      </c>
      <c r="AJ172" s="48" t="s">
        <v>77</v>
      </c>
      <c r="AK172" s="49"/>
      <c r="AL172" s="50"/>
      <c r="AM172" s="48" t="s">
        <v>77</v>
      </c>
      <c r="AN172" s="48" t="s">
        <v>77</v>
      </c>
      <c r="AO172" s="48" t="s">
        <v>77</v>
      </c>
      <c r="AP172" s="48" t="s">
        <v>77</v>
      </c>
      <c r="AQ172" s="48" t="s">
        <v>77</v>
      </c>
      <c r="AR172" s="48" t="s">
        <v>77</v>
      </c>
      <c r="AS172" s="48" t="s">
        <v>77</v>
      </c>
      <c r="AT172" s="51"/>
      <c r="AU172" s="51"/>
      <c r="AV172" s="51"/>
      <c r="AW172" s="51"/>
      <c r="AX172" s="52"/>
      <c r="AY172" s="37"/>
      <c r="AZ172" s="37"/>
      <c r="BA172" s="66"/>
      <c r="BB172" s="66"/>
      <c r="BC172" s="51"/>
      <c r="BD172" s="51"/>
      <c r="BE172" s="51"/>
      <c r="BF172" s="51"/>
      <c r="BG172" s="66"/>
      <c r="BH172" s="76"/>
      <c r="BI172" s="66"/>
      <c r="BJ172" s="76"/>
      <c r="BK172" s="66"/>
      <c r="BL172" s="79"/>
      <c r="BM172" s="76"/>
      <c r="BN172" s="66"/>
      <c r="BO172" s="66"/>
      <c r="BP172" s="79"/>
      <c r="BQ172" s="76"/>
      <c r="BR172" s="66"/>
      <c r="BS172" s="66"/>
      <c r="BT172" s="79"/>
      <c r="BU172" s="80"/>
      <c r="BV172" s="79"/>
      <c r="BW172" s="79"/>
      <c r="BX172" s="57">
        <f>O172</f>
        <v>45465</v>
      </c>
      <c r="BY172" s="52">
        <f>R172+AX172</f>
        <v>105</v>
      </c>
      <c r="BZ172" s="37" t="str">
        <f>S172</f>
        <v>3 MESES Y 15 DIAS</v>
      </c>
      <c r="CA172" s="42">
        <f>T172+AL172</f>
        <v>10080000</v>
      </c>
      <c r="CB172" s="37" t="s">
        <v>91</v>
      </c>
    </row>
    <row r="173" spans="1:80" s="58" customFormat="1" ht="29.25" customHeight="1" x14ac:dyDescent="0.3">
      <c r="A173" s="75">
        <v>172</v>
      </c>
      <c r="B173" s="73">
        <v>103885</v>
      </c>
      <c r="C173" s="36" t="s">
        <v>133</v>
      </c>
      <c r="D173" s="71" t="s">
        <v>134</v>
      </c>
      <c r="E173" s="71" t="s">
        <v>385</v>
      </c>
      <c r="F173" s="66" t="s">
        <v>1177</v>
      </c>
      <c r="G173" s="38" t="s">
        <v>1178</v>
      </c>
      <c r="H173" s="76" t="s">
        <v>76</v>
      </c>
      <c r="I173" s="39" t="s">
        <v>1179</v>
      </c>
      <c r="J173" s="40" t="s">
        <v>1112</v>
      </c>
      <c r="K173" s="66" t="s">
        <v>80</v>
      </c>
      <c r="L173" s="76" t="s">
        <v>81</v>
      </c>
      <c r="M173" s="57">
        <v>45356</v>
      </c>
      <c r="N173" s="41">
        <v>45357</v>
      </c>
      <c r="O173" s="41">
        <v>45463</v>
      </c>
      <c r="P173" s="39">
        <v>3</v>
      </c>
      <c r="Q173" s="39">
        <v>15</v>
      </c>
      <c r="R173" s="39">
        <f t="shared" si="6"/>
        <v>105</v>
      </c>
      <c r="S173" s="39" t="s">
        <v>82</v>
      </c>
      <c r="T173" s="42">
        <v>19250000</v>
      </c>
      <c r="U173" s="69">
        <v>5500000</v>
      </c>
      <c r="V173" s="43">
        <v>1062</v>
      </c>
      <c r="W173" s="44">
        <v>45343</v>
      </c>
      <c r="X173" s="45">
        <v>77000000</v>
      </c>
      <c r="Y173" s="46">
        <v>1213</v>
      </c>
      <c r="Z173" s="44">
        <v>45357</v>
      </c>
      <c r="AA173" s="47" t="s">
        <v>1001</v>
      </c>
      <c r="AB173" s="77" t="s">
        <v>84</v>
      </c>
      <c r="AC173" s="59">
        <v>45356</v>
      </c>
      <c r="AD173" s="48" t="s">
        <v>1180</v>
      </c>
      <c r="AE173" s="78" t="s">
        <v>1181</v>
      </c>
      <c r="AF173" s="77" t="s">
        <v>87</v>
      </c>
      <c r="AG173" s="48" t="s">
        <v>392</v>
      </c>
      <c r="AH173" s="61" t="s">
        <v>107</v>
      </c>
      <c r="AI173" s="48" t="s">
        <v>108</v>
      </c>
      <c r="AJ173" s="59">
        <v>45454</v>
      </c>
      <c r="AK173" s="50">
        <v>8250000</v>
      </c>
      <c r="AL173" s="50">
        <v>8250000</v>
      </c>
      <c r="AM173" s="48">
        <v>110629</v>
      </c>
      <c r="AN173" s="46">
        <v>1497</v>
      </c>
      <c r="AO173" s="59">
        <v>45447</v>
      </c>
      <c r="AP173" s="50">
        <v>8250000</v>
      </c>
      <c r="AQ173" s="46">
        <v>1782</v>
      </c>
      <c r="AR173" s="59">
        <v>45456</v>
      </c>
      <c r="AS173" s="72" t="s">
        <v>292</v>
      </c>
      <c r="AT173" s="37">
        <v>1</v>
      </c>
      <c r="AU173" s="37">
        <v>15</v>
      </c>
      <c r="AV173" s="37">
        <v>45</v>
      </c>
      <c r="AW173" s="37" t="s">
        <v>110</v>
      </c>
      <c r="AX173" s="52">
        <v>45</v>
      </c>
      <c r="AY173" s="64">
        <v>45509</v>
      </c>
      <c r="AZ173" s="66"/>
      <c r="BA173" s="66"/>
      <c r="BB173" s="66"/>
      <c r="BC173" s="51"/>
      <c r="BD173" s="51"/>
      <c r="BE173" s="51"/>
      <c r="BF173" s="51"/>
      <c r="BG173" s="66"/>
      <c r="BH173" s="76"/>
      <c r="BI173" s="66"/>
      <c r="BJ173" s="76"/>
      <c r="BK173" s="66"/>
      <c r="BL173" s="79"/>
      <c r="BM173" s="76"/>
      <c r="BN173" s="66"/>
      <c r="BO173" s="66"/>
      <c r="BP173" s="79"/>
      <c r="BQ173" s="76"/>
      <c r="BR173" s="66"/>
      <c r="BS173" s="66"/>
      <c r="BT173" s="79"/>
      <c r="BU173" s="80"/>
      <c r="BV173" s="79"/>
      <c r="BW173" s="79"/>
      <c r="BX173" s="64">
        <v>45509</v>
      </c>
      <c r="BY173" s="52">
        <f>R173+AX173</f>
        <v>150</v>
      </c>
      <c r="BZ173" s="37" t="s">
        <v>111</v>
      </c>
      <c r="CA173" s="42">
        <f>T173+AL173</f>
        <v>27500000</v>
      </c>
      <c r="CB173" s="37" t="s">
        <v>91</v>
      </c>
    </row>
    <row r="174" spans="1:80" s="58" customFormat="1" ht="29.25" customHeight="1" x14ac:dyDescent="0.3">
      <c r="A174" s="75">
        <v>173</v>
      </c>
      <c r="B174" s="73">
        <v>103937</v>
      </c>
      <c r="C174" s="36" t="s">
        <v>71</v>
      </c>
      <c r="D174" s="71" t="s">
        <v>72</v>
      </c>
      <c r="E174" s="71" t="s">
        <v>73</v>
      </c>
      <c r="F174" s="66" t="s">
        <v>1182</v>
      </c>
      <c r="G174" s="38" t="s">
        <v>1183</v>
      </c>
      <c r="H174" s="76" t="s">
        <v>76</v>
      </c>
      <c r="I174" s="39" t="s">
        <v>1184</v>
      </c>
      <c r="J174" s="40" t="s">
        <v>538</v>
      </c>
      <c r="K174" s="66" t="s">
        <v>80</v>
      </c>
      <c r="L174" s="76" t="s">
        <v>81</v>
      </c>
      <c r="M174" s="57">
        <v>45356</v>
      </c>
      <c r="N174" s="41">
        <v>45393</v>
      </c>
      <c r="O174" s="41">
        <v>45498</v>
      </c>
      <c r="P174" s="39">
        <v>3</v>
      </c>
      <c r="Q174" s="39">
        <v>15</v>
      </c>
      <c r="R174" s="39">
        <f t="shared" si="6"/>
        <v>105</v>
      </c>
      <c r="S174" s="39" t="s">
        <v>82</v>
      </c>
      <c r="T174" s="42">
        <v>21000000</v>
      </c>
      <c r="U174" s="69">
        <v>6000000</v>
      </c>
      <c r="V174" s="43">
        <v>1008</v>
      </c>
      <c r="W174" s="44">
        <v>45331</v>
      </c>
      <c r="X174" s="45">
        <v>210000000</v>
      </c>
      <c r="Y174" s="46">
        <v>1214</v>
      </c>
      <c r="Z174" s="44">
        <v>45357</v>
      </c>
      <c r="AA174" s="47" t="s">
        <v>610</v>
      </c>
      <c r="AB174" s="77" t="s">
        <v>84</v>
      </c>
      <c r="AC174" s="59">
        <v>45356</v>
      </c>
      <c r="AD174" s="48" t="s">
        <v>1185</v>
      </c>
      <c r="AE174" s="78" t="s">
        <v>1186</v>
      </c>
      <c r="AF174" s="77" t="s">
        <v>87</v>
      </c>
      <c r="AG174" s="48" t="s">
        <v>149</v>
      </c>
      <c r="AH174" s="60" t="s">
        <v>183</v>
      </c>
      <c r="AI174" s="48" t="s">
        <v>108</v>
      </c>
      <c r="AJ174" s="74">
        <v>45468</v>
      </c>
      <c r="AK174" s="50">
        <v>9000000</v>
      </c>
      <c r="AL174" s="50">
        <v>9000000</v>
      </c>
      <c r="AM174" s="48">
        <v>111974</v>
      </c>
      <c r="AN174" s="46">
        <v>1657</v>
      </c>
      <c r="AO174" s="59">
        <v>45460</v>
      </c>
      <c r="AP174" s="50">
        <v>9000000</v>
      </c>
      <c r="AQ174" s="46">
        <v>2008</v>
      </c>
      <c r="AR174" s="59">
        <v>45471</v>
      </c>
      <c r="AS174" s="47">
        <v>9000000</v>
      </c>
      <c r="AT174" s="52">
        <v>1</v>
      </c>
      <c r="AU174" s="52">
        <v>15</v>
      </c>
      <c r="AV174" s="52">
        <v>45</v>
      </c>
      <c r="AW174" s="37" t="s">
        <v>110</v>
      </c>
      <c r="AX174" s="65">
        <v>45</v>
      </c>
      <c r="AY174" s="64">
        <v>45545</v>
      </c>
      <c r="AZ174" s="66"/>
      <c r="BA174" s="66"/>
      <c r="BB174" s="66"/>
      <c r="BC174" s="51"/>
      <c r="BD174" s="51"/>
      <c r="BE174" s="51"/>
      <c r="BF174" s="51"/>
      <c r="BG174" s="66"/>
      <c r="BH174" s="76"/>
      <c r="BI174" s="66"/>
      <c r="BJ174" s="76" t="s">
        <v>1187</v>
      </c>
      <c r="BK174" s="64">
        <v>45393</v>
      </c>
      <c r="BL174" s="64">
        <v>45393</v>
      </c>
      <c r="BM174" s="81" t="s">
        <v>1188</v>
      </c>
      <c r="BN174" s="66">
        <v>52473838</v>
      </c>
      <c r="BO174" s="66" t="s">
        <v>1189</v>
      </c>
      <c r="BP174" s="69">
        <v>0</v>
      </c>
      <c r="BQ174" s="81" t="s">
        <v>1190</v>
      </c>
      <c r="BR174" s="66">
        <v>1015419606</v>
      </c>
      <c r="BS174" s="66" t="s">
        <v>82</v>
      </c>
      <c r="BT174" s="69">
        <v>21000000</v>
      </c>
      <c r="BU174" s="80" t="s">
        <v>311</v>
      </c>
      <c r="BV174" s="79"/>
      <c r="BW174" s="79"/>
      <c r="BX174" s="64">
        <v>45545</v>
      </c>
      <c r="BY174" s="52">
        <f>R174+AX174</f>
        <v>150</v>
      </c>
      <c r="BZ174" s="37" t="s">
        <v>111</v>
      </c>
      <c r="CA174" s="42">
        <f>T174+AL174</f>
        <v>30000000</v>
      </c>
      <c r="CB174" s="37" t="s">
        <v>91</v>
      </c>
    </row>
    <row r="175" spans="1:80" s="58" customFormat="1" ht="29.25" customHeight="1" x14ac:dyDescent="0.3">
      <c r="A175" s="75">
        <v>174</v>
      </c>
      <c r="B175" s="73">
        <v>103877</v>
      </c>
      <c r="C175" s="36" t="s">
        <v>133</v>
      </c>
      <c r="D175" s="71" t="s">
        <v>134</v>
      </c>
      <c r="E175" s="71" t="s">
        <v>385</v>
      </c>
      <c r="F175" s="66" t="s">
        <v>1191</v>
      </c>
      <c r="G175" s="38" t="s">
        <v>1192</v>
      </c>
      <c r="H175" s="76" t="s">
        <v>76</v>
      </c>
      <c r="I175" s="39" t="s">
        <v>1193</v>
      </c>
      <c r="J175" s="40" t="s">
        <v>886</v>
      </c>
      <c r="K175" s="66" t="s">
        <v>80</v>
      </c>
      <c r="L175" s="76" t="s">
        <v>81</v>
      </c>
      <c r="M175" s="57">
        <v>45356</v>
      </c>
      <c r="N175" s="41">
        <v>45358</v>
      </c>
      <c r="O175" s="41">
        <v>45464</v>
      </c>
      <c r="P175" s="39">
        <v>3</v>
      </c>
      <c r="Q175" s="39">
        <v>15</v>
      </c>
      <c r="R175" s="39">
        <f t="shared" si="6"/>
        <v>105</v>
      </c>
      <c r="S175" s="39" t="s">
        <v>82</v>
      </c>
      <c r="T175" s="42">
        <v>9100000</v>
      </c>
      <c r="U175" s="69">
        <v>2600000</v>
      </c>
      <c r="V175" s="43">
        <v>1026</v>
      </c>
      <c r="W175" s="44">
        <v>45337</v>
      </c>
      <c r="X175" s="45">
        <v>45500000</v>
      </c>
      <c r="Y175" s="46">
        <v>1215</v>
      </c>
      <c r="Z175" s="44">
        <v>45357</v>
      </c>
      <c r="AA175" s="47" t="s">
        <v>603</v>
      </c>
      <c r="AB175" s="77" t="s">
        <v>84</v>
      </c>
      <c r="AC175" s="59">
        <v>45356</v>
      </c>
      <c r="AD175" s="48" t="s">
        <v>1194</v>
      </c>
      <c r="AE175" s="78" t="s">
        <v>1195</v>
      </c>
      <c r="AF175" s="77" t="s">
        <v>87</v>
      </c>
      <c r="AG175" s="48" t="s">
        <v>392</v>
      </c>
      <c r="AH175" s="61" t="s">
        <v>107</v>
      </c>
      <c r="AI175" s="48" t="s">
        <v>108</v>
      </c>
      <c r="AJ175" s="74">
        <v>45455</v>
      </c>
      <c r="AK175" s="50">
        <v>3900000</v>
      </c>
      <c r="AL175" s="50">
        <v>3900000</v>
      </c>
      <c r="AM175" s="48">
        <v>110660</v>
      </c>
      <c r="AN175" s="46">
        <v>1509</v>
      </c>
      <c r="AO175" s="59">
        <v>45448</v>
      </c>
      <c r="AP175" s="50">
        <v>3900000</v>
      </c>
      <c r="AQ175" s="46">
        <v>1783</v>
      </c>
      <c r="AR175" s="59">
        <v>45456</v>
      </c>
      <c r="AS175" s="72" t="s">
        <v>109</v>
      </c>
      <c r="AT175" s="37">
        <v>1</v>
      </c>
      <c r="AU175" s="37">
        <v>15</v>
      </c>
      <c r="AV175" s="37">
        <v>45</v>
      </c>
      <c r="AW175" s="37" t="s">
        <v>110</v>
      </c>
      <c r="AX175" s="52">
        <v>45</v>
      </c>
      <c r="AY175" s="64">
        <v>45510</v>
      </c>
      <c r="AZ175" s="66"/>
      <c r="BA175" s="66"/>
      <c r="BB175" s="66"/>
      <c r="BC175" s="51"/>
      <c r="BD175" s="51"/>
      <c r="BE175" s="51"/>
      <c r="BF175" s="51"/>
      <c r="BG175" s="66"/>
      <c r="BH175" s="76"/>
      <c r="BI175" s="66"/>
      <c r="BJ175" s="76"/>
      <c r="BK175" s="66"/>
      <c r="BL175" s="79"/>
      <c r="BM175" s="76"/>
      <c r="BN175" s="66"/>
      <c r="BO175" s="66"/>
      <c r="BP175" s="79"/>
      <c r="BQ175" s="76"/>
      <c r="BR175" s="66"/>
      <c r="BS175" s="66"/>
      <c r="BT175" s="79"/>
      <c r="BU175" s="80"/>
      <c r="BV175" s="79"/>
      <c r="BW175" s="79"/>
      <c r="BX175" s="57">
        <v>45510</v>
      </c>
      <c r="BY175" s="52">
        <f>R175+AX175</f>
        <v>150</v>
      </c>
      <c r="BZ175" s="37" t="s">
        <v>111</v>
      </c>
      <c r="CA175" s="42">
        <f>T175+AL175</f>
        <v>13000000</v>
      </c>
      <c r="CB175" s="37" t="s">
        <v>91</v>
      </c>
    </row>
    <row r="176" spans="1:80" s="58" customFormat="1" ht="29.25" customHeight="1" x14ac:dyDescent="0.3">
      <c r="A176" s="75">
        <v>175</v>
      </c>
      <c r="B176" s="73">
        <v>103726</v>
      </c>
      <c r="C176" s="36" t="s">
        <v>71</v>
      </c>
      <c r="D176" s="71" t="s">
        <v>72</v>
      </c>
      <c r="E176" s="71" t="s">
        <v>73</v>
      </c>
      <c r="F176" s="66" t="s">
        <v>1196</v>
      </c>
      <c r="G176" s="38" t="s">
        <v>1197</v>
      </c>
      <c r="H176" s="76" t="s">
        <v>76</v>
      </c>
      <c r="I176" s="39" t="s">
        <v>1198</v>
      </c>
      <c r="J176" s="40" t="s">
        <v>268</v>
      </c>
      <c r="K176" s="66" t="s">
        <v>80</v>
      </c>
      <c r="L176" s="76" t="s">
        <v>81</v>
      </c>
      <c r="M176" s="57">
        <v>45356</v>
      </c>
      <c r="N176" s="41">
        <v>45358</v>
      </c>
      <c r="O176" s="41">
        <v>45464</v>
      </c>
      <c r="P176" s="39">
        <v>3</v>
      </c>
      <c r="Q176" s="39">
        <v>15</v>
      </c>
      <c r="R176" s="39">
        <f t="shared" si="6"/>
        <v>105</v>
      </c>
      <c r="S176" s="39" t="s">
        <v>82</v>
      </c>
      <c r="T176" s="42">
        <v>9800000</v>
      </c>
      <c r="U176" s="69">
        <v>2800000</v>
      </c>
      <c r="V176" s="43">
        <v>992</v>
      </c>
      <c r="W176" s="44">
        <v>45330</v>
      </c>
      <c r="X176" s="45">
        <v>68600000</v>
      </c>
      <c r="Y176" s="46">
        <v>1216</v>
      </c>
      <c r="Z176" s="44">
        <v>45357</v>
      </c>
      <c r="AA176" s="47" t="s">
        <v>623</v>
      </c>
      <c r="AB176" s="77" t="s">
        <v>84</v>
      </c>
      <c r="AC176" s="59">
        <v>45356</v>
      </c>
      <c r="AD176" s="48" t="s">
        <v>1199</v>
      </c>
      <c r="AE176" s="78" t="s">
        <v>1200</v>
      </c>
      <c r="AF176" s="77" t="s">
        <v>87</v>
      </c>
      <c r="AG176" s="61" t="s">
        <v>118</v>
      </c>
      <c r="AH176" s="60" t="s">
        <v>113</v>
      </c>
      <c r="AI176" s="48" t="s">
        <v>108</v>
      </c>
      <c r="AJ176" s="74">
        <v>45457</v>
      </c>
      <c r="AK176" s="50">
        <v>4200000</v>
      </c>
      <c r="AL176" s="50">
        <v>4200000</v>
      </c>
      <c r="AM176" s="48">
        <v>110665</v>
      </c>
      <c r="AN176" s="46">
        <v>1513</v>
      </c>
      <c r="AO176" s="59">
        <v>45448</v>
      </c>
      <c r="AP176" s="50">
        <v>4200000</v>
      </c>
      <c r="AQ176" s="46">
        <v>1884</v>
      </c>
      <c r="AR176" s="59">
        <v>45460</v>
      </c>
      <c r="AS176" s="68">
        <v>4200000</v>
      </c>
      <c r="AT176" s="37">
        <v>1</v>
      </c>
      <c r="AU176" s="37">
        <v>15</v>
      </c>
      <c r="AV176" s="37">
        <v>45</v>
      </c>
      <c r="AW176" s="37" t="s">
        <v>110</v>
      </c>
      <c r="AX176" s="52">
        <v>45</v>
      </c>
      <c r="AY176" s="64">
        <v>45510</v>
      </c>
      <c r="AZ176" s="66"/>
      <c r="BA176" s="66"/>
      <c r="BB176" s="66"/>
      <c r="BC176" s="51"/>
      <c r="BD176" s="51"/>
      <c r="BE176" s="51"/>
      <c r="BF176" s="51"/>
      <c r="BG176" s="66"/>
      <c r="BH176" s="76"/>
      <c r="BI176" s="66"/>
      <c r="BJ176" s="76"/>
      <c r="BK176" s="66"/>
      <c r="BL176" s="79"/>
      <c r="BM176" s="76"/>
      <c r="BN176" s="66"/>
      <c r="BO176" s="66"/>
      <c r="BP176" s="79"/>
      <c r="BQ176" s="76"/>
      <c r="BR176" s="66"/>
      <c r="BS176" s="66"/>
      <c r="BT176" s="79"/>
      <c r="BU176" s="80"/>
      <c r="BV176" s="79"/>
      <c r="BW176" s="79"/>
      <c r="BX176" s="64">
        <v>45510</v>
      </c>
      <c r="BY176" s="52">
        <f>R176+AX176</f>
        <v>150</v>
      </c>
      <c r="BZ176" s="37" t="s">
        <v>111</v>
      </c>
      <c r="CA176" s="42">
        <f>T176+AL176</f>
        <v>14000000</v>
      </c>
      <c r="CB176" s="37" t="s">
        <v>91</v>
      </c>
    </row>
    <row r="177" spans="1:80" s="58" customFormat="1" ht="29.25" customHeight="1" x14ac:dyDescent="0.3">
      <c r="A177" s="75">
        <v>176</v>
      </c>
      <c r="B177" s="73">
        <v>103800</v>
      </c>
      <c r="C177" s="36" t="s">
        <v>71</v>
      </c>
      <c r="D177" s="71" t="s">
        <v>72</v>
      </c>
      <c r="E177" s="71" t="s">
        <v>73</v>
      </c>
      <c r="F177" s="66" t="s">
        <v>1201</v>
      </c>
      <c r="G177" s="38" t="s">
        <v>822</v>
      </c>
      <c r="H177" s="76" t="s">
        <v>76</v>
      </c>
      <c r="I177" s="39" t="s">
        <v>1202</v>
      </c>
      <c r="J177" s="40" t="s">
        <v>824</v>
      </c>
      <c r="K177" s="66" t="s">
        <v>80</v>
      </c>
      <c r="L177" s="76" t="s">
        <v>81</v>
      </c>
      <c r="M177" s="57">
        <v>45356</v>
      </c>
      <c r="N177" s="41">
        <v>45358</v>
      </c>
      <c r="O177" s="41">
        <v>45464</v>
      </c>
      <c r="P177" s="39">
        <v>3</v>
      </c>
      <c r="Q177" s="39">
        <v>15</v>
      </c>
      <c r="R177" s="39">
        <f t="shared" si="6"/>
        <v>105</v>
      </c>
      <c r="S177" s="39" t="s">
        <v>82</v>
      </c>
      <c r="T177" s="42">
        <v>16800000</v>
      </c>
      <c r="U177" s="69">
        <v>4800000</v>
      </c>
      <c r="V177" s="43">
        <v>1042</v>
      </c>
      <c r="W177" s="44">
        <v>45337</v>
      </c>
      <c r="X177" s="45">
        <v>50400000</v>
      </c>
      <c r="Y177" s="46">
        <v>1217</v>
      </c>
      <c r="Z177" s="44">
        <v>45357</v>
      </c>
      <c r="AA177" s="47" t="s">
        <v>1026</v>
      </c>
      <c r="AB177" s="77" t="s">
        <v>84</v>
      </c>
      <c r="AC177" s="59">
        <v>45356</v>
      </c>
      <c r="AD177" s="48" t="s">
        <v>1203</v>
      </c>
      <c r="AE177" s="78" t="s">
        <v>1204</v>
      </c>
      <c r="AF177" s="77" t="s">
        <v>87</v>
      </c>
      <c r="AG177" s="61" t="s">
        <v>827</v>
      </c>
      <c r="AH177" s="61" t="s">
        <v>829</v>
      </c>
      <c r="AI177" s="48" t="s">
        <v>77</v>
      </c>
      <c r="AJ177" s="48" t="s">
        <v>77</v>
      </c>
      <c r="AK177" s="49"/>
      <c r="AL177" s="50"/>
      <c r="AM177" s="48" t="s">
        <v>77</v>
      </c>
      <c r="AN177" s="48" t="s">
        <v>77</v>
      </c>
      <c r="AO177" s="48" t="s">
        <v>77</v>
      </c>
      <c r="AP177" s="48" t="s">
        <v>77</v>
      </c>
      <c r="AQ177" s="48" t="s">
        <v>77</v>
      </c>
      <c r="AR177" s="48" t="s">
        <v>77</v>
      </c>
      <c r="AS177" s="48" t="s">
        <v>77</v>
      </c>
      <c r="AT177" s="51"/>
      <c r="AU177" s="51"/>
      <c r="AV177" s="51"/>
      <c r="AW177" s="51"/>
      <c r="AX177" s="52"/>
      <c r="AY177" s="37"/>
      <c r="AZ177" s="37"/>
      <c r="BA177" s="66"/>
      <c r="BB177" s="66"/>
      <c r="BC177" s="51"/>
      <c r="BD177" s="51"/>
      <c r="BE177" s="51"/>
      <c r="BF177" s="51"/>
      <c r="BG177" s="66"/>
      <c r="BH177" s="76"/>
      <c r="BI177" s="66"/>
      <c r="BJ177" s="76"/>
      <c r="BK177" s="66"/>
      <c r="BL177" s="79"/>
      <c r="BM177" s="76"/>
      <c r="BN177" s="66"/>
      <c r="BO177" s="66"/>
      <c r="BP177" s="79"/>
      <c r="BQ177" s="76"/>
      <c r="BR177" s="66"/>
      <c r="BS177" s="66"/>
      <c r="BT177" s="79"/>
      <c r="BU177" s="80"/>
      <c r="BV177" s="79"/>
      <c r="BW177" s="79"/>
      <c r="BX177" s="57">
        <f>O177</f>
        <v>45464</v>
      </c>
      <c r="BY177" s="52">
        <f>R177+AX177</f>
        <v>105</v>
      </c>
      <c r="BZ177" s="37" t="str">
        <f>S177</f>
        <v>3 MESES Y 15 DIAS</v>
      </c>
      <c r="CA177" s="42">
        <f>T177+AL177</f>
        <v>16800000</v>
      </c>
      <c r="CB177" s="37" t="s">
        <v>91</v>
      </c>
    </row>
    <row r="178" spans="1:80" s="58" customFormat="1" ht="29.25" customHeight="1" x14ac:dyDescent="0.3">
      <c r="A178" s="75">
        <v>177</v>
      </c>
      <c r="B178" s="73">
        <v>103758</v>
      </c>
      <c r="C178" s="36" t="s">
        <v>71</v>
      </c>
      <c r="D178" s="71" t="s">
        <v>72</v>
      </c>
      <c r="E178" s="71" t="s">
        <v>73</v>
      </c>
      <c r="F178" s="66" t="s">
        <v>1205</v>
      </c>
      <c r="G178" s="38" t="s">
        <v>1206</v>
      </c>
      <c r="H178" s="76" t="s">
        <v>76</v>
      </c>
      <c r="I178" s="39" t="s">
        <v>1207</v>
      </c>
      <c r="J178" s="40" t="s">
        <v>95</v>
      </c>
      <c r="K178" s="66" t="s">
        <v>80</v>
      </c>
      <c r="L178" s="76" t="s">
        <v>81</v>
      </c>
      <c r="M178" s="57">
        <v>45356</v>
      </c>
      <c r="N178" s="41">
        <v>45357</v>
      </c>
      <c r="O178" s="41">
        <v>45463</v>
      </c>
      <c r="P178" s="39">
        <v>3</v>
      </c>
      <c r="Q178" s="39">
        <v>15</v>
      </c>
      <c r="R178" s="39">
        <f t="shared" si="6"/>
        <v>105</v>
      </c>
      <c r="S178" s="39" t="s">
        <v>82</v>
      </c>
      <c r="T178" s="42">
        <v>9100000</v>
      </c>
      <c r="U178" s="69">
        <v>2600000</v>
      </c>
      <c r="V178" s="43">
        <v>998</v>
      </c>
      <c r="W178" s="44">
        <v>45330</v>
      </c>
      <c r="X178" s="45">
        <v>154700000</v>
      </c>
      <c r="Y178" s="46">
        <v>1218</v>
      </c>
      <c r="Z178" s="44">
        <v>45357</v>
      </c>
      <c r="AA178" s="47" t="s">
        <v>603</v>
      </c>
      <c r="AB178" s="77" t="s">
        <v>84</v>
      </c>
      <c r="AC178" s="59">
        <v>45356</v>
      </c>
      <c r="AD178" s="48" t="s">
        <v>1208</v>
      </c>
      <c r="AE178" s="78" t="s">
        <v>1209</v>
      </c>
      <c r="AF178" s="77" t="s">
        <v>87</v>
      </c>
      <c r="AG178" s="48" t="s">
        <v>106</v>
      </c>
      <c r="AH178" s="60" t="s">
        <v>107</v>
      </c>
      <c r="AI178" s="48" t="s">
        <v>77</v>
      </c>
      <c r="AJ178" s="48" t="s">
        <v>77</v>
      </c>
      <c r="AK178" s="49"/>
      <c r="AL178" s="50"/>
      <c r="AM178" s="48" t="s">
        <v>77</v>
      </c>
      <c r="AN178" s="48" t="s">
        <v>77</v>
      </c>
      <c r="AO178" s="48" t="s">
        <v>77</v>
      </c>
      <c r="AP178" s="48" t="s">
        <v>77</v>
      </c>
      <c r="AQ178" s="48" t="s">
        <v>77</v>
      </c>
      <c r="AR178" s="48" t="s">
        <v>77</v>
      </c>
      <c r="AS178" s="48" t="s">
        <v>77</v>
      </c>
      <c r="AT178" s="51"/>
      <c r="AU178" s="51"/>
      <c r="AV178" s="51"/>
      <c r="AW178" s="51"/>
      <c r="AX178" s="52"/>
      <c r="AY178" s="37"/>
      <c r="AZ178" s="37"/>
      <c r="BA178" s="66"/>
      <c r="BB178" s="66"/>
      <c r="BC178" s="51"/>
      <c r="BD178" s="51"/>
      <c r="BE178" s="51"/>
      <c r="BF178" s="51"/>
      <c r="BG178" s="66"/>
      <c r="BH178" s="76"/>
      <c r="BI178" s="66"/>
      <c r="BJ178" s="76"/>
      <c r="BK178" s="66"/>
      <c r="BL178" s="79"/>
      <c r="BM178" s="76"/>
      <c r="BN178" s="66"/>
      <c r="BO178" s="66"/>
      <c r="BP178" s="79"/>
      <c r="BQ178" s="76"/>
      <c r="BR178" s="66"/>
      <c r="BS178" s="66"/>
      <c r="BT178" s="79"/>
      <c r="BU178" s="80"/>
      <c r="BV178" s="79"/>
      <c r="BW178" s="79"/>
      <c r="BX178" s="57">
        <f>O178</f>
        <v>45463</v>
      </c>
      <c r="BY178" s="52">
        <f>R178+AX178</f>
        <v>105</v>
      </c>
      <c r="BZ178" s="37" t="str">
        <f>S178</f>
        <v>3 MESES Y 15 DIAS</v>
      </c>
      <c r="CA178" s="42">
        <f>T178+AL178</f>
        <v>9100000</v>
      </c>
      <c r="CB178" s="37" t="s">
        <v>91</v>
      </c>
    </row>
    <row r="179" spans="1:80" s="58" customFormat="1" ht="29.25" customHeight="1" x14ac:dyDescent="0.3">
      <c r="A179" s="75">
        <v>178</v>
      </c>
      <c r="B179" s="73">
        <v>103872</v>
      </c>
      <c r="C179" s="36" t="s">
        <v>133</v>
      </c>
      <c r="D179" s="71" t="s">
        <v>134</v>
      </c>
      <c r="E179" s="71" t="s">
        <v>385</v>
      </c>
      <c r="F179" s="66" t="s">
        <v>1210</v>
      </c>
      <c r="G179" s="38" t="s">
        <v>1211</v>
      </c>
      <c r="H179" s="76" t="s">
        <v>76</v>
      </c>
      <c r="I179" s="39" t="s">
        <v>1212</v>
      </c>
      <c r="J179" s="40" t="s">
        <v>1045</v>
      </c>
      <c r="K179" s="66" t="s">
        <v>80</v>
      </c>
      <c r="L179" s="76" t="s">
        <v>81</v>
      </c>
      <c r="M179" s="57">
        <v>45356</v>
      </c>
      <c r="N179" s="41">
        <v>45358</v>
      </c>
      <c r="O179" s="41">
        <v>45464</v>
      </c>
      <c r="P179" s="39">
        <v>3</v>
      </c>
      <c r="Q179" s="39">
        <v>15</v>
      </c>
      <c r="R179" s="39">
        <f t="shared" si="6"/>
        <v>105</v>
      </c>
      <c r="S179" s="39" t="s">
        <v>82</v>
      </c>
      <c r="T179" s="42">
        <v>17500000</v>
      </c>
      <c r="U179" s="69">
        <v>5000000</v>
      </c>
      <c r="V179" s="43">
        <v>1061</v>
      </c>
      <c r="W179" s="44">
        <v>45343</v>
      </c>
      <c r="X179" s="45">
        <v>140000000</v>
      </c>
      <c r="Y179" s="46">
        <v>1219</v>
      </c>
      <c r="Z179" s="44">
        <v>45357</v>
      </c>
      <c r="AA179" s="47" t="s">
        <v>583</v>
      </c>
      <c r="AB179" s="77" t="s">
        <v>84</v>
      </c>
      <c r="AC179" s="59">
        <v>45356</v>
      </c>
      <c r="AD179" s="48" t="s">
        <v>1213</v>
      </c>
      <c r="AE179" s="78" t="s">
        <v>1214</v>
      </c>
      <c r="AF179" s="77" t="s">
        <v>87</v>
      </c>
      <c r="AG179" s="48" t="s">
        <v>392</v>
      </c>
      <c r="AH179" s="61" t="s">
        <v>107</v>
      </c>
      <c r="AI179" s="48" t="s">
        <v>108</v>
      </c>
      <c r="AJ179" s="74">
        <v>45457</v>
      </c>
      <c r="AK179" s="50">
        <v>7500000</v>
      </c>
      <c r="AL179" s="50">
        <v>7500000</v>
      </c>
      <c r="AM179" s="48">
        <v>110661</v>
      </c>
      <c r="AN179" s="46">
        <v>1510</v>
      </c>
      <c r="AO179" s="59">
        <v>45448</v>
      </c>
      <c r="AP179" s="50">
        <v>7500000</v>
      </c>
      <c r="AQ179" s="46">
        <v>1885</v>
      </c>
      <c r="AR179" s="59">
        <v>45460</v>
      </c>
      <c r="AS179" s="68">
        <v>7500000</v>
      </c>
      <c r="AT179" s="37">
        <v>1</v>
      </c>
      <c r="AU179" s="37">
        <v>15</v>
      </c>
      <c r="AV179" s="37">
        <v>45</v>
      </c>
      <c r="AW179" s="37" t="s">
        <v>110</v>
      </c>
      <c r="AX179" s="52">
        <v>45</v>
      </c>
      <c r="AY179" s="64">
        <v>45510</v>
      </c>
      <c r="AZ179" s="66"/>
      <c r="BA179" s="66"/>
      <c r="BB179" s="66"/>
      <c r="BC179" s="51"/>
      <c r="BD179" s="51"/>
      <c r="BE179" s="51"/>
      <c r="BF179" s="51"/>
      <c r="BG179" s="66"/>
      <c r="BH179" s="76"/>
      <c r="BI179" s="66"/>
      <c r="BJ179" s="76"/>
      <c r="BK179" s="66"/>
      <c r="BL179" s="79"/>
      <c r="BM179" s="76"/>
      <c r="BN179" s="66"/>
      <c r="BO179" s="66"/>
      <c r="BP179" s="79"/>
      <c r="BQ179" s="76"/>
      <c r="BR179" s="66"/>
      <c r="BS179" s="66"/>
      <c r="BT179" s="79"/>
      <c r="BU179" s="80"/>
      <c r="BV179" s="79"/>
      <c r="BW179" s="79"/>
      <c r="BX179" s="64">
        <v>45510</v>
      </c>
      <c r="BY179" s="52">
        <f>R179+AX179</f>
        <v>150</v>
      </c>
      <c r="BZ179" s="37" t="s">
        <v>111</v>
      </c>
      <c r="CA179" s="42">
        <f>T179+AL179</f>
        <v>25000000</v>
      </c>
      <c r="CB179" s="37" t="s">
        <v>91</v>
      </c>
    </row>
    <row r="180" spans="1:80" s="58" customFormat="1" ht="29.25" customHeight="1" x14ac:dyDescent="0.3">
      <c r="A180" s="75">
        <v>179</v>
      </c>
      <c r="B180" s="73">
        <v>103842</v>
      </c>
      <c r="C180" s="36" t="s">
        <v>738</v>
      </c>
      <c r="D180" s="71" t="s">
        <v>186</v>
      </c>
      <c r="E180" s="71" t="s">
        <v>187</v>
      </c>
      <c r="F180" s="66" t="s">
        <v>1215</v>
      </c>
      <c r="G180" s="38" t="s">
        <v>1216</v>
      </c>
      <c r="H180" s="76" t="s">
        <v>76</v>
      </c>
      <c r="I180" s="39" t="s">
        <v>1217</v>
      </c>
      <c r="J180" s="40" t="s">
        <v>1218</v>
      </c>
      <c r="K180" s="66" t="s">
        <v>80</v>
      </c>
      <c r="L180" s="76" t="s">
        <v>81</v>
      </c>
      <c r="M180" s="57">
        <v>45356</v>
      </c>
      <c r="N180" s="41">
        <v>45358</v>
      </c>
      <c r="O180" s="41">
        <v>45464</v>
      </c>
      <c r="P180" s="39">
        <v>3</v>
      </c>
      <c r="Q180" s="39">
        <v>15</v>
      </c>
      <c r="R180" s="39">
        <f t="shared" si="6"/>
        <v>105</v>
      </c>
      <c r="S180" s="39" t="s">
        <v>82</v>
      </c>
      <c r="T180" s="42">
        <v>10080000</v>
      </c>
      <c r="U180" s="69">
        <v>2880000</v>
      </c>
      <c r="V180" s="43">
        <v>1091</v>
      </c>
      <c r="W180" s="44">
        <v>45349</v>
      </c>
      <c r="X180" s="45">
        <v>100800000</v>
      </c>
      <c r="Y180" s="46">
        <v>1220</v>
      </c>
      <c r="Z180" s="44">
        <v>45357</v>
      </c>
      <c r="AA180" s="47" t="s">
        <v>805</v>
      </c>
      <c r="AB180" s="77" t="s">
        <v>84</v>
      </c>
      <c r="AC180" s="59">
        <v>45356</v>
      </c>
      <c r="AD180" s="48" t="s">
        <v>1219</v>
      </c>
      <c r="AE180" s="8" t="s">
        <v>1220</v>
      </c>
      <c r="AF180" s="77" t="s">
        <v>87</v>
      </c>
      <c r="AG180" s="61" t="s">
        <v>746</v>
      </c>
      <c r="AH180" s="60" t="s">
        <v>747</v>
      </c>
      <c r="AI180" s="48" t="s">
        <v>108</v>
      </c>
      <c r="AJ180" s="59">
        <v>45454</v>
      </c>
      <c r="AK180" s="50">
        <v>4320000</v>
      </c>
      <c r="AL180" s="50">
        <v>4320000</v>
      </c>
      <c r="AM180" s="48">
        <v>110658</v>
      </c>
      <c r="AN180" s="46">
        <v>1507</v>
      </c>
      <c r="AO180" s="59">
        <v>45448</v>
      </c>
      <c r="AP180" s="50">
        <v>4320000</v>
      </c>
      <c r="AQ180" s="46">
        <v>1784</v>
      </c>
      <c r="AR180" s="59">
        <v>45456</v>
      </c>
      <c r="AS180" s="72" t="s">
        <v>1085</v>
      </c>
      <c r="AT180" s="37">
        <v>1</v>
      </c>
      <c r="AU180" s="37">
        <v>15</v>
      </c>
      <c r="AV180" s="37">
        <v>45</v>
      </c>
      <c r="AW180" s="37" t="s">
        <v>110</v>
      </c>
      <c r="AX180" s="52">
        <v>45</v>
      </c>
      <c r="AY180" s="64">
        <v>45510</v>
      </c>
      <c r="AZ180" s="66"/>
      <c r="BA180" s="66"/>
      <c r="BB180" s="66"/>
      <c r="BC180" s="51"/>
      <c r="BD180" s="51"/>
      <c r="BE180" s="51"/>
      <c r="BF180" s="51"/>
      <c r="BG180" s="66"/>
      <c r="BH180" s="76"/>
      <c r="BI180" s="66"/>
      <c r="BJ180" s="76"/>
      <c r="BK180" s="66"/>
      <c r="BL180" s="79"/>
      <c r="BM180" s="76"/>
      <c r="BN180" s="66"/>
      <c r="BO180" s="66"/>
      <c r="BP180" s="79"/>
      <c r="BQ180" s="76"/>
      <c r="BR180" s="66"/>
      <c r="BS180" s="66"/>
      <c r="BT180" s="79"/>
      <c r="BU180" s="80"/>
      <c r="BV180" s="79"/>
      <c r="BW180" s="79"/>
      <c r="BX180" s="64">
        <v>45510</v>
      </c>
      <c r="BY180" s="52">
        <f>R180+AX180</f>
        <v>150</v>
      </c>
      <c r="BZ180" s="37" t="s">
        <v>111</v>
      </c>
      <c r="CA180" s="42">
        <f>T180+AL180</f>
        <v>14400000</v>
      </c>
      <c r="CB180" s="37" t="s">
        <v>91</v>
      </c>
    </row>
    <row r="181" spans="1:80" s="58" customFormat="1" ht="29.25" customHeight="1" x14ac:dyDescent="0.3">
      <c r="A181" s="75">
        <v>180</v>
      </c>
      <c r="B181" s="73">
        <v>103758</v>
      </c>
      <c r="C181" s="36" t="s">
        <v>71</v>
      </c>
      <c r="D181" s="71" t="s">
        <v>72</v>
      </c>
      <c r="E181" s="71" t="s">
        <v>73</v>
      </c>
      <c r="F181" s="66" t="s">
        <v>1221</v>
      </c>
      <c r="G181" s="38" t="s">
        <v>1222</v>
      </c>
      <c r="H181" s="76" t="s">
        <v>76</v>
      </c>
      <c r="I181" s="39" t="s">
        <v>1223</v>
      </c>
      <c r="J181" s="40" t="s">
        <v>95</v>
      </c>
      <c r="K181" s="66" t="s">
        <v>80</v>
      </c>
      <c r="L181" s="76" t="s">
        <v>81</v>
      </c>
      <c r="M181" s="57">
        <v>45356</v>
      </c>
      <c r="N181" s="41">
        <v>45358</v>
      </c>
      <c r="O181" s="41">
        <v>45464</v>
      </c>
      <c r="P181" s="39">
        <v>3</v>
      </c>
      <c r="Q181" s="39">
        <v>15</v>
      </c>
      <c r="R181" s="39">
        <f t="shared" si="6"/>
        <v>105</v>
      </c>
      <c r="S181" s="39" t="s">
        <v>82</v>
      </c>
      <c r="T181" s="42">
        <v>9100000</v>
      </c>
      <c r="U181" s="69">
        <v>2600000</v>
      </c>
      <c r="V181" s="43">
        <v>998</v>
      </c>
      <c r="W181" s="44">
        <v>45330</v>
      </c>
      <c r="X181" s="45">
        <v>154700000</v>
      </c>
      <c r="Y181" s="46">
        <v>1221</v>
      </c>
      <c r="Z181" s="44">
        <v>45357</v>
      </c>
      <c r="AA181" s="47" t="s">
        <v>603</v>
      </c>
      <c r="AB181" s="77" t="s">
        <v>84</v>
      </c>
      <c r="AC181" s="59">
        <v>45356</v>
      </c>
      <c r="AD181" s="48" t="s">
        <v>1224</v>
      </c>
      <c r="AE181" s="8" t="s">
        <v>1225</v>
      </c>
      <c r="AF181" s="77" t="s">
        <v>87</v>
      </c>
      <c r="AG181" s="48" t="s">
        <v>1226</v>
      </c>
      <c r="AH181" s="60" t="s">
        <v>291</v>
      </c>
      <c r="AI181" s="48" t="s">
        <v>108</v>
      </c>
      <c r="AJ181" s="74">
        <v>45454</v>
      </c>
      <c r="AK181" s="50">
        <v>3900000</v>
      </c>
      <c r="AL181" s="50">
        <v>3900000</v>
      </c>
      <c r="AM181" s="48">
        <v>110666</v>
      </c>
      <c r="AN181" s="46">
        <v>1514</v>
      </c>
      <c r="AO181" s="59">
        <v>45448</v>
      </c>
      <c r="AP181" s="50">
        <v>3900000</v>
      </c>
      <c r="AQ181" s="46">
        <v>1785</v>
      </c>
      <c r="AR181" s="59">
        <v>45456</v>
      </c>
      <c r="AS181" s="72" t="s">
        <v>109</v>
      </c>
      <c r="AT181" s="37">
        <v>1</v>
      </c>
      <c r="AU181" s="37">
        <v>15</v>
      </c>
      <c r="AV181" s="37">
        <v>45</v>
      </c>
      <c r="AW181" s="37" t="s">
        <v>110</v>
      </c>
      <c r="AX181" s="52">
        <v>45</v>
      </c>
      <c r="AY181" s="64">
        <v>45510</v>
      </c>
      <c r="AZ181" s="66"/>
      <c r="BA181" s="66"/>
      <c r="BB181" s="66"/>
      <c r="BC181" s="51"/>
      <c r="BD181" s="51"/>
      <c r="BE181" s="51"/>
      <c r="BF181" s="51"/>
      <c r="BG181" s="66"/>
      <c r="BH181" s="76"/>
      <c r="BI181" s="66"/>
      <c r="BJ181" s="76"/>
      <c r="BK181" s="66"/>
      <c r="BL181" s="79"/>
      <c r="BM181" s="76"/>
      <c r="BN181" s="66"/>
      <c r="BO181" s="66"/>
      <c r="BP181" s="79"/>
      <c r="BQ181" s="76"/>
      <c r="BR181" s="66"/>
      <c r="BS181" s="66"/>
      <c r="BT181" s="79"/>
      <c r="BU181" s="80"/>
      <c r="BV181" s="79"/>
      <c r="BW181" s="79"/>
      <c r="BX181" s="57">
        <v>45510</v>
      </c>
      <c r="BY181" s="52">
        <f>R181+AX181</f>
        <v>150</v>
      </c>
      <c r="BZ181" s="37" t="s">
        <v>111</v>
      </c>
      <c r="CA181" s="42">
        <f>T181+AL181</f>
        <v>13000000</v>
      </c>
      <c r="CB181" s="37" t="s">
        <v>91</v>
      </c>
    </row>
    <row r="182" spans="1:80" s="58" customFormat="1" ht="29.25" customHeight="1" x14ac:dyDescent="0.3">
      <c r="A182" s="75">
        <v>181</v>
      </c>
      <c r="B182" s="73">
        <v>103893</v>
      </c>
      <c r="C182" s="36" t="s">
        <v>133</v>
      </c>
      <c r="D182" s="71" t="s">
        <v>134</v>
      </c>
      <c r="E182" s="71" t="s">
        <v>385</v>
      </c>
      <c r="F182" s="66" t="s">
        <v>1227</v>
      </c>
      <c r="G182" s="38" t="s">
        <v>1228</v>
      </c>
      <c r="H182" s="76" t="s">
        <v>76</v>
      </c>
      <c r="I182" s="39" t="s">
        <v>1229</v>
      </c>
      <c r="J182" s="40" t="s">
        <v>402</v>
      </c>
      <c r="K182" s="66" t="s">
        <v>80</v>
      </c>
      <c r="L182" s="76" t="s">
        <v>81</v>
      </c>
      <c r="M182" s="57">
        <v>45356</v>
      </c>
      <c r="N182" s="41">
        <v>45358</v>
      </c>
      <c r="O182" s="41">
        <v>45464</v>
      </c>
      <c r="P182" s="39">
        <v>3</v>
      </c>
      <c r="Q182" s="39">
        <v>15</v>
      </c>
      <c r="R182" s="39">
        <f t="shared" si="6"/>
        <v>105</v>
      </c>
      <c r="S182" s="39" t="s">
        <v>82</v>
      </c>
      <c r="T182" s="42">
        <v>9800000</v>
      </c>
      <c r="U182" s="69">
        <v>2800000</v>
      </c>
      <c r="V182" s="43">
        <v>1029</v>
      </c>
      <c r="W182" s="44">
        <v>45337</v>
      </c>
      <c r="X182" s="45">
        <v>343000000</v>
      </c>
      <c r="Y182" s="46">
        <v>1222</v>
      </c>
      <c r="Z182" s="44">
        <v>45357</v>
      </c>
      <c r="AA182" s="47" t="s">
        <v>623</v>
      </c>
      <c r="AB182" s="77" t="s">
        <v>84</v>
      </c>
      <c r="AC182" s="59">
        <v>45356</v>
      </c>
      <c r="AD182" s="48" t="s">
        <v>1230</v>
      </c>
      <c r="AE182" s="78" t="s">
        <v>1231</v>
      </c>
      <c r="AF182" s="77" t="s">
        <v>87</v>
      </c>
      <c r="AG182" s="48" t="s">
        <v>626</v>
      </c>
      <c r="AH182" s="61" t="s">
        <v>107</v>
      </c>
      <c r="AI182" s="48" t="s">
        <v>108</v>
      </c>
      <c r="AJ182" s="74">
        <v>45455</v>
      </c>
      <c r="AK182" s="50">
        <v>4200000</v>
      </c>
      <c r="AL182" s="50">
        <v>4200000</v>
      </c>
      <c r="AM182" s="48">
        <v>110662</v>
      </c>
      <c r="AN182" s="46">
        <v>1511</v>
      </c>
      <c r="AO182" s="59">
        <v>45448</v>
      </c>
      <c r="AP182" s="50">
        <v>4200000</v>
      </c>
      <c r="AQ182" s="46">
        <v>1786</v>
      </c>
      <c r="AR182" s="59">
        <v>45456</v>
      </c>
      <c r="AS182" s="72" t="s">
        <v>176</v>
      </c>
      <c r="AT182" s="37">
        <v>1</v>
      </c>
      <c r="AU182" s="37">
        <v>15</v>
      </c>
      <c r="AV182" s="37">
        <v>45</v>
      </c>
      <c r="AW182" s="37" t="s">
        <v>110</v>
      </c>
      <c r="AX182" s="52">
        <v>45</v>
      </c>
      <c r="AY182" s="64">
        <v>45510</v>
      </c>
      <c r="AZ182" s="66"/>
      <c r="BA182" s="66"/>
      <c r="BB182" s="66"/>
      <c r="BC182" s="51"/>
      <c r="BD182" s="51"/>
      <c r="BE182" s="51"/>
      <c r="BF182" s="51"/>
      <c r="BG182" s="66"/>
      <c r="BH182" s="76"/>
      <c r="BI182" s="66"/>
      <c r="BJ182" s="76"/>
      <c r="BK182" s="66"/>
      <c r="BL182" s="79"/>
      <c r="BM182" s="76"/>
      <c r="BN182" s="66"/>
      <c r="BO182" s="66"/>
      <c r="BP182" s="79"/>
      <c r="BQ182" s="76"/>
      <c r="BR182" s="66"/>
      <c r="BS182" s="66"/>
      <c r="BT182" s="79"/>
      <c r="BU182" s="80"/>
      <c r="BV182" s="79"/>
      <c r="BW182" s="79"/>
      <c r="BX182" s="64">
        <v>45510</v>
      </c>
      <c r="BY182" s="52">
        <f>R182+AX182</f>
        <v>150</v>
      </c>
      <c r="BZ182" s="37" t="s">
        <v>111</v>
      </c>
      <c r="CA182" s="42">
        <f>T182+AL182</f>
        <v>14000000</v>
      </c>
      <c r="CB182" s="37" t="s">
        <v>91</v>
      </c>
    </row>
    <row r="183" spans="1:80" s="58" customFormat="1" ht="29.25" customHeight="1" x14ac:dyDescent="0.3">
      <c r="A183" s="75">
        <v>182</v>
      </c>
      <c r="B183" s="73">
        <v>105736</v>
      </c>
      <c r="C183" s="36" t="s">
        <v>71</v>
      </c>
      <c r="D183" s="71" t="s">
        <v>72</v>
      </c>
      <c r="E183" s="71" t="s">
        <v>73</v>
      </c>
      <c r="F183" s="66" t="s">
        <v>1232</v>
      </c>
      <c r="G183" s="38" t="s">
        <v>1233</v>
      </c>
      <c r="H183" s="76" t="s">
        <v>76</v>
      </c>
      <c r="I183" s="39" t="s">
        <v>1234</v>
      </c>
      <c r="J183" s="40" t="s">
        <v>1235</v>
      </c>
      <c r="K183" s="66" t="s">
        <v>80</v>
      </c>
      <c r="L183" s="76" t="s">
        <v>81</v>
      </c>
      <c r="M183" s="57">
        <v>45356</v>
      </c>
      <c r="N183" s="41">
        <v>45358</v>
      </c>
      <c r="O183" s="41">
        <v>45464</v>
      </c>
      <c r="P183" s="39">
        <v>3</v>
      </c>
      <c r="Q183" s="39">
        <v>15</v>
      </c>
      <c r="R183" s="39">
        <f t="shared" si="6"/>
        <v>105</v>
      </c>
      <c r="S183" s="39" t="s">
        <v>82</v>
      </c>
      <c r="T183" s="42">
        <v>10500000</v>
      </c>
      <c r="U183" s="69">
        <v>3000000</v>
      </c>
      <c r="V183" s="46">
        <v>1071</v>
      </c>
      <c r="W183" s="44">
        <v>45344</v>
      </c>
      <c r="X183" s="45">
        <v>10500000</v>
      </c>
      <c r="Y183" s="46">
        <v>1223</v>
      </c>
      <c r="Z183" s="44">
        <v>45357</v>
      </c>
      <c r="AA183" s="47" t="s">
        <v>673</v>
      </c>
      <c r="AB183" s="77" t="s">
        <v>84</v>
      </c>
      <c r="AC183" s="59">
        <v>45356</v>
      </c>
      <c r="AD183" s="48" t="s">
        <v>1236</v>
      </c>
      <c r="AE183" s="8" t="s">
        <v>1237</v>
      </c>
      <c r="AF183" s="77" t="s">
        <v>87</v>
      </c>
      <c r="AG183" s="61" t="s">
        <v>1238</v>
      </c>
      <c r="AH183" s="60" t="s">
        <v>973</v>
      </c>
      <c r="AI183" s="48" t="s">
        <v>108</v>
      </c>
      <c r="AJ183" s="74">
        <v>45454</v>
      </c>
      <c r="AK183" s="50">
        <v>4500000</v>
      </c>
      <c r="AL183" s="50">
        <v>4500000</v>
      </c>
      <c r="AM183" s="48">
        <v>110669</v>
      </c>
      <c r="AN183" s="46">
        <v>1516</v>
      </c>
      <c r="AO183" s="59">
        <v>45448</v>
      </c>
      <c r="AP183" s="50">
        <v>4500000</v>
      </c>
      <c r="AQ183" s="46">
        <v>1787</v>
      </c>
      <c r="AR183" s="59">
        <v>45456</v>
      </c>
      <c r="AS183" s="72" t="s">
        <v>360</v>
      </c>
      <c r="AT183" s="37">
        <v>1</v>
      </c>
      <c r="AU183" s="37">
        <v>15</v>
      </c>
      <c r="AV183" s="37">
        <v>45</v>
      </c>
      <c r="AW183" s="37" t="s">
        <v>110</v>
      </c>
      <c r="AX183" s="52">
        <v>45</v>
      </c>
      <c r="AY183" s="64">
        <v>45510</v>
      </c>
      <c r="AZ183" s="66"/>
      <c r="BA183" s="66"/>
      <c r="BB183" s="66"/>
      <c r="BC183" s="51"/>
      <c r="BD183" s="51"/>
      <c r="BE183" s="51"/>
      <c r="BF183" s="51"/>
      <c r="BG183" s="66"/>
      <c r="BH183" s="76"/>
      <c r="BI183" s="66"/>
      <c r="BJ183" s="76"/>
      <c r="BK183" s="66"/>
      <c r="BL183" s="79"/>
      <c r="BM183" s="76"/>
      <c r="BN183" s="66"/>
      <c r="BO183" s="66"/>
      <c r="BP183" s="79"/>
      <c r="BQ183" s="76"/>
      <c r="BR183" s="66"/>
      <c r="BS183" s="66"/>
      <c r="BT183" s="79"/>
      <c r="BU183" s="80"/>
      <c r="BV183" s="79"/>
      <c r="BW183" s="79"/>
      <c r="BX183" s="57">
        <v>45510</v>
      </c>
      <c r="BY183" s="52">
        <f>R183+AX183</f>
        <v>150</v>
      </c>
      <c r="BZ183" s="37" t="s">
        <v>111</v>
      </c>
      <c r="CA183" s="42">
        <f>T183+AL183</f>
        <v>15000000</v>
      </c>
      <c r="CB183" s="37" t="s">
        <v>91</v>
      </c>
    </row>
    <row r="184" spans="1:80" s="58" customFormat="1" ht="29.25" customHeight="1" x14ac:dyDescent="0.3">
      <c r="A184" s="75">
        <v>183</v>
      </c>
      <c r="B184" s="73">
        <v>103624</v>
      </c>
      <c r="C184" s="36" t="s">
        <v>121</v>
      </c>
      <c r="D184" s="71" t="s">
        <v>122</v>
      </c>
      <c r="E184" s="71" t="s">
        <v>123</v>
      </c>
      <c r="F184" s="66" t="s">
        <v>1239</v>
      </c>
      <c r="G184" s="38" t="s">
        <v>1240</v>
      </c>
      <c r="H184" s="76" t="s">
        <v>76</v>
      </c>
      <c r="I184" s="39" t="s">
        <v>1241</v>
      </c>
      <c r="J184" s="40" t="s">
        <v>1242</v>
      </c>
      <c r="K184" s="66" t="s">
        <v>80</v>
      </c>
      <c r="L184" s="76" t="s">
        <v>81</v>
      </c>
      <c r="M184" s="57">
        <v>45356</v>
      </c>
      <c r="N184" s="41">
        <v>45364</v>
      </c>
      <c r="O184" s="41">
        <v>45470</v>
      </c>
      <c r="P184" s="39">
        <v>3</v>
      </c>
      <c r="Q184" s="39">
        <v>15</v>
      </c>
      <c r="R184" s="39">
        <f t="shared" si="6"/>
        <v>105</v>
      </c>
      <c r="S184" s="39" t="s">
        <v>82</v>
      </c>
      <c r="T184" s="42">
        <v>18900000</v>
      </c>
      <c r="U184" s="69">
        <v>5400000</v>
      </c>
      <c r="V184" s="43">
        <v>991</v>
      </c>
      <c r="W184" s="44">
        <v>45330</v>
      </c>
      <c r="X184" s="45">
        <v>243000000</v>
      </c>
      <c r="Y184" s="46">
        <v>1224</v>
      </c>
      <c r="Z184" s="44">
        <v>45357</v>
      </c>
      <c r="AA184" s="47" t="s">
        <v>1154</v>
      </c>
      <c r="AB184" s="77" t="s">
        <v>84</v>
      </c>
      <c r="AC184" s="59">
        <v>45356</v>
      </c>
      <c r="AD184" s="48" t="s">
        <v>1243</v>
      </c>
      <c r="AE184" s="8" t="s">
        <v>1244</v>
      </c>
      <c r="AF184" s="77" t="s">
        <v>87</v>
      </c>
      <c r="AG184" s="61" t="s">
        <v>130</v>
      </c>
      <c r="AH184" s="60" t="s">
        <v>131</v>
      </c>
      <c r="AI184" s="48" t="s">
        <v>108</v>
      </c>
      <c r="AJ184" s="74">
        <v>45457</v>
      </c>
      <c r="AK184" s="50">
        <v>8100000</v>
      </c>
      <c r="AL184" s="50">
        <v>8100000</v>
      </c>
      <c r="AM184" s="48">
        <v>110730</v>
      </c>
      <c r="AN184" s="46">
        <v>1562</v>
      </c>
      <c r="AO184" s="59">
        <v>45449</v>
      </c>
      <c r="AP184" s="50">
        <v>8100000</v>
      </c>
      <c r="AQ184" s="46">
        <v>1886</v>
      </c>
      <c r="AR184" s="59">
        <v>45460</v>
      </c>
      <c r="AS184" s="68">
        <v>8100000</v>
      </c>
      <c r="AT184" s="37">
        <v>1</v>
      </c>
      <c r="AU184" s="37">
        <v>15</v>
      </c>
      <c r="AV184" s="37">
        <v>45</v>
      </c>
      <c r="AW184" s="37" t="s">
        <v>110</v>
      </c>
      <c r="AX184" s="52">
        <v>45</v>
      </c>
      <c r="AY184" s="64">
        <v>45516</v>
      </c>
      <c r="AZ184" s="66"/>
      <c r="BA184" s="66"/>
      <c r="BB184" s="66"/>
      <c r="BC184" s="51"/>
      <c r="BD184" s="51"/>
      <c r="BE184" s="51"/>
      <c r="BF184" s="51"/>
      <c r="BG184" s="66"/>
      <c r="BH184" s="76"/>
      <c r="BI184" s="66"/>
      <c r="BJ184" s="76"/>
      <c r="BK184" s="66"/>
      <c r="BL184" s="79"/>
      <c r="BM184" s="76"/>
      <c r="BN184" s="66"/>
      <c r="BO184" s="66"/>
      <c r="BP184" s="79"/>
      <c r="BQ184" s="76"/>
      <c r="BR184" s="66"/>
      <c r="BS184" s="66"/>
      <c r="BT184" s="79"/>
      <c r="BU184" s="80"/>
      <c r="BV184" s="79"/>
      <c r="BW184" s="79"/>
      <c r="BX184" s="64">
        <v>45516</v>
      </c>
      <c r="BY184" s="52">
        <f>R184+AX184</f>
        <v>150</v>
      </c>
      <c r="BZ184" s="37" t="s">
        <v>111</v>
      </c>
      <c r="CA184" s="42">
        <f>T184+AL184</f>
        <v>27000000</v>
      </c>
      <c r="CB184" s="37" t="s">
        <v>91</v>
      </c>
    </row>
    <row r="185" spans="1:80" s="58" customFormat="1" ht="29.25" customHeight="1" x14ac:dyDescent="0.3">
      <c r="A185" s="75">
        <v>184</v>
      </c>
      <c r="B185" s="73">
        <v>103758</v>
      </c>
      <c r="C185" s="36" t="s">
        <v>71</v>
      </c>
      <c r="D185" s="71" t="s">
        <v>72</v>
      </c>
      <c r="E185" s="71" t="s">
        <v>73</v>
      </c>
      <c r="F185" s="66" t="s">
        <v>1245</v>
      </c>
      <c r="G185" s="38" t="s">
        <v>1246</v>
      </c>
      <c r="H185" s="76" t="s">
        <v>76</v>
      </c>
      <c r="I185" s="39" t="s">
        <v>1247</v>
      </c>
      <c r="J185" s="40" t="s">
        <v>95</v>
      </c>
      <c r="K185" s="66" t="s">
        <v>80</v>
      </c>
      <c r="L185" s="76" t="s">
        <v>81</v>
      </c>
      <c r="M185" s="57">
        <v>45356</v>
      </c>
      <c r="N185" s="41">
        <v>45365</v>
      </c>
      <c r="O185" s="41">
        <v>45471</v>
      </c>
      <c r="P185" s="39">
        <v>3</v>
      </c>
      <c r="Q185" s="39">
        <v>15</v>
      </c>
      <c r="R185" s="39">
        <f t="shared" si="6"/>
        <v>105</v>
      </c>
      <c r="S185" s="39" t="s">
        <v>82</v>
      </c>
      <c r="T185" s="42">
        <v>9100000</v>
      </c>
      <c r="U185" s="69">
        <v>2600000</v>
      </c>
      <c r="V185" s="43">
        <v>998</v>
      </c>
      <c r="W185" s="44">
        <v>45330</v>
      </c>
      <c r="X185" s="45">
        <v>154700000</v>
      </c>
      <c r="Y185" s="46">
        <v>1225</v>
      </c>
      <c r="Z185" s="44">
        <v>45357</v>
      </c>
      <c r="AA185" s="47" t="s">
        <v>603</v>
      </c>
      <c r="AB185" s="77" t="s">
        <v>84</v>
      </c>
      <c r="AC185" s="59">
        <v>45356</v>
      </c>
      <c r="AD185" s="48" t="s">
        <v>1248</v>
      </c>
      <c r="AE185" s="78" t="s">
        <v>1249</v>
      </c>
      <c r="AF185" s="77" t="s">
        <v>87</v>
      </c>
      <c r="AG185" s="48" t="s">
        <v>106</v>
      </c>
      <c r="AH185" s="61" t="s">
        <v>107</v>
      </c>
      <c r="AI185" s="48" t="s">
        <v>108</v>
      </c>
      <c r="AJ185" s="74">
        <v>45457</v>
      </c>
      <c r="AK185" s="50">
        <v>3900000</v>
      </c>
      <c r="AL185" s="50">
        <v>3900000</v>
      </c>
      <c r="AM185" s="48">
        <v>110746</v>
      </c>
      <c r="AN185" s="46">
        <v>1577</v>
      </c>
      <c r="AO185" s="59">
        <v>45449</v>
      </c>
      <c r="AP185" s="50">
        <v>3900000</v>
      </c>
      <c r="AQ185" s="46">
        <v>1887</v>
      </c>
      <c r="AR185" s="59">
        <v>45460</v>
      </c>
      <c r="AS185" s="68">
        <v>3900000</v>
      </c>
      <c r="AT185" s="37">
        <v>1</v>
      </c>
      <c r="AU185" s="37">
        <v>15</v>
      </c>
      <c r="AV185" s="37">
        <v>45</v>
      </c>
      <c r="AW185" s="37" t="s">
        <v>110</v>
      </c>
      <c r="AX185" s="52">
        <v>45</v>
      </c>
      <c r="AY185" s="64">
        <v>45517</v>
      </c>
      <c r="AZ185" s="66"/>
      <c r="BA185" s="66"/>
      <c r="BB185" s="66"/>
      <c r="BC185" s="51"/>
      <c r="BD185" s="51"/>
      <c r="BE185" s="51"/>
      <c r="BF185" s="51"/>
      <c r="BG185" s="66"/>
      <c r="BH185" s="76"/>
      <c r="BI185" s="66"/>
      <c r="BJ185" s="76"/>
      <c r="BK185" s="66"/>
      <c r="BL185" s="79"/>
      <c r="BM185" s="76"/>
      <c r="BN185" s="66"/>
      <c r="BO185" s="66"/>
      <c r="BP185" s="79"/>
      <c r="BQ185" s="76"/>
      <c r="BR185" s="66"/>
      <c r="BS185" s="66"/>
      <c r="BT185" s="79"/>
      <c r="BU185" s="80"/>
      <c r="BV185" s="79"/>
      <c r="BW185" s="79"/>
      <c r="BX185" s="64">
        <v>45517</v>
      </c>
      <c r="BY185" s="52">
        <f>R185+AX185</f>
        <v>150</v>
      </c>
      <c r="BZ185" s="37" t="s">
        <v>111</v>
      </c>
      <c r="CA185" s="42">
        <f>T185+AL185</f>
        <v>13000000</v>
      </c>
      <c r="CB185" s="37" t="s">
        <v>91</v>
      </c>
    </row>
    <row r="186" spans="1:80" s="58" customFormat="1" ht="29.25" customHeight="1" x14ac:dyDescent="0.3">
      <c r="A186" s="75">
        <v>185</v>
      </c>
      <c r="B186" s="73">
        <v>103957</v>
      </c>
      <c r="C186" s="36" t="s">
        <v>185</v>
      </c>
      <c r="D186" s="71" t="s">
        <v>186</v>
      </c>
      <c r="E186" s="71" t="s">
        <v>187</v>
      </c>
      <c r="F186" s="66" t="s">
        <v>1250</v>
      </c>
      <c r="G186" s="38" t="s">
        <v>1251</v>
      </c>
      <c r="H186" s="76" t="s">
        <v>76</v>
      </c>
      <c r="I186" s="39" t="s">
        <v>1252</v>
      </c>
      <c r="J186" s="40" t="s">
        <v>859</v>
      </c>
      <c r="K186" s="66" t="s">
        <v>80</v>
      </c>
      <c r="L186" s="76" t="s">
        <v>81</v>
      </c>
      <c r="M186" s="57">
        <v>45356</v>
      </c>
      <c r="N186" s="41">
        <v>45358</v>
      </c>
      <c r="O186" s="41">
        <v>45464</v>
      </c>
      <c r="P186" s="39">
        <v>3</v>
      </c>
      <c r="Q186" s="39">
        <v>15</v>
      </c>
      <c r="R186" s="39">
        <f t="shared" si="6"/>
        <v>105</v>
      </c>
      <c r="S186" s="39" t="s">
        <v>82</v>
      </c>
      <c r="T186" s="42">
        <v>10500000</v>
      </c>
      <c r="U186" s="69">
        <v>3000000</v>
      </c>
      <c r="V186" s="43">
        <v>1011</v>
      </c>
      <c r="W186" s="44">
        <v>45331</v>
      </c>
      <c r="X186" s="45">
        <v>21000000</v>
      </c>
      <c r="Y186" s="46">
        <v>1226</v>
      </c>
      <c r="Z186" s="44">
        <v>45357</v>
      </c>
      <c r="AA186" s="47" t="s">
        <v>673</v>
      </c>
      <c r="AB186" s="77" t="s">
        <v>84</v>
      </c>
      <c r="AC186" s="59">
        <v>45356</v>
      </c>
      <c r="AD186" s="48" t="s">
        <v>1253</v>
      </c>
      <c r="AE186" s="78" t="s">
        <v>1254</v>
      </c>
      <c r="AF186" s="77" t="s">
        <v>87</v>
      </c>
      <c r="AG186" s="48" t="s">
        <v>194</v>
      </c>
      <c r="AH186" s="60" t="s">
        <v>195</v>
      </c>
      <c r="AI186" s="48" t="s">
        <v>77</v>
      </c>
      <c r="AJ186" s="48" t="s">
        <v>77</v>
      </c>
      <c r="AK186" s="49"/>
      <c r="AL186" s="50"/>
      <c r="AM186" s="48" t="s">
        <v>77</v>
      </c>
      <c r="AN186" s="48" t="s">
        <v>77</v>
      </c>
      <c r="AO186" s="48" t="s">
        <v>77</v>
      </c>
      <c r="AP186" s="48" t="s">
        <v>77</v>
      </c>
      <c r="AQ186" s="48" t="s">
        <v>77</v>
      </c>
      <c r="AR186" s="48" t="s">
        <v>77</v>
      </c>
      <c r="AS186" s="48" t="s">
        <v>77</v>
      </c>
      <c r="AT186" s="51"/>
      <c r="AU186" s="51"/>
      <c r="AV186" s="51"/>
      <c r="AW186" s="51"/>
      <c r="AX186" s="52"/>
      <c r="AY186" s="37"/>
      <c r="AZ186" s="37"/>
      <c r="BA186" s="66"/>
      <c r="BB186" s="66"/>
      <c r="BC186" s="51"/>
      <c r="BD186" s="51"/>
      <c r="BE186" s="51"/>
      <c r="BF186" s="51"/>
      <c r="BG186" s="66"/>
      <c r="BH186" s="76"/>
      <c r="BI186" s="66"/>
      <c r="BJ186" s="76"/>
      <c r="BK186" s="66"/>
      <c r="BL186" s="79"/>
      <c r="BM186" s="76"/>
      <c r="BN186" s="66"/>
      <c r="BO186" s="66"/>
      <c r="BP186" s="79"/>
      <c r="BQ186" s="76"/>
      <c r="BR186" s="66"/>
      <c r="BS186" s="66"/>
      <c r="BT186" s="79"/>
      <c r="BU186" s="80"/>
      <c r="BV186" s="79"/>
      <c r="BW186" s="79"/>
      <c r="BX186" s="57">
        <f>O186</f>
        <v>45464</v>
      </c>
      <c r="BY186" s="52">
        <f>R186+AX186</f>
        <v>105</v>
      </c>
      <c r="BZ186" s="37" t="str">
        <f>S186</f>
        <v>3 MESES Y 15 DIAS</v>
      </c>
      <c r="CA186" s="42">
        <f>T186+AL186</f>
        <v>10500000</v>
      </c>
      <c r="CB186" s="37" t="s">
        <v>91</v>
      </c>
    </row>
    <row r="187" spans="1:80" s="58" customFormat="1" ht="29.25" customHeight="1" x14ac:dyDescent="0.3">
      <c r="A187" s="75">
        <v>186</v>
      </c>
      <c r="B187" s="73">
        <v>103937</v>
      </c>
      <c r="C187" s="36" t="s">
        <v>71</v>
      </c>
      <c r="D187" s="71" t="s">
        <v>72</v>
      </c>
      <c r="E187" s="71" t="s">
        <v>73</v>
      </c>
      <c r="F187" s="66" t="s">
        <v>1255</v>
      </c>
      <c r="G187" s="38" t="s">
        <v>1256</v>
      </c>
      <c r="H187" s="76" t="s">
        <v>76</v>
      </c>
      <c r="I187" s="76" t="s">
        <v>1257</v>
      </c>
      <c r="J187" s="40" t="s">
        <v>538</v>
      </c>
      <c r="K187" s="66" t="s">
        <v>80</v>
      </c>
      <c r="L187" s="76" t="s">
        <v>81</v>
      </c>
      <c r="M187" s="64">
        <v>45357</v>
      </c>
      <c r="N187" s="41">
        <v>45359</v>
      </c>
      <c r="O187" s="41">
        <v>45465</v>
      </c>
      <c r="P187" s="39">
        <v>3</v>
      </c>
      <c r="Q187" s="39">
        <v>15</v>
      </c>
      <c r="R187" s="39">
        <f t="shared" si="6"/>
        <v>105</v>
      </c>
      <c r="S187" s="39" t="s">
        <v>82</v>
      </c>
      <c r="T187" s="69">
        <v>21000000</v>
      </c>
      <c r="U187" s="69">
        <v>6000000</v>
      </c>
      <c r="V187" s="43">
        <v>1008</v>
      </c>
      <c r="W187" s="44">
        <v>45331</v>
      </c>
      <c r="X187" s="45">
        <v>210000000</v>
      </c>
      <c r="Y187" s="46">
        <v>1227</v>
      </c>
      <c r="Z187" s="44">
        <v>45358</v>
      </c>
      <c r="AA187" s="47" t="s">
        <v>610</v>
      </c>
      <c r="AB187" s="77" t="s">
        <v>84</v>
      </c>
      <c r="AC187" s="74">
        <v>45357</v>
      </c>
      <c r="AD187" s="48" t="s">
        <v>1258</v>
      </c>
      <c r="AE187" s="8" t="s">
        <v>1259</v>
      </c>
      <c r="AF187" s="77" t="s">
        <v>87</v>
      </c>
      <c r="AG187" s="48" t="s">
        <v>149</v>
      </c>
      <c r="AH187" s="48" t="s">
        <v>183</v>
      </c>
      <c r="AI187" s="48" t="s">
        <v>108</v>
      </c>
      <c r="AJ187" s="74">
        <v>45454</v>
      </c>
      <c r="AK187" s="50">
        <v>9000000</v>
      </c>
      <c r="AL187" s="50">
        <v>9000000</v>
      </c>
      <c r="AM187" s="48">
        <v>110675</v>
      </c>
      <c r="AN187" s="46">
        <v>1521</v>
      </c>
      <c r="AO187" s="59">
        <v>45448</v>
      </c>
      <c r="AP187" s="50">
        <v>9000000</v>
      </c>
      <c r="AQ187" s="46">
        <v>1788</v>
      </c>
      <c r="AR187" s="59">
        <v>45456</v>
      </c>
      <c r="AS187" s="72" t="s">
        <v>184</v>
      </c>
      <c r="AT187" s="37">
        <v>1</v>
      </c>
      <c r="AU187" s="37">
        <v>15</v>
      </c>
      <c r="AV187" s="37">
        <v>45</v>
      </c>
      <c r="AW187" s="37" t="s">
        <v>110</v>
      </c>
      <c r="AX187" s="52">
        <v>45</v>
      </c>
      <c r="AY187" s="64">
        <v>45511</v>
      </c>
      <c r="AZ187" s="66"/>
      <c r="BA187" s="66"/>
      <c r="BB187" s="66"/>
      <c r="BC187" s="51"/>
      <c r="BD187" s="51"/>
      <c r="BE187" s="51"/>
      <c r="BF187" s="51"/>
      <c r="BG187" s="66"/>
      <c r="BH187" s="76"/>
      <c r="BI187" s="66"/>
      <c r="BJ187" s="76"/>
      <c r="BK187" s="66"/>
      <c r="BL187" s="79"/>
      <c r="BM187" s="76"/>
      <c r="BN187" s="66"/>
      <c r="BO187" s="66"/>
      <c r="BP187" s="79"/>
      <c r="BQ187" s="76"/>
      <c r="BR187" s="66"/>
      <c r="BS187" s="66"/>
      <c r="BT187" s="79"/>
      <c r="BU187" s="80"/>
      <c r="BV187" s="79"/>
      <c r="BW187" s="79"/>
      <c r="BX187" s="57">
        <v>45511</v>
      </c>
      <c r="BY187" s="52">
        <f>R187+AX187</f>
        <v>150</v>
      </c>
      <c r="BZ187" s="37" t="s">
        <v>111</v>
      </c>
      <c r="CA187" s="42">
        <f>T187+AL187</f>
        <v>30000000</v>
      </c>
      <c r="CB187" s="37" t="s">
        <v>91</v>
      </c>
    </row>
    <row r="188" spans="1:80" s="58" customFormat="1" ht="29.25" customHeight="1" x14ac:dyDescent="0.3">
      <c r="A188" s="75">
        <v>187</v>
      </c>
      <c r="B188" s="73">
        <v>104076</v>
      </c>
      <c r="C188" s="36" t="s">
        <v>346</v>
      </c>
      <c r="D188" s="71" t="s">
        <v>320</v>
      </c>
      <c r="E188" s="71" t="s">
        <v>321</v>
      </c>
      <c r="F188" s="66" t="s">
        <v>1260</v>
      </c>
      <c r="G188" s="38" t="s">
        <v>1261</v>
      </c>
      <c r="H188" s="76" t="s">
        <v>76</v>
      </c>
      <c r="I188" s="76" t="s">
        <v>1262</v>
      </c>
      <c r="J188" s="40" t="s">
        <v>350</v>
      </c>
      <c r="K188" s="66" t="s">
        <v>80</v>
      </c>
      <c r="L188" s="76" t="s">
        <v>81</v>
      </c>
      <c r="M188" s="64">
        <v>45357</v>
      </c>
      <c r="N188" s="41">
        <v>45363</v>
      </c>
      <c r="O188" s="41">
        <v>45469</v>
      </c>
      <c r="P188" s="39">
        <v>3</v>
      </c>
      <c r="Q188" s="39">
        <v>15</v>
      </c>
      <c r="R188" s="39">
        <f t="shared" si="6"/>
        <v>105</v>
      </c>
      <c r="S188" s="39" t="s">
        <v>82</v>
      </c>
      <c r="T188" s="69">
        <v>26250000</v>
      </c>
      <c r="U188" s="69">
        <v>7500000</v>
      </c>
      <c r="V188" s="43">
        <v>999</v>
      </c>
      <c r="W188" s="44">
        <v>45330</v>
      </c>
      <c r="X188" s="45">
        <v>90000000</v>
      </c>
      <c r="Y188" s="46">
        <v>1228</v>
      </c>
      <c r="Z188" s="44">
        <v>45358</v>
      </c>
      <c r="AA188" s="47" t="s">
        <v>994</v>
      </c>
      <c r="AB188" s="77" t="s">
        <v>84</v>
      </c>
      <c r="AC188" s="74">
        <v>45357</v>
      </c>
      <c r="AD188" s="48" t="s">
        <v>1263</v>
      </c>
      <c r="AE188" s="8" t="s">
        <v>1264</v>
      </c>
      <c r="AF188" s="77" t="s">
        <v>87</v>
      </c>
      <c r="AG188" s="48" t="s">
        <v>328</v>
      </c>
      <c r="AH188" s="48" t="s">
        <v>323</v>
      </c>
      <c r="AI188" s="48" t="s">
        <v>108</v>
      </c>
      <c r="AJ188" s="74">
        <v>45454</v>
      </c>
      <c r="AK188" s="50">
        <v>11250000</v>
      </c>
      <c r="AL188" s="50">
        <v>11250000</v>
      </c>
      <c r="AM188" s="48">
        <v>110723</v>
      </c>
      <c r="AN188" s="46">
        <v>1555</v>
      </c>
      <c r="AO188" s="59">
        <v>45449</v>
      </c>
      <c r="AP188" s="50">
        <v>11250000</v>
      </c>
      <c r="AQ188" s="46">
        <v>1789</v>
      </c>
      <c r="AR188" s="59">
        <v>45456</v>
      </c>
      <c r="AS188" s="72" t="s">
        <v>1265</v>
      </c>
      <c r="AT188" s="37">
        <v>1</v>
      </c>
      <c r="AU188" s="37">
        <v>15</v>
      </c>
      <c r="AV188" s="37">
        <v>45</v>
      </c>
      <c r="AW188" s="37" t="s">
        <v>110</v>
      </c>
      <c r="AX188" s="52">
        <v>45</v>
      </c>
      <c r="AY188" s="64">
        <v>45515</v>
      </c>
      <c r="AZ188" s="66"/>
      <c r="BA188" s="66"/>
      <c r="BB188" s="66"/>
      <c r="BC188" s="51"/>
      <c r="BD188" s="51"/>
      <c r="BE188" s="51"/>
      <c r="BF188" s="51"/>
      <c r="BG188" s="66"/>
      <c r="BH188" s="76"/>
      <c r="BI188" s="66"/>
      <c r="BJ188" s="76"/>
      <c r="BK188" s="66"/>
      <c r="BL188" s="79"/>
      <c r="BM188" s="76"/>
      <c r="BN188" s="66"/>
      <c r="BO188" s="66"/>
      <c r="BP188" s="79"/>
      <c r="BQ188" s="76"/>
      <c r="BR188" s="66"/>
      <c r="BS188" s="66"/>
      <c r="BT188" s="79"/>
      <c r="BU188" s="80"/>
      <c r="BV188" s="79"/>
      <c r="BW188" s="79"/>
      <c r="BX188" s="57">
        <v>45515</v>
      </c>
      <c r="BY188" s="52">
        <f>R188+AX188</f>
        <v>150</v>
      </c>
      <c r="BZ188" s="37" t="s">
        <v>111</v>
      </c>
      <c r="CA188" s="42">
        <f>T188+AL188</f>
        <v>37500000</v>
      </c>
      <c r="CB188" s="37" t="s">
        <v>91</v>
      </c>
    </row>
    <row r="189" spans="1:80" s="58" customFormat="1" ht="29.25" customHeight="1" x14ac:dyDescent="0.3">
      <c r="A189" s="75">
        <v>188</v>
      </c>
      <c r="B189" s="73">
        <v>103821</v>
      </c>
      <c r="C189" s="36" t="s">
        <v>1266</v>
      </c>
      <c r="D189" s="71" t="s">
        <v>122</v>
      </c>
      <c r="E189" s="71" t="s">
        <v>123</v>
      </c>
      <c r="F189" s="66" t="s">
        <v>1267</v>
      </c>
      <c r="G189" s="38" t="s">
        <v>1268</v>
      </c>
      <c r="H189" s="76" t="s">
        <v>76</v>
      </c>
      <c r="I189" s="76" t="s">
        <v>1269</v>
      </c>
      <c r="J189" s="40" t="s">
        <v>1270</v>
      </c>
      <c r="K189" s="66" t="s">
        <v>80</v>
      </c>
      <c r="L189" s="76" t="s">
        <v>81</v>
      </c>
      <c r="M189" s="64">
        <v>45357</v>
      </c>
      <c r="N189" s="41">
        <v>45359</v>
      </c>
      <c r="O189" s="41">
        <v>45465</v>
      </c>
      <c r="P189" s="39">
        <v>3</v>
      </c>
      <c r="Q189" s="39">
        <v>15</v>
      </c>
      <c r="R189" s="39">
        <f t="shared" si="6"/>
        <v>105</v>
      </c>
      <c r="S189" s="39" t="s">
        <v>82</v>
      </c>
      <c r="T189" s="69">
        <v>23450000</v>
      </c>
      <c r="U189" s="69">
        <v>6700000</v>
      </c>
      <c r="V189" s="46">
        <v>1056</v>
      </c>
      <c r="W189" s="44">
        <v>45343</v>
      </c>
      <c r="X189" s="45">
        <v>23450000</v>
      </c>
      <c r="Y189" s="46">
        <v>1229</v>
      </c>
      <c r="Z189" s="44">
        <v>45358</v>
      </c>
      <c r="AA189" s="47" t="s">
        <v>1271</v>
      </c>
      <c r="AB189" s="77" t="s">
        <v>84</v>
      </c>
      <c r="AC189" s="74">
        <v>45357</v>
      </c>
      <c r="AD189" s="48" t="s">
        <v>1272</v>
      </c>
      <c r="AE189" s="8" t="s">
        <v>1273</v>
      </c>
      <c r="AF189" s="77" t="s">
        <v>87</v>
      </c>
      <c r="AG189" s="48" t="s">
        <v>1274</v>
      </c>
      <c r="AH189" s="60" t="s">
        <v>329</v>
      </c>
      <c r="AI189" s="48" t="s">
        <v>77</v>
      </c>
      <c r="AJ189" s="48" t="s">
        <v>77</v>
      </c>
      <c r="AK189" s="49"/>
      <c r="AL189" s="50"/>
      <c r="AM189" s="48" t="s">
        <v>77</v>
      </c>
      <c r="AN189" s="48" t="s">
        <v>77</v>
      </c>
      <c r="AO189" s="48" t="s">
        <v>77</v>
      </c>
      <c r="AP189" s="48" t="s">
        <v>77</v>
      </c>
      <c r="AQ189" s="48" t="s">
        <v>77</v>
      </c>
      <c r="AR189" s="48" t="s">
        <v>77</v>
      </c>
      <c r="AS189" s="48" t="s">
        <v>77</v>
      </c>
      <c r="AT189" s="51"/>
      <c r="AU189" s="51"/>
      <c r="AV189" s="51"/>
      <c r="AW189" s="51"/>
      <c r="AX189" s="52"/>
      <c r="AY189" s="37"/>
      <c r="AZ189" s="37"/>
      <c r="BA189" s="66"/>
      <c r="BB189" s="66"/>
      <c r="BC189" s="51"/>
      <c r="BD189" s="51"/>
      <c r="BE189" s="51"/>
      <c r="BF189" s="51"/>
      <c r="BG189" s="66"/>
      <c r="BH189" s="76"/>
      <c r="BI189" s="66"/>
      <c r="BJ189" s="76"/>
      <c r="BK189" s="66"/>
      <c r="BL189" s="79"/>
      <c r="BM189" s="76"/>
      <c r="BN189" s="66"/>
      <c r="BO189" s="66"/>
      <c r="BP189" s="79"/>
      <c r="BQ189" s="76"/>
      <c r="BR189" s="66"/>
      <c r="BS189" s="66"/>
      <c r="BT189" s="79"/>
      <c r="BU189" s="80"/>
      <c r="BV189" s="79"/>
      <c r="BW189" s="79"/>
      <c r="BX189" s="57">
        <f>O189</f>
        <v>45465</v>
      </c>
      <c r="BY189" s="52">
        <f>R189+AX189</f>
        <v>105</v>
      </c>
      <c r="BZ189" s="37" t="str">
        <f>S189</f>
        <v>3 MESES Y 15 DIAS</v>
      </c>
      <c r="CA189" s="42">
        <f>T189+AL189</f>
        <v>23450000</v>
      </c>
      <c r="CB189" s="37" t="s">
        <v>91</v>
      </c>
    </row>
    <row r="190" spans="1:80" s="58" customFormat="1" ht="29.25" customHeight="1" x14ac:dyDescent="0.3">
      <c r="A190" s="75">
        <v>189</v>
      </c>
      <c r="B190" s="73">
        <v>103851</v>
      </c>
      <c r="C190" s="36" t="s">
        <v>738</v>
      </c>
      <c r="D190" s="71" t="s">
        <v>186</v>
      </c>
      <c r="E190" s="71" t="s">
        <v>187</v>
      </c>
      <c r="F190" s="66" t="s">
        <v>1275</v>
      </c>
      <c r="G190" s="38" t="s">
        <v>1276</v>
      </c>
      <c r="H190" s="76" t="s">
        <v>76</v>
      </c>
      <c r="I190" s="76" t="s">
        <v>1277</v>
      </c>
      <c r="J190" s="40" t="s">
        <v>751</v>
      </c>
      <c r="K190" s="66" t="s">
        <v>80</v>
      </c>
      <c r="L190" s="76" t="s">
        <v>81</v>
      </c>
      <c r="M190" s="64">
        <v>45357</v>
      </c>
      <c r="N190" s="41">
        <v>45359</v>
      </c>
      <c r="O190" s="41">
        <v>45465</v>
      </c>
      <c r="P190" s="39">
        <v>3</v>
      </c>
      <c r="Q190" s="39">
        <v>15</v>
      </c>
      <c r="R190" s="39">
        <f t="shared" si="6"/>
        <v>105</v>
      </c>
      <c r="S190" s="39" t="s">
        <v>82</v>
      </c>
      <c r="T190" s="69">
        <v>8400000</v>
      </c>
      <c r="U190" s="69">
        <v>2400000</v>
      </c>
      <c r="V190" s="43">
        <v>1058</v>
      </c>
      <c r="W190" s="44">
        <v>45343</v>
      </c>
      <c r="X190" s="45">
        <v>67200000</v>
      </c>
      <c r="Y190" s="46">
        <v>1230</v>
      </c>
      <c r="Z190" s="44">
        <v>45358</v>
      </c>
      <c r="AA190" s="47" t="s">
        <v>752</v>
      </c>
      <c r="AB190" s="77" t="s">
        <v>84</v>
      </c>
      <c r="AC190" s="74">
        <v>45357</v>
      </c>
      <c r="AD190" s="48" t="s">
        <v>1278</v>
      </c>
      <c r="AE190" s="8" t="s">
        <v>1279</v>
      </c>
      <c r="AF190" s="77" t="s">
        <v>87</v>
      </c>
      <c r="AG190" s="61" t="s">
        <v>746</v>
      </c>
      <c r="AH190" s="60" t="s">
        <v>747</v>
      </c>
      <c r="AI190" s="48" t="s">
        <v>108</v>
      </c>
      <c r="AJ190" s="74">
        <v>45457</v>
      </c>
      <c r="AK190" s="50">
        <v>3600000</v>
      </c>
      <c r="AL190" s="50">
        <v>3600000</v>
      </c>
      <c r="AM190" s="48">
        <v>110673</v>
      </c>
      <c r="AN190" s="46">
        <v>1519</v>
      </c>
      <c r="AO190" s="59">
        <v>45448</v>
      </c>
      <c r="AP190" s="50">
        <v>3600000</v>
      </c>
      <c r="AQ190" s="46">
        <v>1888</v>
      </c>
      <c r="AR190" s="59">
        <v>45460</v>
      </c>
      <c r="AS190" s="68">
        <v>3600000</v>
      </c>
      <c r="AT190" s="37">
        <v>1</v>
      </c>
      <c r="AU190" s="37">
        <v>15</v>
      </c>
      <c r="AV190" s="37">
        <v>45</v>
      </c>
      <c r="AW190" s="37" t="s">
        <v>110</v>
      </c>
      <c r="AX190" s="52">
        <v>45</v>
      </c>
      <c r="AY190" s="64">
        <v>45511</v>
      </c>
      <c r="AZ190" s="66"/>
      <c r="BA190" s="66"/>
      <c r="BB190" s="66"/>
      <c r="BC190" s="51"/>
      <c r="BD190" s="51"/>
      <c r="BE190" s="51"/>
      <c r="BF190" s="51"/>
      <c r="BG190" s="66"/>
      <c r="BH190" s="76"/>
      <c r="BI190" s="66"/>
      <c r="BJ190" s="76"/>
      <c r="BK190" s="66"/>
      <c r="BL190" s="79"/>
      <c r="BM190" s="76"/>
      <c r="BN190" s="66"/>
      <c r="BO190" s="66"/>
      <c r="BP190" s="79"/>
      <c r="BQ190" s="76"/>
      <c r="BR190" s="66"/>
      <c r="BS190" s="66"/>
      <c r="BT190" s="79"/>
      <c r="BU190" s="80"/>
      <c r="BV190" s="79"/>
      <c r="BW190" s="79"/>
      <c r="BX190" s="64">
        <v>45511</v>
      </c>
      <c r="BY190" s="52">
        <f>R190+AX190</f>
        <v>150</v>
      </c>
      <c r="BZ190" s="37" t="s">
        <v>111</v>
      </c>
      <c r="CA190" s="42">
        <f>T190+AL190</f>
        <v>12000000</v>
      </c>
      <c r="CB190" s="37" t="s">
        <v>91</v>
      </c>
    </row>
    <row r="191" spans="1:80" s="58" customFormat="1" ht="29.25" customHeight="1" x14ac:dyDescent="0.3">
      <c r="A191" s="75">
        <v>190</v>
      </c>
      <c r="B191" s="73">
        <v>103832</v>
      </c>
      <c r="C191" s="36" t="s">
        <v>71</v>
      </c>
      <c r="D191" s="71" t="s">
        <v>72</v>
      </c>
      <c r="E191" s="71" t="s">
        <v>73</v>
      </c>
      <c r="F191" s="66" t="s">
        <v>1280</v>
      </c>
      <c r="G191" s="38" t="s">
        <v>1281</v>
      </c>
      <c r="H191" s="76" t="s">
        <v>76</v>
      </c>
      <c r="I191" s="76" t="s">
        <v>1282</v>
      </c>
      <c r="J191" s="40" t="s">
        <v>1057</v>
      </c>
      <c r="K191" s="66" t="s">
        <v>80</v>
      </c>
      <c r="L191" s="76" t="s">
        <v>81</v>
      </c>
      <c r="M191" s="64">
        <v>45357</v>
      </c>
      <c r="N191" s="41">
        <v>45359</v>
      </c>
      <c r="O191" s="41">
        <v>45465</v>
      </c>
      <c r="P191" s="39">
        <v>3</v>
      </c>
      <c r="Q191" s="39">
        <v>15</v>
      </c>
      <c r="R191" s="39">
        <f t="shared" si="6"/>
        <v>105</v>
      </c>
      <c r="S191" s="39" t="s">
        <v>82</v>
      </c>
      <c r="T191" s="69">
        <v>10080000</v>
      </c>
      <c r="U191" s="69">
        <v>2880000</v>
      </c>
      <c r="V191" s="43">
        <v>1057</v>
      </c>
      <c r="W191" s="44">
        <v>45343</v>
      </c>
      <c r="X191" s="45">
        <v>80640000</v>
      </c>
      <c r="Y191" s="46">
        <v>1231</v>
      </c>
      <c r="Z191" s="44">
        <v>45358</v>
      </c>
      <c r="AA191" s="47" t="s">
        <v>805</v>
      </c>
      <c r="AB191" s="77" t="s">
        <v>84</v>
      </c>
      <c r="AC191" s="74">
        <v>45357</v>
      </c>
      <c r="AD191" s="48" t="s">
        <v>1283</v>
      </c>
      <c r="AE191" s="8" t="s">
        <v>1284</v>
      </c>
      <c r="AF191" s="77" t="s">
        <v>87</v>
      </c>
      <c r="AG191" s="48" t="s">
        <v>746</v>
      </c>
      <c r="AH191" s="48" t="s">
        <v>747</v>
      </c>
      <c r="AI191" s="48" t="s">
        <v>108</v>
      </c>
      <c r="AJ191" s="74">
        <v>45454</v>
      </c>
      <c r="AK191" s="50">
        <v>4320000</v>
      </c>
      <c r="AL191" s="50">
        <v>4320000</v>
      </c>
      <c r="AM191" s="48">
        <v>110672</v>
      </c>
      <c r="AN191" s="46">
        <v>1518</v>
      </c>
      <c r="AO191" s="59">
        <v>45448</v>
      </c>
      <c r="AP191" s="50">
        <v>4320000</v>
      </c>
      <c r="AQ191" s="46">
        <v>1790</v>
      </c>
      <c r="AR191" s="59">
        <v>45456</v>
      </c>
      <c r="AS191" s="72" t="s">
        <v>1085</v>
      </c>
      <c r="AT191" s="37">
        <v>1</v>
      </c>
      <c r="AU191" s="37">
        <v>15</v>
      </c>
      <c r="AV191" s="37">
        <v>45</v>
      </c>
      <c r="AW191" s="37" t="s">
        <v>110</v>
      </c>
      <c r="AX191" s="52">
        <v>45</v>
      </c>
      <c r="AY191" s="64">
        <v>45511</v>
      </c>
      <c r="AZ191" s="66"/>
      <c r="BA191" s="66"/>
      <c r="BB191" s="66"/>
      <c r="BC191" s="51"/>
      <c r="BD191" s="51"/>
      <c r="BE191" s="51"/>
      <c r="BF191" s="51"/>
      <c r="BG191" s="66"/>
      <c r="BH191" s="76"/>
      <c r="BI191" s="66"/>
      <c r="BJ191" s="76"/>
      <c r="BK191" s="66"/>
      <c r="BL191" s="79"/>
      <c r="BM191" s="76"/>
      <c r="BN191" s="66"/>
      <c r="BO191" s="66"/>
      <c r="BP191" s="79"/>
      <c r="BQ191" s="76"/>
      <c r="BR191" s="66"/>
      <c r="BS191" s="66"/>
      <c r="BT191" s="79"/>
      <c r="BU191" s="80"/>
      <c r="BV191" s="79"/>
      <c r="BW191" s="79"/>
      <c r="BX191" s="57">
        <v>45511</v>
      </c>
      <c r="BY191" s="52">
        <f>R191+AX191</f>
        <v>150</v>
      </c>
      <c r="BZ191" s="37" t="s">
        <v>111</v>
      </c>
      <c r="CA191" s="42">
        <f>T191+AL191</f>
        <v>14400000</v>
      </c>
      <c r="CB191" s="37" t="s">
        <v>91</v>
      </c>
    </row>
    <row r="192" spans="1:80" s="58" customFormat="1" ht="29.25" customHeight="1" x14ac:dyDescent="0.3">
      <c r="A192" s="75">
        <v>191</v>
      </c>
      <c r="B192" s="73">
        <v>103804</v>
      </c>
      <c r="C192" s="36" t="s">
        <v>71</v>
      </c>
      <c r="D192" s="71" t="s">
        <v>72</v>
      </c>
      <c r="E192" s="71" t="s">
        <v>73</v>
      </c>
      <c r="F192" s="66" t="s">
        <v>1285</v>
      </c>
      <c r="G192" s="38" t="s">
        <v>1286</v>
      </c>
      <c r="H192" s="76" t="s">
        <v>76</v>
      </c>
      <c r="I192" s="76" t="s">
        <v>1287</v>
      </c>
      <c r="J192" s="40" t="s">
        <v>1288</v>
      </c>
      <c r="K192" s="66" t="s">
        <v>80</v>
      </c>
      <c r="L192" s="76" t="s">
        <v>81</v>
      </c>
      <c r="M192" s="64">
        <v>45357</v>
      </c>
      <c r="N192" s="41">
        <v>45359</v>
      </c>
      <c r="O192" s="41">
        <v>45465</v>
      </c>
      <c r="P192" s="39">
        <v>3</v>
      </c>
      <c r="Q192" s="39">
        <v>15</v>
      </c>
      <c r="R192" s="39">
        <f t="shared" si="6"/>
        <v>105</v>
      </c>
      <c r="S192" s="39" t="s">
        <v>82</v>
      </c>
      <c r="T192" s="69">
        <v>16800000</v>
      </c>
      <c r="U192" s="69">
        <v>4800000</v>
      </c>
      <c r="V192" s="43">
        <v>1087</v>
      </c>
      <c r="W192" s="44">
        <v>45349</v>
      </c>
      <c r="X192" s="45">
        <v>33600000</v>
      </c>
      <c r="Y192" s="46">
        <v>1232</v>
      </c>
      <c r="Z192" s="44">
        <v>45358</v>
      </c>
      <c r="AA192" s="47" t="s">
        <v>1026</v>
      </c>
      <c r="AB192" s="77" t="s">
        <v>84</v>
      </c>
      <c r="AC192" s="74">
        <v>45357</v>
      </c>
      <c r="AD192" s="48" t="s">
        <v>1289</v>
      </c>
      <c r="AE192" s="8" t="s">
        <v>1290</v>
      </c>
      <c r="AF192" s="77" t="s">
        <v>87</v>
      </c>
      <c r="AG192" s="48" t="s">
        <v>554</v>
      </c>
      <c r="AH192" s="60" t="s">
        <v>329</v>
      </c>
      <c r="AI192" s="48" t="s">
        <v>108</v>
      </c>
      <c r="AJ192" s="74">
        <v>45457</v>
      </c>
      <c r="AK192" s="50">
        <v>7200000</v>
      </c>
      <c r="AL192" s="50">
        <v>7200000</v>
      </c>
      <c r="AM192" s="48">
        <v>110694</v>
      </c>
      <c r="AN192" s="46">
        <v>1526</v>
      </c>
      <c r="AO192" s="59">
        <v>45448</v>
      </c>
      <c r="AP192" s="50">
        <v>7200000</v>
      </c>
      <c r="AQ192" s="46">
        <v>1889</v>
      </c>
      <c r="AR192" s="59">
        <v>45460</v>
      </c>
      <c r="AS192" s="68">
        <v>7200000</v>
      </c>
      <c r="AT192" s="37">
        <v>1</v>
      </c>
      <c r="AU192" s="37">
        <v>15</v>
      </c>
      <c r="AV192" s="37">
        <v>45</v>
      </c>
      <c r="AW192" s="37" t="s">
        <v>110</v>
      </c>
      <c r="AX192" s="52">
        <v>45</v>
      </c>
      <c r="AY192" s="64">
        <v>45511</v>
      </c>
      <c r="AZ192" s="66"/>
      <c r="BA192" s="66"/>
      <c r="BB192" s="66"/>
      <c r="BC192" s="51"/>
      <c r="BD192" s="51"/>
      <c r="BE192" s="51"/>
      <c r="BF192" s="51"/>
      <c r="BG192" s="66"/>
      <c r="BH192" s="76"/>
      <c r="BI192" s="66"/>
      <c r="BJ192" s="76"/>
      <c r="BK192" s="66"/>
      <c r="BL192" s="79"/>
      <c r="BM192" s="76"/>
      <c r="BN192" s="66"/>
      <c r="BO192" s="66"/>
      <c r="BP192" s="79"/>
      <c r="BQ192" s="76"/>
      <c r="BR192" s="66"/>
      <c r="BS192" s="66"/>
      <c r="BT192" s="79"/>
      <c r="BU192" s="80"/>
      <c r="BV192" s="79"/>
      <c r="BW192" s="79"/>
      <c r="BX192" s="64">
        <v>45511</v>
      </c>
      <c r="BY192" s="52">
        <f>R192+AX192</f>
        <v>150</v>
      </c>
      <c r="BZ192" s="37" t="s">
        <v>111</v>
      </c>
      <c r="CA192" s="42">
        <f>T192+AL192</f>
        <v>24000000</v>
      </c>
      <c r="CB192" s="37" t="s">
        <v>91</v>
      </c>
    </row>
    <row r="193" spans="1:80" s="58" customFormat="1" ht="29.25" customHeight="1" x14ac:dyDescent="0.3">
      <c r="A193" s="75">
        <v>192</v>
      </c>
      <c r="B193" s="73">
        <v>103792</v>
      </c>
      <c r="C193" s="36" t="s">
        <v>71</v>
      </c>
      <c r="D193" s="71" t="s">
        <v>72</v>
      </c>
      <c r="E193" s="71" t="s">
        <v>73</v>
      </c>
      <c r="F193" s="66" t="s">
        <v>1291</v>
      </c>
      <c r="G193" s="38" t="s">
        <v>1292</v>
      </c>
      <c r="H193" s="76" t="s">
        <v>76</v>
      </c>
      <c r="I193" s="76" t="s">
        <v>1293</v>
      </c>
      <c r="J193" s="40" t="s">
        <v>1294</v>
      </c>
      <c r="K193" s="66" t="s">
        <v>80</v>
      </c>
      <c r="L193" s="76" t="s">
        <v>81</v>
      </c>
      <c r="M193" s="64">
        <v>45357</v>
      </c>
      <c r="N193" s="41">
        <v>45359</v>
      </c>
      <c r="O193" s="41">
        <v>45465</v>
      </c>
      <c r="P193" s="39">
        <v>3</v>
      </c>
      <c r="Q193" s="39">
        <v>15</v>
      </c>
      <c r="R193" s="39">
        <f t="shared" si="6"/>
        <v>105</v>
      </c>
      <c r="S193" s="39" t="s">
        <v>82</v>
      </c>
      <c r="T193" s="69">
        <v>17500000</v>
      </c>
      <c r="U193" s="69">
        <v>5000000</v>
      </c>
      <c r="V193" s="43">
        <v>1039</v>
      </c>
      <c r="W193" s="44">
        <v>45337</v>
      </c>
      <c r="X193" s="45">
        <v>52500000</v>
      </c>
      <c r="Y193" s="46">
        <v>1233</v>
      </c>
      <c r="Z193" s="44">
        <v>45358</v>
      </c>
      <c r="AA193" s="47" t="s">
        <v>583</v>
      </c>
      <c r="AB193" s="77" t="s">
        <v>84</v>
      </c>
      <c r="AC193" s="74">
        <v>45357</v>
      </c>
      <c r="AD193" s="48" t="s">
        <v>1295</v>
      </c>
      <c r="AE193" s="8" t="s">
        <v>1296</v>
      </c>
      <c r="AF193" s="77" t="s">
        <v>87</v>
      </c>
      <c r="AG193" s="48" t="s">
        <v>586</v>
      </c>
      <c r="AH193" s="60" t="s">
        <v>580</v>
      </c>
      <c r="AI193" s="48" t="s">
        <v>108</v>
      </c>
      <c r="AJ193" s="74">
        <v>45457</v>
      </c>
      <c r="AK193" s="50">
        <v>7500000</v>
      </c>
      <c r="AL193" s="50">
        <v>7500000</v>
      </c>
      <c r="AM193" s="48">
        <v>110695</v>
      </c>
      <c r="AN193" s="46">
        <v>1527</v>
      </c>
      <c r="AO193" s="59">
        <v>45448</v>
      </c>
      <c r="AP193" s="50">
        <v>7500000</v>
      </c>
      <c r="AQ193" s="46">
        <v>1890</v>
      </c>
      <c r="AR193" s="59">
        <v>45460</v>
      </c>
      <c r="AS193" s="68">
        <v>7500000</v>
      </c>
      <c r="AT193" s="37">
        <v>1</v>
      </c>
      <c r="AU193" s="37">
        <v>15</v>
      </c>
      <c r="AV193" s="37">
        <v>45</v>
      </c>
      <c r="AW193" s="37" t="s">
        <v>110</v>
      </c>
      <c r="AX193" s="52">
        <v>45</v>
      </c>
      <c r="AY193" s="64">
        <v>45511</v>
      </c>
      <c r="AZ193" s="66"/>
      <c r="BA193" s="66"/>
      <c r="BB193" s="66"/>
      <c r="BC193" s="51"/>
      <c r="BD193" s="51"/>
      <c r="BE193" s="51"/>
      <c r="BF193" s="51"/>
      <c r="BG193" s="66"/>
      <c r="BH193" s="76"/>
      <c r="BI193" s="66"/>
      <c r="BJ193" s="76"/>
      <c r="BK193" s="66"/>
      <c r="BL193" s="79"/>
      <c r="BM193" s="76"/>
      <c r="BN193" s="66"/>
      <c r="BO193" s="66"/>
      <c r="BP193" s="79"/>
      <c r="BQ193" s="76"/>
      <c r="BR193" s="66"/>
      <c r="BS193" s="66"/>
      <c r="BT193" s="79"/>
      <c r="BU193" s="80"/>
      <c r="BV193" s="79"/>
      <c r="BW193" s="79"/>
      <c r="BX193" s="64">
        <v>45511</v>
      </c>
      <c r="BY193" s="52">
        <f>R193+AX193</f>
        <v>150</v>
      </c>
      <c r="BZ193" s="37" t="s">
        <v>111</v>
      </c>
      <c r="CA193" s="42">
        <f>T193+AL193</f>
        <v>25000000</v>
      </c>
      <c r="CB193" s="37" t="s">
        <v>91</v>
      </c>
    </row>
    <row r="194" spans="1:80" s="58" customFormat="1" ht="29.25" customHeight="1" x14ac:dyDescent="0.3">
      <c r="A194" s="75">
        <v>193</v>
      </c>
      <c r="B194" s="73">
        <v>105735</v>
      </c>
      <c r="C194" s="36" t="s">
        <v>71</v>
      </c>
      <c r="D194" s="71" t="s">
        <v>72</v>
      </c>
      <c r="E194" s="71" t="s">
        <v>73</v>
      </c>
      <c r="F194" s="66" t="s">
        <v>1297</v>
      </c>
      <c r="G194" s="38" t="s">
        <v>1298</v>
      </c>
      <c r="H194" s="76" t="s">
        <v>76</v>
      </c>
      <c r="I194" s="76" t="s">
        <v>1299</v>
      </c>
      <c r="J194" s="40" t="s">
        <v>975</v>
      </c>
      <c r="K194" s="66" t="s">
        <v>80</v>
      </c>
      <c r="L194" s="76" t="s">
        <v>81</v>
      </c>
      <c r="M194" s="64">
        <v>45357</v>
      </c>
      <c r="N194" s="41">
        <v>45359</v>
      </c>
      <c r="O194" s="41">
        <v>45465</v>
      </c>
      <c r="P194" s="39">
        <v>3</v>
      </c>
      <c r="Q194" s="39">
        <v>15</v>
      </c>
      <c r="R194" s="39">
        <f t="shared" si="6"/>
        <v>105</v>
      </c>
      <c r="S194" s="39" t="s">
        <v>82</v>
      </c>
      <c r="T194" s="69">
        <v>16800000</v>
      </c>
      <c r="U194" s="69">
        <v>4800000</v>
      </c>
      <c r="V194" s="46">
        <v>1070</v>
      </c>
      <c r="W194" s="44">
        <v>45344</v>
      </c>
      <c r="X194" s="45">
        <v>16800000</v>
      </c>
      <c r="Y194" s="46">
        <v>1234</v>
      </c>
      <c r="Z194" s="44">
        <v>45358</v>
      </c>
      <c r="AA194" s="47" t="s">
        <v>1026</v>
      </c>
      <c r="AB194" s="77" t="s">
        <v>84</v>
      </c>
      <c r="AC194" s="74">
        <v>45357</v>
      </c>
      <c r="AD194" s="48" t="s">
        <v>1300</v>
      </c>
      <c r="AE194" s="8" t="s">
        <v>1301</v>
      </c>
      <c r="AF194" s="77" t="s">
        <v>87</v>
      </c>
      <c r="AG194" s="48" t="s">
        <v>1238</v>
      </c>
      <c r="AH194" s="60" t="s">
        <v>973</v>
      </c>
      <c r="AI194" s="48" t="s">
        <v>108</v>
      </c>
      <c r="AJ194" s="74">
        <v>45454</v>
      </c>
      <c r="AK194" s="50">
        <v>7200000</v>
      </c>
      <c r="AL194" s="50">
        <v>7200000</v>
      </c>
      <c r="AM194" s="48">
        <v>110696</v>
      </c>
      <c r="AN194" s="46">
        <v>1528</v>
      </c>
      <c r="AO194" s="59">
        <v>45448</v>
      </c>
      <c r="AP194" s="50">
        <v>7200000</v>
      </c>
      <c r="AQ194" s="46">
        <v>1791</v>
      </c>
      <c r="AR194" s="59">
        <v>45456</v>
      </c>
      <c r="AS194" s="72" t="s">
        <v>440</v>
      </c>
      <c r="AT194" s="37">
        <v>1</v>
      </c>
      <c r="AU194" s="37">
        <v>15</v>
      </c>
      <c r="AV194" s="37">
        <v>45</v>
      </c>
      <c r="AW194" s="37" t="s">
        <v>110</v>
      </c>
      <c r="AX194" s="52">
        <v>45</v>
      </c>
      <c r="AY194" s="64">
        <v>45511</v>
      </c>
      <c r="AZ194" s="66"/>
      <c r="BA194" s="66"/>
      <c r="BB194" s="66"/>
      <c r="BC194" s="51"/>
      <c r="BD194" s="51"/>
      <c r="BE194" s="51"/>
      <c r="BF194" s="51"/>
      <c r="BG194" s="66"/>
      <c r="BH194" s="76"/>
      <c r="BI194" s="66"/>
      <c r="BJ194" s="76"/>
      <c r="BK194" s="66"/>
      <c r="BL194" s="79"/>
      <c r="BM194" s="76"/>
      <c r="BN194" s="66"/>
      <c r="BO194" s="66"/>
      <c r="BP194" s="79"/>
      <c r="BQ194" s="76"/>
      <c r="BR194" s="66"/>
      <c r="BS194" s="66"/>
      <c r="BT194" s="79"/>
      <c r="BU194" s="80"/>
      <c r="BV194" s="79"/>
      <c r="BW194" s="79"/>
      <c r="BX194" s="57">
        <v>45511</v>
      </c>
      <c r="BY194" s="52">
        <f>R194+AX194</f>
        <v>150</v>
      </c>
      <c r="BZ194" s="37" t="s">
        <v>111</v>
      </c>
      <c r="CA194" s="42">
        <f>T194+AL194</f>
        <v>24000000</v>
      </c>
      <c r="CB194" s="37" t="s">
        <v>91</v>
      </c>
    </row>
    <row r="195" spans="1:80" s="58" customFormat="1" ht="29.25" customHeight="1" x14ac:dyDescent="0.3">
      <c r="A195" s="75">
        <v>194</v>
      </c>
      <c r="B195" s="73">
        <v>103937</v>
      </c>
      <c r="C195" s="36" t="s">
        <v>71</v>
      </c>
      <c r="D195" s="71" t="s">
        <v>72</v>
      </c>
      <c r="E195" s="71" t="s">
        <v>73</v>
      </c>
      <c r="F195" s="66" t="s">
        <v>1302</v>
      </c>
      <c r="G195" s="38" t="s">
        <v>1303</v>
      </c>
      <c r="H195" s="76" t="s">
        <v>76</v>
      </c>
      <c r="I195" s="76" t="s">
        <v>1304</v>
      </c>
      <c r="J195" s="40" t="s">
        <v>538</v>
      </c>
      <c r="K195" s="66" t="s">
        <v>80</v>
      </c>
      <c r="L195" s="76" t="s">
        <v>81</v>
      </c>
      <c r="M195" s="64">
        <v>45357</v>
      </c>
      <c r="N195" s="41">
        <v>45358</v>
      </c>
      <c r="O195" s="41">
        <v>45464</v>
      </c>
      <c r="P195" s="39">
        <v>3</v>
      </c>
      <c r="Q195" s="39">
        <v>15</v>
      </c>
      <c r="R195" s="39">
        <f t="shared" si="6"/>
        <v>105</v>
      </c>
      <c r="S195" s="39" t="s">
        <v>82</v>
      </c>
      <c r="T195" s="69">
        <v>21000000</v>
      </c>
      <c r="U195" s="69">
        <v>6000000</v>
      </c>
      <c r="V195" s="43">
        <v>1008</v>
      </c>
      <c r="W195" s="44">
        <v>45331</v>
      </c>
      <c r="X195" s="45">
        <v>210000000</v>
      </c>
      <c r="Y195" s="46">
        <v>1235</v>
      </c>
      <c r="Z195" s="44">
        <v>45358</v>
      </c>
      <c r="AA195" s="47" t="s">
        <v>610</v>
      </c>
      <c r="AB195" s="77" t="s">
        <v>84</v>
      </c>
      <c r="AC195" s="74">
        <v>45357</v>
      </c>
      <c r="AD195" s="48" t="s">
        <v>1305</v>
      </c>
      <c r="AE195" s="8" t="s">
        <v>1306</v>
      </c>
      <c r="AF195" s="77" t="s">
        <v>87</v>
      </c>
      <c r="AG195" s="48" t="s">
        <v>194</v>
      </c>
      <c r="AH195" s="60" t="s">
        <v>183</v>
      </c>
      <c r="AI195" s="48" t="s">
        <v>108</v>
      </c>
      <c r="AJ195" s="74">
        <v>45454</v>
      </c>
      <c r="AK195" s="50">
        <v>9000000</v>
      </c>
      <c r="AL195" s="50">
        <v>9000000</v>
      </c>
      <c r="AM195" s="48">
        <v>110659</v>
      </c>
      <c r="AN195" s="46">
        <v>1508</v>
      </c>
      <c r="AO195" s="59">
        <v>45448</v>
      </c>
      <c r="AP195" s="50">
        <v>9000000</v>
      </c>
      <c r="AQ195" s="46">
        <v>1792</v>
      </c>
      <c r="AR195" s="59">
        <v>45456</v>
      </c>
      <c r="AS195" s="72" t="s">
        <v>184</v>
      </c>
      <c r="AT195" s="37">
        <v>1</v>
      </c>
      <c r="AU195" s="37">
        <v>15</v>
      </c>
      <c r="AV195" s="37">
        <v>45</v>
      </c>
      <c r="AW195" s="37" t="s">
        <v>110</v>
      </c>
      <c r="AX195" s="52">
        <v>45</v>
      </c>
      <c r="AY195" s="64">
        <v>45510</v>
      </c>
      <c r="AZ195" s="66"/>
      <c r="BA195" s="66"/>
      <c r="BB195" s="66"/>
      <c r="BC195" s="51"/>
      <c r="BD195" s="51"/>
      <c r="BE195" s="51"/>
      <c r="BF195" s="51"/>
      <c r="BG195" s="66"/>
      <c r="BH195" s="76"/>
      <c r="BI195" s="66"/>
      <c r="BJ195" s="76"/>
      <c r="BK195" s="66"/>
      <c r="BL195" s="79"/>
      <c r="BM195" s="76"/>
      <c r="BN195" s="66"/>
      <c r="BO195" s="66"/>
      <c r="BP195" s="79"/>
      <c r="BQ195" s="76"/>
      <c r="BR195" s="66"/>
      <c r="BS195" s="66"/>
      <c r="BT195" s="79"/>
      <c r="BU195" s="80"/>
      <c r="BV195" s="79"/>
      <c r="BW195" s="79"/>
      <c r="BX195" s="57">
        <v>45510</v>
      </c>
      <c r="BY195" s="52">
        <f>R195+AX195</f>
        <v>150</v>
      </c>
      <c r="BZ195" s="37" t="s">
        <v>111</v>
      </c>
      <c r="CA195" s="42">
        <f>T195+AL195</f>
        <v>30000000</v>
      </c>
      <c r="CB195" s="37" t="s">
        <v>91</v>
      </c>
    </row>
    <row r="196" spans="1:80" s="58" customFormat="1" ht="29.25" customHeight="1" x14ac:dyDescent="0.3">
      <c r="A196" s="75">
        <v>195</v>
      </c>
      <c r="B196" s="73">
        <v>103809</v>
      </c>
      <c r="C196" s="36" t="s">
        <v>71</v>
      </c>
      <c r="D196" s="71" t="s">
        <v>72</v>
      </c>
      <c r="E196" s="71" t="s">
        <v>73</v>
      </c>
      <c r="F196" s="66" t="s">
        <v>1307</v>
      </c>
      <c r="G196" s="38" t="s">
        <v>1308</v>
      </c>
      <c r="H196" s="76" t="s">
        <v>76</v>
      </c>
      <c r="I196" s="76" t="s">
        <v>1309</v>
      </c>
      <c r="J196" s="40" t="s">
        <v>1051</v>
      </c>
      <c r="K196" s="66" t="s">
        <v>80</v>
      </c>
      <c r="L196" s="76" t="s">
        <v>81</v>
      </c>
      <c r="M196" s="64">
        <v>45358</v>
      </c>
      <c r="N196" s="41">
        <v>45362</v>
      </c>
      <c r="O196" s="41">
        <v>45468</v>
      </c>
      <c r="P196" s="39">
        <v>3</v>
      </c>
      <c r="Q196" s="39">
        <v>15</v>
      </c>
      <c r="R196" s="39">
        <f t="shared" si="6"/>
        <v>105</v>
      </c>
      <c r="S196" s="39" t="s">
        <v>82</v>
      </c>
      <c r="T196" s="69">
        <v>9100000</v>
      </c>
      <c r="U196" s="69">
        <v>2600000</v>
      </c>
      <c r="V196" s="43">
        <v>1088</v>
      </c>
      <c r="W196" s="44">
        <v>45349</v>
      </c>
      <c r="X196" s="45">
        <v>54600000</v>
      </c>
      <c r="Y196" s="46">
        <v>1239</v>
      </c>
      <c r="Z196" s="44">
        <v>45359</v>
      </c>
      <c r="AA196" s="47" t="s">
        <v>603</v>
      </c>
      <c r="AB196" s="77" t="s">
        <v>84</v>
      </c>
      <c r="AC196" s="74">
        <v>45358</v>
      </c>
      <c r="AD196" s="48" t="s">
        <v>1310</v>
      </c>
      <c r="AE196" s="8" t="s">
        <v>1311</v>
      </c>
      <c r="AF196" s="77" t="s">
        <v>87</v>
      </c>
      <c r="AG196" s="48" t="s">
        <v>951</v>
      </c>
      <c r="AH196" s="61" t="s">
        <v>107</v>
      </c>
      <c r="AI196" s="48" t="s">
        <v>108</v>
      </c>
      <c r="AJ196" s="74">
        <v>45457</v>
      </c>
      <c r="AK196" s="50">
        <v>3900000</v>
      </c>
      <c r="AL196" s="50">
        <v>3900000</v>
      </c>
      <c r="AM196" s="48">
        <v>110711</v>
      </c>
      <c r="AN196" s="46">
        <v>1543</v>
      </c>
      <c r="AO196" s="59">
        <v>45449</v>
      </c>
      <c r="AP196" s="50">
        <v>3900000</v>
      </c>
      <c r="AQ196" s="46">
        <v>1891</v>
      </c>
      <c r="AR196" s="59">
        <v>45460</v>
      </c>
      <c r="AS196" s="68">
        <v>3900000</v>
      </c>
      <c r="AT196" s="37">
        <v>1</v>
      </c>
      <c r="AU196" s="37">
        <v>15</v>
      </c>
      <c r="AV196" s="37">
        <v>45</v>
      </c>
      <c r="AW196" s="37" t="s">
        <v>110</v>
      </c>
      <c r="AX196" s="52">
        <v>45</v>
      </c>
      <c r="AY196" s="64">
        <v>45514</v>
      </c>
      <c r="AZ196" s="66"/>
      <c r="BA196" s="66"/>
      <c r="BB196" s="66"/>
      <c r="BC196" s="51"/>
      <c r="BD196" s="51"/>
      <c r="BE196" s="51"/>
      <c r="BF196" s="51"/>
      <c r="BG196" s="66"/>
      <c r="BH196" s="76"/>
      <c r="BI196" s="66"/>
      <c r="BJ196" s="76"/>
      <c r="BK196" s="66"/>
      <c r="BL196" s="79"/>
      <c r="BM196" s="76"/>
      <c r="BN196" s="66"/>
      <c r="BO196" s="66"/>
      <c r="BP196" s="79"/>
      <c r="BQ196" s="76"/>
      <c r="BR196" s="66"/>
      <c r="BS196" s="66"/>
      <c r="BT196" s="79"/>
      <c r="BU196" s="80"/>
      <c r="BV196" s="79"/>
      <c r="BW196" s="79"/>
      <c r="BX196" s="64">
        <v>45514</v>
      </c>
      <c r="BY196" s="52">
        <f>R196+AX196</f>
        <v>150</v>
      </c>
      <c r="BZ196" s="37" t="s">
        <v>111</v>
      </c>
      <c r="CA196" s="42">
        <f>T196+AL196</f>
        <v>13000000</v>
      </c>
      <c r="CB196" s="37" t="s">
        <v>91</v>
      </c>
    </row>
    <row r="197" spans="1:80" s="58" customFormat="1" ht="29.25" customHeight="1" x14ac:dyDescent="0.3">
      <c r="A197" s="75">
        <v>196</v>
      </c>
      <c r="B197" s="73">
        <v>103824</v>
      </c>
      <c r="C197" s="36" t="s">
        <v>1266</v>
      </c>
      <c r="D197" s="71" t="s">
        <v>122</v>
      </c>
      <c r="E197" s="71" t="s">
        <v>123</v>
      </c>
      <c r="F197" s="66" t="s">
        <v>1312</v>
      </c>
      <c r="G197" s="38" t="s">
        <v>1313</v>
      </c>
      <c r="H197" s="76" t="s">
        <v>76</v>
      </c>
      <c r="I197" s="76" t="s">
        <v>1314</v>
      </c>
      <c r="J197" s="40" t="s">
        <v>1315</v>
      </c>
      <c r="K197" s="66" t="s">
        <v>80</v>
      </c>
      <c r="L197" s="76" t="s">
        <v>81</v>
      </c>
      <c r="M197" s="64">
        <v>45358</v>
      </c>
      <c r="N197" s="41">
        <v>45359</v>
      </c>
      <c r="O197" s="41">
        <v>45465</v>
      </c>
      <c r="P197" s="39">
        <v>3</v>
      </c>
      <c r="Q197" s="39">
        <v>15</v>
      </c>
      <c r="R197" s="39">
        <f t="shared" si="6"/>
        <v>105</v>
      </c>
      <c r="S197" s="39" t="s">
        <v>82</v>
      </c>
      <c r="T197" s="69">
        <v>14000000</v>
      </c>
      <c r="U197" s="69">
        <v>4000000</v>
      </c>
      <c r="V197" s="46">
        <v>1116</v>
      </c>
      <c r="W197" s="44">
        <v>45352</v>
      </c>
      <c r="X197" s="45">
        <v>14000000</v>
      </c>
      <c r="Y197" s="46">
        <v>1240</v>
      </c>
      <c r="Z197" s="44">
        <v>45359</v>
      </c>
      <c r="AA197" s="47" t="s">
        <v>798</v>
      </c>
      <c r="AB197" s="77" t="s">
        <v>84</v>
      </c>
      <c r="AC197" s="74">
        <v>45358</v>
      </c>
      <c r="AD197" s="48" t="s">
        <v>1316</v>
      </c>
      <c r="AE197" s="8" t="s">
        <v>1317</v>
      </c>
      <c r="AF197" s="77" t="s">
        <v>87</v>
      </c>
      <c r="AG197" s="48" t="s">
        <v>1274</v>
      </c>
      <c r="AH197" s="48" t="s">
        <v>1268</v>
      </c>
      <c r="AI197" s="48" t="s">
        <v>77</v>
      </c>
      <c r="AJ197" s="48" t="s">
        <v>77</v>
      </c>
      <c r="AK197" s="49"/>
      <c r="AL197" s="50"/>
      <c r="AM197" s="48" t="s">
        <v>77</v>
      </c>
      <c r="AN197" s="48" t="s">
        <v>77</v>
      </c>
      <c r="AO197" s="48" t="s">
        <v>77</v>
      </c>
      <c r="AP197" s="48" t="s">
        <v>77</v>
      </c>
      <c r="AQ197" s="48" t="s">
        <v>77</v>
      </c>
      <c r="AR197" s="48" t="s">
        <v>77</v>
      </c>
      <c r="AS197" s="48" t="s">
        <v>77</v>
      </c>
      <c r="AT197" s="51"/>
      <c r="AU197" s="51"/>
      <c r="AV197" s="51"/>
      <c r="AW197" s="51"/>
      <c r="AX197" s="52"/>
      <c r="AY197" s="37"/>
      <c r="AZ197" s="37"/>
      <c r="BA197" s="66"/>
      <c r="BB197" s="66"/>
      <c r="BC197" s="51"/>
      <c r="BD197" s="51"/>
      <c r="BE197" s="51"/>
      <c r="BF197" s="51"/>
      <c r="BG197" s="66"/>
      <c r="BH197" s="76"/>
      <c r="BI197" s="66"/>
      <c r="BJ197" s="76"/>
      <c r="BK197" s="66"/>
      <c r="BL197" s="79"/>
      <c r="BM197" s="76"/>
      <c r="BN197" s="66"/>
      <c r="BO197" s="66"/>
      <c r="BP197" s="79"/>
      <c r="BQ197" s="76"/>
      <c r="BR197" s="66"/>
      <c r="BS197" s="66"/>
      <c r="BT197" s="79"/>
      <c r="BU197" s="80"/>
      <c r="BV197" s="79"/>
      <c r="BW197" s="79"/>
      <c r="BX197" s="57">
        <f>O197</f>
        <v>45465</v>
      </c>
      <c r="BY197" s="52">
        <f>R197+AX197</f>
        <v>105</v>
      </c>
      <c r="BZ197" s="37" t="str">
        <f>S197</f>
        <v>3 MESES Y 15 DIAS</v>
      </c>
      <c r="CA197" s="42">
        <f>T197+AL197</f>
        <v>14000000</v>
      </c>
      <c r="CB197" s="37" t="s">
        <v>91</v>
      </c>
    </row>
    <row r="198" spans="1:80" s="58" customFormat="1" ht="29.25" customHeight="1" x14ac:dyDescent="0.3">
      <c r="A198" s="75">
        <v>197</v>
      </c>
      <c r="B198" s="73">
        <v>103893</v>
      </c>
      <c r="C198" s="36" t="s">
        <v>133</v>
      </c>
      <c r="D198" s="71" t="s">
        <v>134</v>
      </c>
      <c r="E198" s="71" t="s">
        <v>385</v>
      </c>
      <c r="F198" s="66" t="s">
        <v>1318</v>
      </c>
      <c r="G198" s="38" t="s">
        <v>1319</v>
      </c>
      <c r="H198" s="76" t="s">
        <v>76</v>
      </c>
      <c r="I198" s="66" t="s">
        <v>1320</v>
      </c>
      <c r="J198" s="40" t="s">
        <v>402</v>
      </c>
      <c r="K198" s="66" t="s">
        <v>80</v>
      </c>
      <c r="L198" s="76" t="s">
        <v>81</v>
      </c>
      <c r="M198" s="64">
        <v>45358</v>
      </c>
      <c r="N198" s="41">
        <v>45359</v>
      </c>
      <c r="O198" s="41">
        <v>45465</v>
      </c>
      <c r="P198" s="39">
        <v>3</v>
      </c>
      <c r="Q198" s="39">
        <v>15</v>
      </c>
      <c r="R198" s="39">
        <f t="shared" si="6"/>
        <v>105</v>
      </c>
      <c r="S198" s="39" t="s">
        <v>82</v>
      </c>
      <c r="T198" s="69">
        <v>9800000</v>
      </c>
      <c r="U198" s="69">
        <v>2800000</v>
      </c>
      <c r="V198" s="43">
        <v>1029</v>
      </c>
      <c r="W198" s="44">
        <v>45337</v>
      </c>
      <c r="X198" s="45">
        <v>343000000</v>
      </c>
      <c r="Y198" s="46">
        <v>1241</v>
      </c>
      <c r="Z198" s="44">
        <v>45359</v>
      </c>
      <c r="AA198" s="47" t="s">
        <v>623</v>
      </c>
      <c r="AB198" s="77" t="s">
        <v>84</v>
      </c>
      <c r="AC198" s="74">
        <v>45358</v>
      </c>
      <c r="AD198" s="48" t="s">
        <v>1321</v>
      </c>
      <c r="AE198" s="8" t="s">
        <v>1322</v>
      </c>
      <c r="AF198" s="77" t="s">
        <v>87</v>
      </c>
      <c r="AG198" s="48" t="s">
        <v>626</v>
      </c>
      <c r="AH198" s="61" t="s">
        <v>107</v>
      </c>
      <c r="AI198" s="48" t="s">
        <v>108</v>
      </c>
      <c r="AJ198" s="74">
        <v>45457</v>
      </c>
      <c r="AK198" s="50">
        <v>4200000</v>
      </c>
      <c r="AL198" s="50">
        <v>4200000</v>
      </c>
      <c r="AM198" s="48">
        <v>110691</v>
      </c>
      <c r="AN198" s="46">
        <v>1523</v>
      </c>
      <c r="AO198" s="59">
        <v>45448</v>
      </c>
      <c r="AP198" s="50">
        <v>4200000</v>
      </c>
      <c r="AQ198" s="46">
        <v>1892</v>
      </c>
      <c r="AR198" s="59">
        <v>45460</v>
      </c>
      <c r="AS198" s="47">
        <v>4200000</v>
      </c>
      <c r="AT198" s="37">
        <v>1</v>
      </c>
      <c r="AU198" s="37">
        <v>15</v>
      </c>
      <c r="AV198" s="37">
        <v>45</v>
      </c>
      <c r="AW198" s="37" t="s">
        <v>110</v>
      </c>
      <c r="AX198" s="52">
        <v>45</v>
      </c>
      <c r="AY198" s="64">
        <v>45511</v>
      </c>
      <c r="AZ198" s="66"/>
      <c r="BA198" s="66"/>
      <c r="BB198" s="66"/>
      <c r="BC198" s="51"/>
      <c r="BD198" s="51"/>
      <c r="BE198" s="51"/>
      <c r="BF198" s="51"/>
      <c r="BG198" s="66"/>
      <c r="BH198" s="76"/>
      <c r="BI198" s="66"/>
      <c r="BJ198" s="76"/>
      <c r="BK198" s="66"/>
      <c r="BL198" s="79"/>
      <c r="BM198" s="76"/>
      <c r="BN198" s="66"/>
      <c r="BO198" s="66"/>
      <c r="BP198" s="79"/>
      <c r="BQ198" s="76"/>
      <c r="BR198" s="66"/>
      <c r="BS198" s="66"/>
      <c r="BT198" s="79"/>
      <c r="BU198" s="80"/>
      <c r="BV198" s="79"/>
      <c r="BW198" s="79"/>
      <c r="BX198" s="64">
        <v>45511</v>
      </c>
      <c r="BY198" s="52">
        <f>R198+AX198</f>
        <v>150</v>
      </c>
      <c r="BZ198" s="37" t="s">
        <v>111</v>
      </c>
      <c r="CA198" s="42">
        <f>T198+AL198</f>
        <v>14000000</v>
      </c>
      <c r="CB198" s="37" t="s">
        <v>91</v>
      </c>
    </row>
    <row r="199" spans="1:80" s="58" customFormat="1" ht="29.25" customHeight="1" x14ac:dyDescent="0.3">
      <c r="A199" s="75">
        <v>198</v>
      </c>
      <c r="B199" s="73">
        <v>103962</v>
      </c>
      <c r="C199" s="36" t="s">
        <v>335</v>
      </c>
      <c r="D199" s="71" t="s">
        <v>336</v>
      </c>
      <c r="E199" s="71" t="s">
        <v>337</v>
      </c>
      <c r="F199" s="66" t="s">
        <v>1323</v>
      </c>
      <c r="G199" s="38" t="s">
        <v>1324</v>
      </c>
      <c r="H199" s="76" t="s">
        <v>76</v>
      </c>
      <c r="I199" s="76" t="s">
        <v>1325</v>
      </c>
      <c r="J199" s="40" t="s">
        <v>1326</v>
      </c>
      <c r="K199" s="66" t="s">
        <v>80</v>
      </c>
      <c r="L199" s="76" t="s">
        <v>81</v>
      </c>
      <c r="M199" s="64">
        <v>45358</v>
      </c>
      <c r="N199" s="41">
        <v>45362</v>
      </c>
      <c r="O199" s="41">
        <v>45468</v>
      </c>
      <c r="P199" s="39">
        <v>3</v>
      </c>
      <c r="Q199" s="39">
        <v>15</v>
      </c>
      <c r="R199" s="39">
        <f t="shared" si="6"/>
        <v>105</v>
      </c>
      <c r="S199" s="39" t="s">
        <v>82</v>
      </c>
      <c r="T199" s="69">
        <v>21000000</v>
      </c>
      <c r="U199" s="69">
        <v>6000000</v>
      </c>
      <c r="V199" s="43">
        <v>1013</v>
      </c>
      <c r="W199" s="44">
        <v>45331</v>
      </c>
      <c r="X199" s="45">
        <v>48000000</v>
      </c>
      <c r="Y199" s="46">
        <v>1242</v>
      </c>
      <c r="Z199" s="44">
        <v>45359</v>
      </c>
      <c r="AA199" s="47" t="s">
        <v>610</v>
      </c>
      <c r="AB199" s="77" t="s">
        <v>84</v>
      </c>
      <c r="AC199" s="74">
        <v>45358</v>
      </c>
      <c r="AD199" s="48" t="s">
        <v>1327</v>
      </c>
      <c r="AE199" s="8" t="s">
        <v>1328</v>
      </c>
      <c r="AF199" s="77" t="s">
        <v>87</v>
      </c>
      <c r="AG199" s="48" t="s">
        <v>344</v>
      </c>
      <c r="AH199" s="48" t="s">
        <v>345</v>
      </c>
      <c r="AI199" s="48" t="s">
        <v>77</v>
      </c>
      <c r="AJ199" s="48" t="s">
        <v>77</v>
      </c>
      <c r="AK199" s="49"/>
      <c r="AL199" s="50"/>
      <c r="AM199" s="48" t="s">
        <v>77</v>
      </c>
      <c r="AN199" s="48" t="s">
        <v>77</v>
      </c>
      <c r="AO199" s="48" t="s">
        <v>77</v>
      </c>
      <c r="AP199" s="48" t="s">
        <v>77</v>
      </c>
      <c r="AQ199" s="48" t="s">
        <v>77</v>
      </c>
      <c r="AR199" s="48" t="s">
        <v>77</v>
      </c>
      <c r="AS199" s="48" t="s">
        <v>77</v>
      </c>
      <c r="AT199" s="51"/>
      <c r="AU199" s="51"/>
      <c r="AV199" s="51"/>
      <c r="AW199" s="51"/>
      <c r="AX199" s="52"/>
      <c r="AY199" s="37"/>
      <c r="AZ199" s="37"/>
      <c r="BA199" s="66"/>
      <c r="BB199" s="66"/>
      <c r="BC199" s="51"/>
      <c r="BD199" s="51"/>
      <c r="BE199" s="51"/>
      <c r="BF199" s="51"/>
      <c r="BG199" s="66"/>
      <c r="BH199" s="76"/>
      <c r="BI199" s="66"/>
      <c r="BJ199" s="76"/>
      <c r="BK199" s="66"/>
      <c r="BL199" s="79"/>
      <c r="BM199" s="76"/>
      <c r="BN199" s="66"/>
      <c r="BO199" s="66"/>
      <c r="BP199" s="79"/>
      <c r="BQ199" s="76"/>
      <c r="BR199" s="66"/>
      <c r="BS199" s="66"/>
      <c r="BT199" s="79"/>
      <c r="BU199" s="80"/>
      <c r="BV199" s="79"/>
      <c r="BW199" s="79"/>
      <c r="BX199" s="57">
        <f>O199</f>
        <v>45468</v>
      </c>
      <c r="BY199" s="52">
        <f>R199+AX199</f>
        <v>105</v>
      </c>
      <c r="BZ199" s="37" t="str">
        <f>S199</f>
        <v>3 MESES Y 15 DIAS</v>
      </c>
      <c r="CA199" s="42">
        <f>T199+AL199</f>
        <v>21000000</v>
      </c>
      <c r="CB199" s="37" t="s">
        <v>91</v>
      </c>
    </row>
    <row r="200" spans="1:80" s="58" customFormat="1" ht="29.25" customHeight="1" x14ac:dyDescent="0.3">
      <c r="A200" s="75">
        <v>199</v>
      </c>
      <c r="B200" s="73">
        <v>103889</v>
      </c>
      <c r="C200" s="36" t="s">
        <v>133</v>
      </c>
      <c r="D200" s="71" t="s">
        <v>134</v>
      </c>
      <c r="E200" s="71" t="s">
        <v>385</v>
      </c>
      <c r="F200" s="66" t="s">
        <v>1329</v>
      </c>
      <c r="G200" s="38" t="s">
        <v>1330</v>
      </c>
      <c r="H200" s="76" t="s">
        <v>76</v>
      </c>
      <c r="I200" s="76" t="s">
        <v>1331</v>
      </c>
      <c r="J200" s="40" t="s">
        <v>482</v>
      </c>
      <c r="K200" s="66" t="s">
        <v>80</v>
      </c>
      <c r="L200" s="76" t="s">
        <v>81</v>
      </c>
      <c r="M200" s="64">
        <v>45358</v>
      </c>
      <c r="N200" s="41">
        <v>45364</v>
      </c>
      <c r="O200" s="41">
        <v>45470</v>
      </c>
      <c r="P200" s="39">
        <v>3</v>
      </c>
      <c r="Q200" s="39">
        <v>15</v>
      </c>
      <c r="R200" s="39">
        <f t="shared" si="6"/>
        <v>105</v>
      </c>
      <c r="S200" s="39" t="s">
        <v>82</v>
      </c>
      <c r="T200" s="69">
        <v>9100000</v>
      </c>
      <c r="U200" s="69">
        <v>2600000</v>
      </c>
      <c r="V200" s="43">
        <v>1028</v>
      </c>
      <c r="W200" s="44">
        <v>45337</v>
      </c>
      <c r="X200" s="45">
        <v>72800000</v>
      </c>
      <c r="Y200" s="46">
        <v>1243</v>
      </c>
      <c r="Z200" s="44">
        <v>45359</v>
      </c>
      <c r="AA200" s="47" t="s">
        <v>603</v>
      </c>
      <c r="AB200" s="77" t="s">
        <v>84</v>
      </c>
      <c r="AC200" s="74">
        <v>45358</v>
      </c>
      <c r="AD200" s="48" t="s">
        <v>1332</v>
      </c>
      <c r="AE200" s="8" t="s">
        <v>1333</v>
      </c>
      <c r="AF200" s="77" t="s">
        <v>87</v>
      </c>
      <c r="AG200" s="61" t="s">
        <v>737</v>
      </c>
      <c r="AH200" s="60" t="s">
        <v>113</v>
      </c>
      <c r="AI200" s="48" t="s">
        <v>108</v>
      </c>
      <c r="AJ200" s="74">
        <v>45454</v>
      </c>
      <c r="AK200" s="50">
        <v>3900000</v>
      </c>
      <c r="AL200" s="50">
        <v>3900000</v>
      </c>
      <c r="AM200" s="48">
        <v>110726</v>
      </c>
      <c r="AN200" s="46">
        <v>1558</v>
      </c>
      <c r="AO200" s="59">
        <v>45449</v>
      </c>
      <c r="AP200" s="50">
        <v>3900000</v>
      </c>
      <c r="AQ200" s="46">
        <v>1793</v>
      </c>
      <c r="AR200" s="59">
        <v>45456</v>
      </c>
      <c r="AS200" s="72" t="s">
        <v>109</v>
      </c>
      <c r="AT200" s="37">
        <v>1</v>
      </c>
      <c r="AU200" s="37">
        <v>15</v>
      </c>
      <c r="AV200" s="37">
        <v>45</v>
      </c>
      <c r="AW200" s="37" t="s">
        <v>110</v>
      </c>
      <c r="AX200" s="52">
        <v>45</v>
      </c>
      <c r="AY200" s="64">
        <v>45516</v>
      </c>
      <c r="AZ200" s="66"/>
      <c r="BA200" s="66"/>
      <c r="BB200" s="66"/>
      <c r="BC200" s="51"/>
      <c r="BD200" s="51"/>
      <c r="BE200" s="51"/>
      <c r="BF200" s="51"/>
      <c r="BG200" s="66"/>
      <c r="BH200" s="76"/>
      <c r="BI200" s="66"/>
      <c r="BJ200" s="76"/>
      <c r="BK200" s="66"/>
      <c r="BL200" s="79"/>
      <c r="BM200" s="76"/>
      <c r="BN200" s="66"/>
      <c r="BO200" s="66"/>
      <c r="BP200" s="79"/>
      <c r="BQ200" s="76"/>
      <c r="BR200" s="66"/>
      <c r="BS200" s="66"/>
      <c r="BT200" s="79"/>
      <c r="BU200" s="80"/>
      <c r="BV200" s="79"/>
      <c r="BW200" s="79"/>
      <c r="BX200" s="57">
        <v>45516</v>
      </c>
      <c r="BY200" s="52">
        <f>R200+AX200</f>
        <v>150</v>
      </c>
      <c r="BZ200" s="37" t="s">
        <v>111</v>
      </c>
      <c r="CA200" s="42">
        <f>T200+AL200</f>
        <v>13000000</v>
      </c>
      <c r="CB200" s="37" t="s">
        <v>91</v>
      </c>
    </row>
    <row r="201" spans="1:80" s="58" customFormat="1" ht="29.25" customHeight="1" x14ac:dyDescent="0.3">
      <c r="A201" s="75">
        <v>200</v>
      </c>
      <c r="B201" s="73">
        <v>104213</v>
      </c>
      <c r="C201" s="36" t="s">
        <v>312</v>
      </c>
      <c r="D201" s="71" t="s">
        <v>282</v>
      </c>
      <c r="E201" s="71" t="s">
        <v>283</v>
      </c>
      <c r="F201" s="66" t="s">
        <v>1334</v>
      </c>
      <c r="G201" s="38" t="s">
        <v>1335</v>
      </c>
      <c r="H201" s="76" t="s">
        <v>76</v>
      </c>
      <c r="I201" s="66" t="s">
        <v>1336</v>
      </c>
      <c r="J201" s="40" t="s">
        <v>570</v>
      </c>
      <c r="K201" s="66" t="s">
        <v>80</v>
      </c>
      <c r="L201" s="76" t="s">
        <v>81</v>
      </c>
      <c r="M201" s="64">
        <v>45358</v>
      </c>
      <c r="N201" s="41">
        <v>45362</v>
      </c>
      <c r="O201" s="41">
        <v>45468</v>
      </c>
      <c r="P201" s="39">
        <v>3</v>
      </c>
      <c r="Q201" s="39">
        <v>15</v>
      </c>
      <c r="R201" s="39">
        <f t="shared" si="6"/>
        <v>105</v>
      </c>
      <c r="S201" s="39" t="s">
        <v>82</v>
      </c>
      <c r="T201" s="69">
        <v>19250000</v>
      </c>
      <c r="U201" s="69">
        <v>5500000</v>
      </c>
      <c r="V201" s="43">
        <v>1018</v>
      </c>
      <c r="W201" s="44">
        <v>45331</v>
      </c>
      <c r="X201" s="45">
        <v>44000000</v>
      </c>
      <c r="Y201" s="46">
        <v>1244</v>
      </c>
      <c r="Z201" s="44">
        <v>45359</v>
      </c>
      <c r="AA201" s="47" t="s">
        <v>1001</v>
      </c>
      <c r="AB201" s="77" t="s">
        <v>84</v>
      </c>
      <c r="AC201" s="74">
        <v>45358</v>
      </c>
      <c r="AD201" s="48" t="s">
        <v>1337</v>
      </c>
      <c r="AE201" s="8" t="s">
        <v>1338</v>
      </c>
      <c r="AF201" s="77" t="s">
        <v>87</v>
      </c>
      <c r="AG201" s="48" t="s">
        <v>290</v>
      </c>
      <c r="AH201" s="48" t="s">
        <v>291</v>
      </c>
      <c r="AI201" s="48" t="s">
        <v>108</v>
      </c>
      <c r="AJ201" s="74">
        <v>45454</v>
      </c>
      <c r="AK201" s="50">
        <v>8250000</v>
      </c>
      <c r="AL201" s="50">
        <v>8250000</v>
      </c>
      <c r="AM201" s="48">
        <v>110716</v>
      </c>
      <c r="AN201" s="46">
        <v>1548</v>
      </c>
      <c r="AO201" s="59">
        <v>45449</v>
      </c>
      <c r="AP201" s="50">
        <v>8250000</v>
      </c>
      <c r="AQ201" s="46">
        <v>1794</v>
      </c>
      <c r="AR201" s="59">
        <v>45456</v>
      </c>
      <c r="AS201" s="72" t="s">
        <v>292</v>
      </c>
      <c r="AT201" s="37">
        <v>1</v>
      </c>
      <c r="AU201" s="37">
        <v>15</v>
      </c>
      <c r="AV201" s="37">
        <v>45</v>
      </c>
      <c r="AW201" s="37" t="s">
        <v>110</v>
      </c>
      <c r="AX201" s="52">
        <v>45</v>
      </c>
      <c r="AY201" s="64">
        <v>45514</v>
      </c>
      <c r="AZ201" s="66"/>
      <c r="BA201" s="66"/>
      <c r="BB201" s="66"/>
      <c r="BC201" s="51"/>
      <c r="BD201" s="51"/>
      <c r="BE201" s="51"/>
      <c r="BF201" s="51"/>
      <c r="BG201" s="66"/>
      <c r="BH201" s="76"/>
      <c r="BI201" s="66"/>
      <c r="BJ201" s="76"/>
      <c r="BK201" s="66"/>
      <c r="BL201" s="79"/>
      <c r="BM201" s="76"/>
      <c r="BN201" s="66"/>
      <c r="BO201" s="66"/>
      <c r="BP201" s="79"/>
      <c r="BQ201" s="76"/>
      <c r="BR201" s="66"/>
      <c r="BS201" s="66"/>
      <c r="BT201" s="79"/>
      <c r="BU201" s="80"/>
      <c r="BV201" s="79"/>
      <c r="BW201" s="79"/>
      <c r="BX201" s="64">
        <v>45514</v>
      </c>
      <c r="BY201" s="52">
        <f>R201+AX201</f>
        <v>150</v>
      </c>
      <c r="BZ201" s="37" t="s">
        <v>111</v>
      </c>
      <c r="CA201" s="42">
        <f>T201+AL201</f>
        <v>27500000</v>
      </c>
      <c r="CB201" s="37" t="s">
        <v>91</v>
      </c>
    </row>
    <row r="202" spans="1:80" s="58" customFormat="1" ht="29.25" customHeight="1" x14ac:dyDescent="0.3">
      <c r="A202" s="75">
        <v>201</v>
      </c>
      <c r="B202" s="73">
        <v>103842</v>
      </c>
      <c r="C202" s="36" t="s">
        <v>738</v>
      </c>
      <c r="D202" s="71" t="s">
        <v>186</v>
      </c>
      <c r="E202" s="71" t="s">
        <v>187</v>
      </c>
      <c r="F202" s="66" t="s">
        <v>1339</v>
      </c>
      <c r="G202" s="38" t="s">
        <v>1340</v>
      </c>
      <c r="H202" s="76" t="s">
        <v>76</v>
      </c>
      <c r="I202" s="76" t="s">
        <v>1341</v>
      </c>
      <c r="J202" s="40" t="s">
        <v>1218</v>
      </c>
      <c r="K202" s="66" t="s">
        <v>80</v>
      </c>
      <c r="L202" s="76" t="s">
        <v>81</v>
      </c>
      <c r="M202" s="64">
        <v>45358</v>
      </c>
      <c r="N202" s="41">
        <v>45359</v>
      </c>
      <c r="O202" s="41">
        <v>45465</v>
      </c>
      <c r="P202" s="39">
        <v>3</v>
      </c>
      <c r="Q202" s="39">
        <v>15</v>
      </c>
      <c r="R202" s="39">
        <f t="shared" si="6"/>
        <v>105</v>
      </c>
      <c r="S202" s="39" t="s">
        <v>82</v>
      </c>
      <c r="T202" s="69">
        <v>10080000</v>
      </c>
      <c r="U202" s="69">
        <v>2880000</v>
      </c>
      <c r="V202" s="43">
        <v>1091</v>
      </c>
      <c r="W202" s="44">
        <v>45349</v>
      </c>
      <c r="X202" s="45">
        <v>100800000</v>
      </c>
      <c r="Y202" s="46">
        <v>1245</v>
      </c>
      <c r="Z202" s="44">
        <v>45359</v>
      </c>
      <c r="AA202" s="47" t="s">
        <v>805</v>
      </c>
      <c r="AB202" s="77" t="s">
        <v>84</v>
      </c>
      <c r="AC202" s="74">
        <v>45358</v>
      </c>
      <c r="AD202" s="48" t="s">
        <v>1342</v>
      </c>
      <c r="AE202" s="8" t="s">
        <v>1343</v>
      </c>
      <c r="AF202" s="77" t="s">
        <v>87</v>
      </c>
      <c r="AG202" s="48" t="s">
        <v>746</v>
      </c>
      <c r="AH202" s="48" t="s">
        <v>747</v>
      </c>
      <c r="AI202" s="48" t="s">
        <v>108</v>
      </c>
      <c r="AJ202" s="74">
        <v>45454</v>
      </c>
      <c r="AK202" s="50">
        <v>4320000</v>
      </c>
      <c r="AL202" s="50">
        <v>4320000</v>
      </c>
      <c r="AM202" s="48">
        <v>110674</v>
      </c>
      <c r="AN202" s="46">
        <v>1520</v>
      </c>
      <c r="AO202" s="59">
        <v>45448</v>
      </c>
      <c r="AP202" s="50">
        <v>4320000</v>
      </c>
      <c r="AQ202" s="46">
        <v>1795</v>
      </c>
      <c r="AR202" s="59">
        <v>45456</v>
      </c>
      <c r="AS202" s="72" t="s">
        <v>1085</v>
      </c>
      <c r="AT202" s="37">
        <v>1</v>
      </c>
      <c r="AU202" s="37">
        <v>15</v>
      </c>
      <c r="AV202" s="37">
        <v>45</v>
      </c>
      <c r="AW202" s="37" t="s">
        <v>110</v>
      </c>
      <c r="AX202" s="52">
        <v>45</v>
      </c>
      <c r="AY202" s="64">
        <v>45511</v>
      </c>
      <c r="AZ202" s="66"/>
      <c r="BA202" s="66"/>
      <c r="BB202" s="66"/>
      <c r="BC202" s="51"/>
      <c r="BD202" s="51"/>
      <c r="BE202" s="51"/>
      <c r="BF202" s="51"/>
      <c r="BG202" s="66"/>
      <c r="BH202" s="76"/>
      <c r="BI202" s="66"/>
      <c r="BJ202" s="76"/>
      <c r="BK202" s="66"/>
      <c r="BL202" s="79"/>
      <c r="BM202" s="76"/>
      <c r="BN202" s="66"/>
      <c r="BO202" s="66"/>
      <c r="BP202" s="79"/>
      <c r="BQ202" s="76"/>
      <c r="BR202" s="66"/>
      <c r="BS202" s="66"/>
      <c r="BT202" s="79"/>
      <c r="BU202" s="80"/>
      <c r="BV202" s="79"/>
      <c r="BW202" s="79"/>
      <c r="BX202" s="57">
        <v>45511</v>
      </c>
      <c r="BY202" s="52">
        <f>R202+AX202</f>
        <v>150</v>
      </c>
      <c r="BZ202" s="37" t="s">
        <v>111</v>
      </c>
      <c r="CA202" s="42">
        <f>T202+AL202</f>
        <v>14400000</v>
      </c>
      <c r="CB202" s="37" t="s">
        <v>91</v>
      </c>
    </row>
    <row r="203" spans="1:80" s="58" customFormat="1" ht="29.25" customHeight="1" x14ac:dyDescent="0.3">
      <c r="A203" s="75">
        <v>202</v>
      </c>
      <c r="B203" s="73">
        <v>103863</v>
      </c>
      <c r="C203" s="36" t="s">
        <v>71</v>
      </c>
      <c r="D203" s="71" t="s">
        <v>72</v>
      </c>
      <c r="E203" s="71" t="s">
        <v>73</v>
      </c>
      <c r="F203" s="66" t="s">
        <v>1344</v>
      </c>
      <c r="G203" s="38" t="s">
        <v>1345</v>
      </c>
      <c r="H203" s="76" t="s">
        <v>76</v>
      </c>
      <c r="I203" s="76" t="s">
        <v>1346</v>
      </c>
      <c r="J203" s="40" t="s">
        <v>1347</v>
      </c>
      <c r="K203" s="66" t="s">
        <v>80</v>
      </c>
      <c r="L203" s="76" t="s">
        <v>81</v>
      </c>
      <c r="M203" s="64">
        <v>45358</v>
      </c>
      <c r="N203" s="41">
        <v>45365</v>
      </c>
      <c r="O203" s="41">
        <v>45471</v>
      </c>
      <c r="P203" s="39">
        <v>3</v>
      </c>
      <c r="Q203" s="39">
        <v>15</v>
      </c>
      <c r="R203" s="39">
        <f t="shared" si="6"/>
        <v>105</v>
      </c>
      <c r="S203" s="39" t="s">
        <v>82</v>
      </c>
      <c r="T203" s="69">
        <v>22750000</v>
      </c>
      <c r="U203" s="69">
        <v>6500000</v>
      </c>
      <c r="V203" s="46">
        <v>1051</v>
      </c>
      <c r="W203" s="44">
        <v>45337</v>
      </c>
      <c r="X203" s="45">
        <v>22750000</v>
      </c>
      <c r="Y203" s="46">
        <v>1246</v>
      </c>
      <c r="Z203" s="44">
        <v>45359</v>
      </c>
      <c r="AA203" s="47" t="s">
        <v>597</v>
      </c>
      <c r="AB203" s="77" t="s">
        <v>84</v>
      </c>
      <c r="AC203" s="74">
        <v>45358</v>
      </c>
      <c r="AD203" s="48" t="s">
        <v>1348</v>
      </c>
      <c r="AE203" s="8" t="s">
        <v>1349</v>
      </c>
      <c r="AF203" s="77" t="s">
        <v>87</v>
      </c>
      <c r="AG203" s="48" t="s">
        <v>204</v>
      </c>
      <c r="AH203" s="61" t="s">
        <v>1350</v>
      </c>
      <c r="AI203" s="48" t="s">
        <v>77</v>
      </c>
      <c r="AJ203" s="48" t="s">
        <v>77</v>
      </c>
      <c r="AK203" s="49"/>
      <c r="AL203" s="50"/>
      <c r="AM203" s="48" t="s">
        <v>77</v>
      </c>
      <c r="AN203" s="48" t="s">
        <v>77</v>
      </c>
      <c r="AO203" s="48" t="s">
        <v>77</v>
      </c>
      <c r="AP203" s="48" t="s">
        <v>77</v>
      </c>
      <c r="AQ203" s="48" t="s">
        <v>77</v>
      </c>
      <c r="AR203" s="48" t="s">
        <v>77</v>
      </c>
      <c r="AS203" s="48" t="s">
        <v>77</v>
      </c>
      <c r="AT203" s="51"/>
      <c r="AU203" s="51"/>
      <c r="AV203" s="51"/>
      <c r="AW203" s="51"/>
      <c r="AX203" s="52"/>
      <c r="AY203" s="37"/>
      <c r="AZ203" s="37"/>
      <c r="BA203" s="66"/>
      <c r="BB203" s="66"/>
      <c r="BC203" s="51"/>
      <c r="BD203" s="51"/>
      <c r="BE203" s="51"/>
      <c r="BF203" s="51"/>
      <c r="BG203" s="66"/>
      <c r="BH203" s="76"/>
      <c r="BI203" s="66"/>
      <c r="BJ203" s="76"/>
      <c r="BK203" s="66"/>
      <c r="BL203" s="79"/>
      <c r="BM203" s="76"/>
      <c r="BN203" s="66"/>
      <c r="BO203" s="66"/>
      <c r="BP203" s="79"/>
      <c r="BQ203" s="76"/>
      <c r="BR203" s="66"/>
      <c r="BS203" s="66"/>
      <c r="BT203" s="79"/>
      <c r="BU203" s="80"/>
      <c r="BV203" s="79"/>
      <c r="BW203" s="79"/>
      <c r="BX203" s="57">
        <f>O203</f>
        <v>45471</v>
      </c>
      <c r="BY203" s="52">
        <f>R203+AX203</f>
        <v>105</v>
      </c>
      <c r="BZ203" s="37" t="str">
        <f>S203</f>
        <v>3 MESES Y 15 DIAS</v>
      </c>
      <c r="CA203" s="42">
        <f>T203+AL203</f>
        <v>22750000</v>
      </c>
      <c r="CB203" s="37" t="s">
        <v>91</v>
      </c>
    </row>
    <row r="204" spans="1:80" s="58" customFormat="1" ht="29.25" customHeight="1" x14ac:dyDescent="0.3">
      <c r="A204" s="75">
        <v>203</v>
      </c>
      <c r="B204" s="73">
        <v>103758</v>
      </c>
      <c r="C204" s="36" t="s">
        <v>71</v>
      </c>
      <c r="D204" s="71" t="s">
        <v>72</v>
      </c>
      <c r="E204" s="71" t="s">
        <v>73</v>
      </c>
      <c r="F204" s="66" t="s">
        <v>1351</v>
      </c>
      <c r="G204" s="38" t="s">
        <v>1352</v>
      </c>
      <c r="H204" s="76" t="s">
        <v>76</v>
      </c>
      <c r="I204" s="76" t="s">
        <v>1353</v>
      </c>
      <c r="J204" s="40" t="s">
        <v>95</v>
      </c>
      <c r="K204" s="66" t="s">
        <v>80</v>
      </c>
      <c r="L204" s="76" t="s">
        <v>81</v>
      </c>
      <c r="M204" s="64">
        <v>45358</v>
      </c>
      <c r="N204" s="41">
        <v>45362</v>
      </c>
      <c r="O204" s="41">
        <v>45468</v>
      </c>
      <c r="P204" s="39">
        <v>3</v>
      </c>
      <c r="Q204" s="39">
        <v>15</v>
      </c>
      <c r="R204" s="39">
        <f t="shared" si="6"/>
        <v>105</v>
      </c>
      <c r="S204" s="39" t="s">
        <v>82</v>
      </c>
      <c r="T204" s="69">
        <v>9100000</v>
      </c>
      <c r="U204" s="69">
        <v>2600000</v>
      </c>
      <c r="V204" s="43">
        <v>998</v>
      </c>
      <c r="W204" s="44">
        <v>45330</v>
      </c>
      <c r="X204" s="45">
        <v>154700000</v>
      </c>
      <c r="Y204" s="46">
        <v>1247</v>
      </c>
      <c r="Z204" s="44">
        <v>45359</v>
      </c>
      <c r="AA204" s="47" t="s">
        <v>603</v>
      </c>
      <c r="AB204" s="77" t="s">
        <v>84</v>
      </c>
      <c r="AC204" s="74">
        <v>45358</v>
      </c>
      <c r="AD204" s="48" t="s">
        <v>1354</v>
      </c>
      <c r="AE204" s="8" t="s">
        <v>1355</v>
      </c>
      <c r="AF204" s="77" t="s">
        <v>87</v>
      </c>
      <c r="AG204" s="48" t="s">
        <v>554</v>
      </c>
      <c r="AH204" s="60" t="s">
        <v>329</v>
      </c>
      <c r="AI204" s="48" t="s">
        <v>77</v>
      </c>
      <c r="AJ204" s="48" t="s">
        <v>77</v>
      </c>
      <c r="AK204" s="49"/>
      <c r="AL204" s="50"/>
      <c r="AM204" s="48" t="s">
        <v>77</v>
      </c>
      <c r="AN204" s="48" t="s">
        <v>77</v>
      </c>
      <c r="AO204" s="48" t="s">
        <v>77</v>
      </c>
      <c r="AP204" s="48" t="s">
        <v>77</v>
      </c>
      <c r="AQ204" s="48" t="s">
        <v>77</v>
      </c>
      <c r="AR204" s="48" t="s">
        <v>77</v>
      </c>
      <c r="AS204" s="48" t="s">
        <v>77</v>
      </c>
      <c r="AT204" s="51"/>
      <c r="AU204" s="51"/>
      <c r="AV204" s="51"/>
      <c r="AW204" s="51"/>
      <c r="AX204" s="52"/>
      <c r="AY204" s="37"/>
      <c r="AZ204" s="37"/>
      <c r="BA204" s="66"/>
      <c r="BB204" s="66"/>
      <c r="BC204" s="51"/>
      <c r="BD204" s="51"/>
      <c r="BE204" s="51"/>
      <c r="BF204" s="51"/>
      <c r="BG204" s="66"/>
      <c r="BH204" s="76"/>
      <c r="BI204" s="66"/>
      <c r="BJ204" s="76"/>
      <c r="BK204" s="66"/>
      <c r="BL204" s="79"/>
      <c r="BM204" s="76"/>
      <c r="BN204" s="66"/>
      <c r="BO204" s="66"/>
      <c r="BP204" s="79"/>
      <c r="BQ204" s="76"/>
      <c r="BR204" s="66"/>
      <c r="BS204" s="66"/>
      <c r="BT204" s="79"/>
      <c r="BU204" s="80"/>
      <c r="BV204" s="79"/>
      <c r="BW204" s="79"/>
      <c r="BX204" s="57">
        <f>O204</f>
        <v>45468</v>
      </c>
      <c r="BY204" s="52">
        <f>R204+AX204</f>
        <v>105</v>
      </c>
      <c r="BZ204" s="37" t="str">
        <f>S204</f>
        <v>3 MESES Y 15 DIAS</v>
      </c>
      <c r="CA204" s="42">
        <f>T204+AL204</f>
        <v>9100000</v>
      </c>
      <c r="CB204" s="37" t="s">
        <v>91</v>
      </c>
    </row>
    <row r="205" spans="1:80" s="58" customFormat="1" ht="29.25" customHeight="1" x14ac:dyDescent="0.3">
      <c r="A205" s="75">
        <v>204</v>
      </c>
      <c r="B205" s="73">
        <v>103894</v>
      </c>
      <c r="C205" s="36" t="s">
        <v>71</v>
      </c>
      <c r="D205" s="71" t="s">
        <v>72</v>
      </c>
      <c r="E205" s="71" t="s">
        <v>73</v>
      </c>
      <c r="F205" s="66" t="s">
        <v>1356</v>
      </c>
      <c r="G205" s="38" t="s">
        <v>1357</v>
      </c>
      <c r="H205" s="76" t="s">
        <v>76</v>
      </c>
      <c r="I205" s="66" t="s">
        <v>1358</v>
      </c>
      <c r="J205" s="40" t="s">
        <v>1359</v>
      </c>
      <c r="K205" s="66" t="s">
        <v>80</v>
      </c>
      <c r="L205" s="76" t="s">
        <v>81</v>
      </c>
      <c r="M205" s="64">
        <v>45358</v>
      </c>
      <c r="N205" s="41">
        <v>45363</v>
      </c>
      <c r="O205" s="41">
        <v>45469</v>
      </c>
      <c r="P205" s="39">
        <v>3</v>
      </c>
      <c r="Q205" s="39">
        <v>15</v>
      </c>
      <c r="R205" s="39">
        <f t="shared" si="6"/>
        <v>105</v>
      </c>
      <c r="S205" s="39" t="s">
        <v>82</v>
      </c>
      <c r="T205" s="69">
        <v>22750000</v>
      </c>
      <c r="U205" s="69">
        <v>6500000</v>
      </c>
      <c r="V205" s="46">
        <v>1082</v>
      </c>
      <c r="W205" s="44">
        <v>45345</v>
      </c>
      <c r="X205" s="45">
        <v>22750000</v>
      </c>
      <c r="Y205" s="46">
        <v>1248</v>
      </c>
      <c r="Z205" s="44">
        <v>45359</v>
      </c>
      <c r="AA205" s="47" t="s">
        <v>597</v>
      </c>
      <c r="AB205" s="77" t="s">
        <v>84</v>
      </c>
      <c r="AC205" s="74">
        <v>45358</v>
      </c>
      <c r="AD205" s="48" t="s">
        <v>1360</v>
      </c>
      <c r="AE205" s="8" t="s">
        <v>1361</v>
      </c>
      <c r="AF205" s="77" t="s">
        <v>87</v>
      </c>
      <c r="AG205" s="48" t="s">
        <v>458</v>
      </c>
      <c r="AH205" s="48" t="s">
        <v>695</v>
      </c>
      <c r="AI205" s="48" t="s">
        <v>108</v>
      </c>
      <c r="AJ205" s="74">
        <v>45457</v>
      </c>
      <c r="AK205" s="50">
        <v>9750000</v>
      </c>
      <c r="AL205" s="50">
        <v>9750000</v>
      </c>
      <c r="AM205" s="48">
        <v>110722</v>
      </c>
      <c r="AN205" s="46">
        <v>1554</v>
      </c>
      <c r="AO205" s="59">
        <v>45449</v>
      </c>
      <c r="AP205" s="50">
        <v>9750000</v>
      </c>
      <c r="AQ205" s="46">
        <v>1893</v>
      </c>
      <c r="AR205" s="59">
        <v>45460</v>
      </c>
      <c r="AS205" s="47">
        <v>9750000</v>
      </c>
      <c r="AT205" s="37">
        <v>1</v>
      </c>
      <c r="AU205" s="37">
        <v>15</v>
      </c>
      <c r="AV205" s="37">
        <v>45</v>
      </c>
      <c r="AW205" s="37" t="s">
        <v>110</v>
      </c>
      <c r="AX205" s="52">
        <v>45</v>
      </c>
      <c r="AY205" s="64">
        <v>45515</v>
      </c>
      <c r="AZ205" s="66"/>
      <c r="BA205" s="66"/>
      <c r="BB205" s="66"/>
      <c r="BC205" s="51"/>
      <c r="BD205" s="51"/>
      <c r="BE205" s="51"/>
      <c r="BF205" s="51"/>
      <c r="BG205" s="66"/>
      <c r="BH205" s="76"/>
      <c r="BI205" s="66"/>
      <c r="BJ205" s="76"/>
      <c r="BK205" s="66"/>
      <c r="BL205" s="79"/>
      <c r="BM205" s="76"/>
      <c r="BN205" s="66"/>
      <c r="BO205" s="66"/>
      <c r="BP205" s="79"/>
      <c r="BQ205" s="76"/>
      <c r="BR205" s="66"/>
      <c r="BS205" s="66"/>
      <c r="BT205" s="79"/>
      <c r="BU205" s="80"/>
      <c r="BV205" s="79"/>
      <c r="BW205" s="79"/>
      <c r="BX205" s="64">
        <v>45515</v>
      </c>
      <c r="BY205" s="52">
        <f>R205+AX205</f>
        <v>150</v>
      </c>
      <c r="BZ205" s="37" t="s">
        <v>111</v>
      </c>
      <c r="CA205" s="42">
        <f>T205+AL205</f>
        <v>32500000</v>
      </c>
      <c r="CB205" s="37" t="s">
        <v>91</v>
      </c>
    </row>
    <row r="206" spans="1:80" s="58" customFormat="1" ht="29.25" customHeight="1" x14ac:dyDescent="0.3">
      <c r="A206" s="75">
        <v>205</v>
      </c>
      <c r="B206" s="73">
        <v>103935</v>
      </c>
      <c r="C206" s="36" t="s">
        <v>121</v>
      </c>
      <c r="D206" s="71" t="s">
        <v>122</v>
      </c>
      <c r="E206" s="71" t="s">
        <v>123</v>
      </c>
      <c r="F206" s="66" t="s">
        <v>1362</v>
      </c>
      <c r="G206" s="38" t="s">
        <v>1363</v>
      </c>
      <c r="H206" s="76" t="s">
        <v>76</v>
      </c>
      <c r="I206" s="66" t="s">
        <v>1364</v>
      </c>
      <c r="J206" s="40" t="s">
        <v>1153</v>
      </c>
      <c r="K206" s="66" t="s">
        <v>80</v>
      </c>
      <c r="L206" s="76" t="s">
        <v>81</v>
      </c>
      <c r="M206" s="64">
        <v>45358</v>
      </c>
      <c r="N206" s="41">
        <v>45362</v>
      </c>
      <c r="O206" s="41">
        <v>45468</v>
      </c>
      <c r="P206" s="39">
        <v>3</v>
      </c>
      <c r="Q206" s="39">
        <v>15</v>
      </c>
      <c r="R206" s="39">
        <f t="shared" si="6"/>
        <v>105</v>
      </c>
      <c r="S206" s="39" t="s">
        <v>82</v>
      </c>
      <c r="T206" s="69">
        <v>18900000</v>
      </c>
      <c r="U206" s="69">
        <v>5400000</v>
      </c>
      <c r="V206" s="43">
        <v>1084</v>
      </c>
      <c r="W206" s="44">
        <v>45345</v>
      </c>
      <c r="X206" s="45">
        <v>189000000</v>
      </c>
      <c r="Y206" s="46">
        <v>1249</v>
      </c>
      <c r="Z206" s="44">
        <v>45359</v>
      </c>
      <c r="AA206" s="47" t="s">
        <v>1154</v>
      </c>
      <c r="AB206" s="77" t="s">
        <v>84</v>
      </c>
      <c r="AC206" s="74">
        <v>45358</v>
      </c>
      <c r="AD206" s="48" t="s">
        <v>1365</v>
      </c>
      <c r="AE206" s="8" t="s">
        <v>1366</v>
      </c>
      <c r="AF206" s="77" t="s">
        <v>87</v>
      </c>
      <c r="AG206" s="48" t="s">
        <v>130</v>
      </c>
      <c r="AH206" s="48" t="s">
        <v>131</v>
      </c>
      <c r="AI206" s="48" t="s">
        <v>108</v>
      </c>
      <c r="AJ206" s="74">
        <v>45455</v>
      </c>
      <c r="AK206" s="50">
        <v>8100000</v>
      </c>
      <c r="AL206" s="50">
        <v>8100000</v>
      </c>
      <c r="AM206" s="48">
        <v>110709</v>
      </c>
      <c r="AN206" s="46">
        <v>1541</v>
      </c>
      <c r="AO206" s="59">
        <v>45448</v>
      </c>
      <c r="AP206" s="50">
        <v>8100000</v>
      </c>
      <c r="AQ206" s="46">
        <v>1796</v>
      </c>
      <c r="AR206" s="59">
        <v>45456</v>
      </c>
      <c r="AS206" s="72" t="s">
        <v>132</v>
      </c>
      <c r="AT206" s="37">
        <v>1</v>
      </c>
      <c r="AU206" s="37">
        <v>15</v>
      </c>
      <c r="AV206" s="37">
        <v>45</v>
      </c>
      <c r="AW206" s="37" t="s">
        <v>110</v>
      </c>
      <c r="AX206" s="52">
        <v>45</v>
      </c>
      <c r="AY206" s="64">
        <v>45514</v>
      </c>
      <c r="AZ206" s="66"/>
      <c r="BA206" s="66"/>
      <c r="BB206" s="66"/>
      <c r="BC206" s="51"/>
      <c r="BD206" s="51"/>
      <c r="BE206" s="51"/>
      <c r="BF206" s="51"/>
      <c r="BG206" s="66"/>
      <c r="BH206" s="76"/>
      <c r="BI206" s="66"/>
      <c r="BJ206" s="76"/>
      <c r="BK206" s="66"/>
      <c r="BL206" s="79"/>
      <c r="BM206" s="76"/>
      <c r="BN206" s="66"/>
      <c r="BO206" s="66"/>
      <c r="BP206" s="79"/>
      <c r="BQ206" s="76"/>
      <c r="BR206" s="66"/>
      <c r="BS206" s="66"/>
      <c r="BT206" s="79"/>
      <c r="BU206" s="80"/>
      <c r="BV206" s="79"/>
      <c r="BW206" s="79"/>
      <c r="BX206" s="57">
        <v>45514</v>
      </c>
      <c r="BY206" s="52">
        <f>R206+AX206</f>
        <v>150</v>
      </c>
      <c r="BZ206" s="37" t="s">
        <v>111</v>
      </c>
      <c r="CA206" s="42">
        <f>T206+AL206</f>
        <v>27000000</v>
      </c>
      <c r="CB206" s="37" t="s">
        <v>91</v>
      </c>
    </row>
    <row r="207" spans="1:80" s="58" customFormat="1" ht="29.25" customHeight="1" x14ac:dyDescent="0.3">
      <c r="A207" s="75">
        <v>206</v>
      </c>
      <c r="B207" s="73">
        <v>103730</v>
      </c>
      <c r="C207" s="36" t="s">
        <v>71</v>
      </c>
      <c r="D207" s="71" t="s">
        <v>72</v>
      </c>
      <c r="E207" s="71" t="s">
        <v>73</v>
      </c>
      <c r="F207" s="66" t="s">
        <v>1367</v>
      </c>
      <c r="G207" s="38" t="s">
        <v>1368</v>
      </c>
      <c r="H207" s="76" t="s">
        <v>76</v>
      </c>
      <c r="I207" s="76" t="s">
        <v>1369</v>
      </c>
      <c r="J207" s="40" t="s">
        <v>428</v>
      </c>
      <c r="K207" s="66" t="s">
        <v>80</v>
      </c>
      <c r="L207" s="76" t="s">
        <v>81</v>
      </c>
      <c r="M207" s="64">
        <v>45358</v>
      </c>
      <c r="N207" s="41">
        <v>45362</v>
      </c>
      <c r="O207" s="41">
        <v>45468</v>
      </c>
      <c r="P207" s="39">
        <v>3</v>
      </c>
      <c r="Q207" s="39">
        <v>15</v>
      </c>
      <c r="R207" s="39">
        <f t="shared" si="6"/>
        <v>105</v>
      </c>
      <c r="S207" s="39" t="s">
        <v>82</v>
      </c>
      <c r="T207" s="69">
        <v>14000000</v>
      </c>
      <c r="U207" s="69">
        <v>4000000</v>
      </c>
      <c r="V207" s="43">
        <v>993</v>
      </c>
      <c r="W207" s="44">
        <v>45330</v>
      </c>
      <c r="X207" s="45">
        <v>28000000</v>
      </c>
      <c r="Y207" s="46">
        <v>1250</v>
      </c>
      <c r="Z207" s="44">
        <v>45359</v>
      </c>
      <c r="AA207" s="47" t="s">
        <v>798</v>
      </c>
      <c r="AB207" s="77" t="s">
        <v>84</v>
      </c>
      <c r="AC207" s="74">
        <v>45358</v>
      </c>
      <c r="AD207" s="48" t="s">
        <v>1370</v>
      </c>
      <c r="AE207" s="8" t="s">
        <v>1371</v>
      </c>
      <c r="AF207" s="77" t="s">
        <v>87</v>
      </c>
      <c r="AG207" s="48" t="s">
        <v>88</v>
      </c>
      <c r="AH207" s="48" t="s">
        <v>242</v>
      </c>
      <c r="AI207" s="48" t="s">
        <v>108</v>
      </c>
      <c r="AJ207" s="74">
        <v>45454</v>
      </c>
      <c r="AK207" s="50">
        <v>6000000</v>
      </c>
      <c r="AL207" s="50">
        <v>6000000</v>
      </c>
      <c r="AM207" s="48">
        <v>110699</v>
      </c>
      <c r="AN207" s="46">
        <v>1531</v>
      </c>
      <c r="AO207" s="59">
        <v>45448</v>
      </c>
      <c r="AP207" s="50">
        <v>6000000</v>
      </c>
      <c r="AQ207" s="46">
        <v>1797</v>
      </c>
      <c r="AR207" s="59">
        <v>45456</v>
      </c>
      <c r="AS207" s="72" t="s">
        <v>431</v>
      </c>
      <c r="AT207" s="37">
        <v>1</v>
      </c>
      <c r="AU207" s="37">
        <v>15</v>
      </c>
      <c r="AV207" s="37">
        <v>45</v>
      </c>
      <c r="AW207" s="37" t="s">
        <v>110</v>
      </c>
      <c r="AX207" s="52">
        <v>45</v>
      </c>
      <c r="AY207" s="64">
        <v>45514</v>
      </c>
      <c r="AZ207" s="66"/>
      <c r="BA207" s="66"/>
      <c r="BB207" s="66"/>
      <c r="BC207" s="51"/>
      <c r="BD207" s="51"/>
      <c r="BE207" s="51"/>
      <c r="BF207" s="51"/>
      <c r="BG207" s="66"/>
      <c r="BH207" s="76"/>
      <c r="BI207" s="66"/>
      <c r="BJ207" s="76"/>
      <c r="BK207" s="66"/>
      <c r="BL207" s="79"/>
      <c r="BM207" s="76"/>
      <c r="BN207" s="66"/>
      <c r="BO207" s="66"/>
      <c r="BP207" s="79"/>
      <c r="BQ207" s="76"/>
      <c r="BR207" s="66"/>
      <c r="BS207" s="66"/>
      <c r="BT207" s="79"/>
      <c r="BU207" s="80"/>
      <c r="BV207" s="79"/>
      <c r="BW207" s="79"/>
      <c r="BX207" s="64">
        <v>45514</v>
      </c>
      <c r="BY207" s="52">
        <f>R207+AX207</f>
        <v>150</v>
      </c>
      <c r="BZ207" s="37" t="s">
        <v>111</v>
      </c>
      <c r="CA207" s="42">
        <f>T207+AL207</f>
        <v>20000000</v>
      </c>
      <c r="CB207" s="37" t="s">
        <v>91</v>
      </c>
    </row>
    <row r="208" spans="1:80" s="58" customFormat="1" ht="29.25" customHeight="1" x14ac:dyDescent="0.3">
      <c r="A208" s="75">
        <v>207</v>
      </c>
      <c r="B208" s="73">
        <v>103794</v>
      </c>
      <c r="C208" s="36" t="s">
        <v>71</v>
      </c>
      <c r="D208" s="71" t="s">
        <v>72</v>
      </c>
      <c r="E208" s="71" t="s">
        <v>73</v>
      </c>
      <c r="F208" s="66" t="s">
        <v>1372</v>
      </c>
      <c r="G208" s="38" t="s">
        <v>1373</v>
      </c>
      <c r="H208" s="76" t="s">
        <v>76</v>
      </c>
      <c r="I208" s="76" t="s">
        <v>1374</v>
      </c>
      <c r="J208" s="40" t="s">
        <v>1375</v>
      </c>
      <c r="K208" s="66" t="s">
        <v>80</v>
      </c>
      <c r="L208" s="76" t="s">
        <v>81</v>
      </c>
      <c r="M208" s="64">
        <v>45358</v>
      </c>
      <c r="N208" s="41">
        <v>45359</v>
      </c>
      <c r="O208" s="41">
        <v>45465</v>
      </c>
      <c r="P208" s="39">
        <v>3</v>
      </c>
      <c r="Q208" s="39">
        <v>15</v>
      </c>
      <c r="R208" s="39">
        <f t="shared" si="6"/>
        <v>105</v>
      </c>
      <c r="S208" s="39" t="s">
        <v>82</v>
      </c>
      <c r="T208" s="69">
        <v>14000000</v>
      </c>
      <c r="U208" s="69">
        <v>4000000</v>
      </c>
      <c r="V208" s="43">
        <v>1110</v>
      </c>
      <c r="W208" s="44">
        <v>45352</v>
      </c>
      <c r="X208" s="45">
        <v>28000000</v>
      </c>
      <c r="Y208" s="46">
        <v>1251</v>
      </c>
      <c r="Z208" s="44">
        <v>45359</v>
      </c>
      <c r="AA208" s="47" t="s">
        <v>798</v>
      </c>
      <c r="AB208" s="77" t="s">
        <v>84</v>
      </c>
      <c r="AC208" s="74">
        <v>45358</v>
      </c>
      <c r="AD208" s="48" t="s">
        <v>1376</v>
      </c>
      <c r="AE208" s="8" t="s">
        <v>1377</v>
      </c>
      <c r="AF208" s="77" t="s">
        <v>87</v>
      </c>
      <c r="AG208" s="48" t="s">
        <v>106</v>
      </c>
      <c r="AH208" s="60" t="s">
        <v>107</v>
      </c>
      <c r="AI208" s="48" t="s">
        <v>77</v>
      </c>
      <c r="AJ208" s="48" t="s">
        <v>77</v>
      </c>
      <c r="AK208" s="49"/>
      <c r="AL208" s="50"/>
      <c r="AM208" s="48" t="s">
        <v>77</v>
      </c>
      <c r="AN208" s="48" t="s">
        <v>77</v>
      </c>
      <c r="AO208" s="48" t="s">
        <v>77</v>
      </c>
      <c r="AP208" s="48" t="s">
        <v>77</v>
      </c>
      <c r="AQ208" s="48" t="s">
        <v>77</v>
      </c>
      <c r="AR208" s="48" t="s">
        <v>77</v>
      </c>
      <c r="AS208" s="48" t="s">
        <v>77</v>
      </c>
      <c r="AT208" s="51"/>
      <c r="AU208" s="51"/>
      <c r="AV208" s="51"/>
      <c r="AW208" s="51"/>
      <c r="AX208" s="52"/>
      <c r="AY208" s="37"/>
      <c r="AZ208" s="37"/>
      <c r="BA208" s="66"/>
      <c r="BB208" s="66"/>
      <c r="BC208" s="51"/>
      <c r="BD208" s="51"/>
      <c r="BE208" s="51"/>
      <c r="BF208" s="51"/>
      <c r="BG208" s="66"/>
      <c r="BH208" s="76"/>
      <c r="BI208" s="66"/>
      <c r="BJ208" s="76"/>
      <c r="BK208" s="66"/>
      <c r="BL208" s="79"/>
      <c r="BM208" s="76"/>
      <c r="BN208" s="66"/>
      <c r="BO208" s="66"/>
      <c r="BP208" s="79"/>
      <c r="BQ208" s="76"/>
      <c r="BR208" s="66"/>
      <c r="BS208" s="66"/>
      <c r="BT208" s="79"/>
      <c r="BU208" s="80"/>
      <c r="BV208" s="79"/>
      <c r="BW208" s="79"/>
      <c r="BX208" s="57">
        <f>O208</f>
        <v>45465</v>
      </c>
      <c r="BY208" s="52">
        <f>R208+AX208</f>
        <v>105</v>
      </c>
      <c r="BZ208" s="37" t="str">
        <f>S208</f>
        <v>3 MESES Y 15 DIAS</v>
      </c>
      <c r="CA208" s="42">
        <f>T208+AL208</f>
        <v>14000000</v>
      </c>
      <c r="CB208" s="37" t="s">
        <v>91</v>
      </c>
    </row>
    <row r="209" spans="1:80" s="58" customFormat="1" ht="29.25" customHeight="1" x14ac:dyDescent="0.3">
      <c r="A209" s="75">
        <v>208</v>
      </c>
      <c r="B209" s="73">
        <v>103781</v>
      </c>
      <c r="C209" s="36" t="s">
        <v>71</v>
      </c>
      <c r="D209" s="71" t="s">
        <v>72</v>
      </c>
      <c r="E209" s="71" t="s">
        <v>73</v>
      </c>
      <c r="F209" s="66" t="s">
        <v>1378</v>
      </c>
      <c r="G209" s="38" t="s">
        <v>1379</v>
      </c>
      <c r="H209" s="76" t="s">
        <v>76</v>
      </c>
      <c r="I209" s="76" t="s">
        <v>1380</v>
      </c>
      <c r="J209" s="40" t="s">
        <v>1099</v>
      </c>
      <c r="K209" s="66" t="s">
        <v>80</v>
      </c>
      <c r="L209" s="76" t="s">
        <v>81</v>
      </c>
      <c r="M209" s="64">
        <v>45358</v>
      </c>
      <c r="N209" s="41">
        <v>45359</v>
      </c>
      <c r="O209" s="41">
        <v>45465</v>
      </c>
      <c r="P209" s="39">
        <v>3</v>
      </c>
      <c r="Q209" s="39">
        <v>15</v>
      </c>
      <c r="R209" s="39">
        <f t="shared" si="6"/>
        <v>105</v>
      </c>
      <c r="S209" s="39" t="s">
        <v>82</v>
      </c>
      <c r="T209" s="69">
        <v>19075000</v>
      </c>
      <c r="U209" s="69">
        <v>5450000</v>
      </c>
      <c r="V209" s="43">
        <v>1038</v>
      </c>
      <c r="W209" s="44">
        <v>45337</v>
      </c>
      <c r="X209" s="45">
        <v>38150000</v>
      </c>
      <c r="Y209" s="46">
        <v>1252</v>
      </c>
      <c r="Z209" s="44">
        <v>45359</v>
      </c>
      <c r="AA209" s="47" t="s">
        <v>686</v>
      </c>
      <c r="AB209" s="77" t="s">
        <v>84</v>
      </c>
      <c r="AC209" s="74">
        <v>45358</v>
      </c>
      <c r="AD209" s="48" t="s">
        <v>1381</v>
      </c>
      <c r="AE209" s="8" t="s">
        <v>1382</v>
      </c>
      <c r="AF209" s="77" t="s">
        <v>87</v>
      </c>
      <c r="AG209" s="61" t="s">
        <v>1102</v>
      </c>
      <c r="AH209" s="61" t="s">
        <v>1103</v>
      </c>
      <c r="AI209" s="48" t="s">
        <v>108</v>
      </c>
      <c r="AJ209" s="74">
        <v>45454</v>
      </c>
      <c r="AK209" s="50">
        <v>8175000</v>
      </c>
      <c r="AL209" s="50">
        <v>8175000</v>
      </c>
      <c r="AM209" s="48">
        <v>110697</v>
      </c>
      <c r="AN209" s="46">
        <v>1529</v>
      </c>
      <c r="AO209" s="59">
        <v>45448</v>
      </c>
      <c r="AP209" s="50">
        <v>8175000</v>
      </c>
      <c r="AQ209" s="46">
        <v>1798</v>
      </c>
      <c r="AR209" s="59">
        <v>45456</v>
      </c>
      <c r="AS209" s="72" t="s">
        <v>379</v>
      </c>
      <c r="AT209" s="37">
        <v>1</v>
      </c>
      <c r="AU209" s="37">
        <v>15</v>
      </c>
      <c r="AV209" s="37">
        <v>45</v>
      </c>
      <c r="AW209" s="37" t="s">
        <v>110</v>
      </c>
      <c r="AX209" s="52">
        <v>45</v>
      </c>
      <c r="AY209" s="64">
        <v>45511</v>
      </c>
      <c r="AZ209" s="66"/>
      <c r="BA209" s="66"/>
      <c r="BB209" s="66"/>
      <c r="BC209" s="51"/>
      <c r="BD209" s="51"/>
      <c r="BE209" s="51"/>
      <c r="BF209" s="51"/>
      <c r="BG209" s="66"/>
      <c r="BH209" s="76"/>
      <c r="BI209" s="66"/>
      <c r="BJ209" s="76"/>
      <c r="BK209" s="66"/>
      <c r="BL209" s="79"/>
      <c r="BM209" s="76"/>
      <c r="BN209" s="66"/>
      <c r="BO209" s="66"/>
      <c r="BP209" s="79"/>
      <c r="BQ209" s="76"/>
      <c r="BR209" s="66"/>
      <c r="BS209" s="66"/>
      <c r="BT209" s="79"/>
      <c r="BU209" s="80"/>
      <c r="BV209" s="79"/>
      <c r="BW209" s="79"/>
      <c r="BX209" s="57">
        <v>45511</v>
      </c>
      <c r="BY209" s="52">
        <f>R209+AX209</f>
        <v>150</v>
      </c>
      <c r="BZ209" s="37" t="s">
        <v>111</v>
      </c>
      <c r="CA209" s="42">
        <f>T209+AL209</f>
        <v>27250000</v>
      </c>
      <c r="CB209" s="37" t="s">
        <v>91</v>
      </c>
    </row>
    <row r="210" spans="1:80" s="58" customFormat="1" ht="29.25" customHeight="1" x14ac:dyDescent="0.3">
      <c r="A210" s="75">
        <v>209</v>
      </c>
      <c r="B210" s="73">
        <v>104026</v>
      </c>
      <c r="C210" s="36" t="s">
        <v>312</v>
      </c>
      <c r="D210" s="71" t="s">
        <v>282</v>
      </c>
      <c r="E210" s="71" t="s">
        <v>283</v>
      </c>
      <c r="F210" s="66" t="s">
        <v>1383</v>
      </c>
      <c r="G210" s="38" t="s">
        <v>1384</v>
      </c>
      <c r="H210" s="76" t="s">
        <v>76</v>
      </c>
      <c r="I210" s="66" t="s">
        <v>1385</v>
      </c>
      <c r="J210" s="40" t="s">
        <v>316</v>
      </c>
      <c r="K210" s="66" t="s">
        <v>80</v>
      </c>
      <c r="L210" s="76" t="s">
        <v>81</v>
      </c>
      <c r="M210" s="64">
        <v>45358</v>
      </c>
      <c r="N210" s="41">
        <v>45362</v>
      </c>
      <c r="O210" s="41">
        <v>45468</v>
      </c>
      <c r="P210" s="39">
        <v>3</v>
      </c>
      <c r="Q210" s="39">
        <v>15</v>
      </c>
      <c r="R210" s="39">
        <f t="shared" si="6"/>
        <v>105</v>
      </c>
      <c r="S210" s="39" t="s">
        <v>82</v>
      </c>
      <c r="T210" s="69">
        <v>19250000</v>
      </c>
      <c r="U210" s="69">
        <v>5500000</v>
      </c>
      <c r="V210" s="43">
        <v>1014</v>
      </c>
      <c r="W210" s="44">
        <v>45331</v>
      </c>
      <c r="X210" s="45">
        <v>66000000</v>
      </c>
      <c r="Y210" s="46">
        <v>1253</v>
      </c>
      <c r="Z210" s="44">
        <v>45359</v>
      </c>
      <c r="AA210" s="47" t="s">
        <v>1001</v>
      </c>
      <c r="AB210" s="77" t="s">
        <v>84</v>
      </c>
      <c r="AC210" s="74">
        <v>45358</v>
      </c>
      <c r="AD210" s="48" t="s">
        <v>1386</v>
      </c>
      <c r="AE210" s="8" t="s">
        <v>1387</v>
      </c>
      <c r="AF210" s="77" t="s">
        <v>87</v>
      </c>
      <c r="AG210" s="48" t="s">
        <v>344</v>
      </c>
      <c r="AH210" s="48" t="s">
        <v>345</v>
      </c>
      <c r="AI210" s="48" t="s">
        <v>108</v>
      </c>
      <c r="AJ210" s="74">
        <v>45457</v>
      </c>
      <c r="AK210" s="50">
        <v>8250000</v>
      </c>
      <c r="AL210" s="50">
        <v>8250000</v>
      </c>
      <c r="AM210" s="48">
        <v>110715</v>
      </c>
      <c r="AN210" s="46">
        <v>1547</v>
      </c>
      <c r="AO210" s="59">
        <v>45449</v>
      </c>
      <c r="AP210" s="50">
        <v>8250000</v>
      </c>
      <c r="AQ210" s="46">
        <v>1894</v>
      </c>
      <c r="AR210" s="59">
        <v>45460</v>
      </c>
      <c r="AS210" s="47">
        <v>8250000</v>
      </c>
      <c r="AT210" s="37">
        <v>1</v>
      </c>
      <c r="AU210" s="37">
        <v>15</v>
      </c>
      <c r="AV210" s="37">
        <v>45</v>
      </c>
      <c r="AW210" s="37" t="s">
        <v>110</v>
      </c>
      <c r="AX210" s="52">
        <v>45</v>
      </c>
      <c r="AY210" s="64">
        <v>45514</v>
      </c>
      <c r="AZ210" s="66"/>
      <c r="BA210" s="66"/>
      <c r="BB210" s="66"/>
      <c r="BC210" s="51"/>
      <c r="BD210" s="51"/>
      <c r="BE210" s="51"/>
      <c r="BF210" s="51"/>
      <c r="BG210" s="66"/>
      <c r="BH210" s="76"/>
      <c r="BI210" s="66"/>
      <c r="BJ210" s="76"/>
      <c r="BK210" s="66"/>
      <c r="BL210" s="79"/>
      <c r="BM210" s="76"/>
      <c r="BN210" s="66"/>
      <c r="BO210" s="66"/>
      <c r="BP210" s="79"/>
      <c r="BQ210" s="76"/>
      <c r="BR210" s="66"/>
      <c r="BS210" s="66"/>
      <c r="BT210" s="79"/>
      <c r="BU210" s="80"/>
      <c r="BV210" s="79"/>
      <c r="BW210" s="79"/>
      <c r="BX210" s="64">
        <v>45514</v>
      </c>
      <c r="BY210" s="52">
        <f>R210+AX210</f>
        <v>150</v>
      </c>
      <c r="BZ210" s="37" t="s">
        <v>111</v>
      </c>
      <c r="CA210" s="42">
        <f>T210+AL210</f>
        <v>27500000</v>
      </c>
      <c r="CB210" s="37" t="s">
        <v>91</v>
      </c>
    </row>
    <row r="211" spans="1:80" s="58" customFormat="1" ht="29.25" customHeight="1" x14ac:dyDescent="0.3">
      <c r="A211" s="75">
        <v>210</v>
      </c>
      <c r="B211" s="73">
        <v>103853</v>
      </c>
      <c r="C211" s="36" t="s">
        <v>738</v>
      </c>
      <c r="D211" s="71" t="s">
        <v>186</v>
      </c>
      <c r="E211" s="71" t="s">
        <v>187</v>
      </c>
      <c r="F211" s="66" t="s">
        <v>1388</v>
      </c>
      <c r="G211" s="38" t="s">
        <v>1389</v>
      </c>
      <c r="H211" s="76" t="s">
        <v>76</v>
      </c>
      <c r="I211" s="66" t="s">
        <v>1390</v>
      </c>
      <c r="J211" s="40" t="s">
        <v>804</v>
      </c>
      <c r="K211" s="66" t="s">
        <v>80</v>
      </c>
      <c r="L211" s="76" t="s">
        <v>81</v>
      </c>
      <c r="M211" s="64">
        <v>45358</v>
      </c>
      <c r="N211" s="41">
        <v>45362</v>
      </c>
      <c r="O211" s="41">
        <v>45468</v>
      </c>
      <c r="P211" s="39">
        <v>3</v>
      </c>
      <c r="Q211" s="39">
        <v>15</v>
      </c>
      <c r="R211" s="39">
        <f t="shared" si="6"/>
        <v>105</v>
      </c>
      <c r="S211" s="39" t="s">
        <v>82</v>
      </c>
      <c r="T211" s="69">
        <v>10080000</v>
      </c>
      <c r="U211" s="69">
        <v>2880000</v>
      </c>
      <c r="V211" s="43">
        <v>1079</v>
      </c>
      <c r="W211" s="44">
        <v>45345</v>
      </c>
      <c r="X211" s="45">
        <v>40320000</v>
      </c>
      <c r="Y211" s="46">
        <v>1254</v>
      </c>
      <c r="Z211" s="44">
        <v>45359</v>
      </c>
      <c r="AA211" s="47" t="s">
        <v>805</v>
      </c>
      <c r="AB211" s="77" t="s">
        <v>84</v>
      </c>
      <c r="AC211" s="74">
        <v>45358</v>
      </c>
      <c r="AD211" s="48" t="s">
        <v>1391</v>
      </c>
      <c r="AE211" s="8" t="s">
        <v>1392</v>
      </c>
      <c r="AF211" s="77" t="s">
        <v>87</v>
      </c>
      <c r="AG211" s="48" t="s">
        <v>746</v>
      </c>
      <c r="AH211" s="48" t="s">
        <v>747</v>
      </c>
      <c r="AI211" s="48" t="s">
        <v>108</v>
      </c>
      <c r="AJ211" s="74">
        <v>45454</v>
      </c>
      <c r="AK211" s="50">
        <v>4320000</v>
      </c>
      <c r="AL211" s="50">
        <v>4320000</v>
      </c>
      <c r="AM211" s="48">
        <v>110703</v>
      </c>
      <c r="AN211" s="46">
        <v>1535</v>
      </c>
      <c r="AO211" s="59">
        <v>45448</v>
      </c>
      <c r="AP211" s="50">
        <v>4320000</v>
      </c>
      <c r="AQ211" s="46">
        <v>1799</v>
      </c>
      <c r="AR211" s="59">
        <v>45456</v>
      </c>
      <c r="AS211" s="72" t="s">
        <v>1085</v>
      </c>
      <c r="AT211" s="37">
        <v>1</v>
      </c>
      <c r="AU211" s="37">
        <v>15</v>
      </c>
      <c r="AV211" s="37">
        <v>45</v>
      </c>
      <c r="AW211" s="37" t="s">
        <v>110</v>
      </c>
      <c r="AX211" s="52">
        <v>45</v>
      </c>
      <c r="AY211" s="64">
        <v>45514</v>
      </c>
      <c r="AZ211" s="66"/>
      <c r="BA211" s="66"/>
      <c r="BB211" s="66"/>
      <c r="BC211" s="51"/>
      <c r="BD211" s="51"/>
      <c r="BE211" s="51"/>
      <c r="BF211" s="51"/>
      <c r="BG211" s="66"/>
      <c r="BH211" s="76"/>
      <c r="BI211" s="66"/>
      <c r="BJ211" s="76"/>
      <c r="BK211" s="66"/>
      <c r="BL211" s="79"/>
      <c r="BM211" s="76"/>
      <c r="BN211" s="66"/>
      <c r="BO211" s="66"/>
      <c r="BP211" s="79"/>
      <c r="BQ211" s="76"/>
      <c r="BR211" s="66"/>
      <c r="BS211" s="66"/>
      <c r="BT211" s="79"/>
      <c r="BU211" s="80"/>
      <c r="BV211" s="79"/>
      <c r="BW211" s="79"/>
      <c r="BX211" s="57">
        <v>45514</v>
      </c>
      <c r="BY211" s="52">
        <f>R211+AX211</f>
        <v>150</v>
      </c>
      <c r="BZ211" s="37" t="s">
        <v>111</v>
      </c>
      <c r="CA211" s="42">
        <f>T211+AL211</f>
        <v>14400000</v>
      </c>
      <c r="CB211" s="37" t="s">
        <v>91</v>
      </c>
    </row>
    <row r="212" spans="1:80" s="58" customFormat="1" ht="29.25" customHeight="1" x14ac:dyDescent="0.3">
      <c r="A212" s="75">
        <v>211</v>
      </c>
      <c r="B212" s="73">
        <v>103890</v>
      </c>
      <c r="C212" s="36" t="s">
        <v>133</v>
      </c>
      <c r="D212" s="71" t="s">
        <v>134</v>
      </c>
      <c r="E212" s="71" t="s">
        <v>385</v>
      </c>
      <c r="F212" s="66" t="s">
        <v>1393</v>
      </c>
      <c r="G212" s="38" t="s">
        <v>1394</v>
      </c>
      <c r="H212" s="76" t="s">
        <v>76</v>
      </c>
      <c r="I212" s="66" t="s">
        <v>1395</v>
      </c>
      <c r="J212" s="40" t="s">
        <v>1019</v>
      </c>
      <c r="K212" s="66" t="s">
        <v>80</v>
      </c>
      <c r="L212" s="76" t="s">
        <v>81</v>
      </c>
      <c r="M212" s="64">
        <v>45358</v>
      </c>
      <c r="N212" s="41">
        <v>45363</v>
      </c>
      <c r="O212" s="41">
        <v>45469</v>
      </c>
      <c r="P212" s="39">
        <v>3</v>
      </c>
      <c r="Q212" s="39">
        <v>15</v>
      </c>
      <c r="R212" s="39">
        <f t="shared" si="6"/>
        <v>105</v>
      </c>
      <c r="S212" s="39" t="s">
        <v>82</v>
      </c>
      <c r="T212" s="69">
        <v>9100000</v>
      </c>
      <c r="U212" s="69">
        <v>2600000</v>
      </c>
      <c r="V212" s="43">
        <v>1063</v>
      </c>
      <c r="W212" s="44">
        <v>45343</v>
      </c>
      <c r="X212" s="45">
        <v>72800000</v>
      </c>
      <c r="Y212" s="46">
        <v>1255</v>
      </c>
      <c r="Z212" s="44">
        <v>45359</v>
      </c>
      <c r="AA212" s="47" t="s">
        <v>603</v>
      </c>
      <c r="AB212" s="77" t="s">
        <v>84</v>
      </c>
      <c r="AC212" s="74">
        <v>45358</v>
      </c>
      <c r="AD212" s="48" t="s">
        <v>1396</v>
      </c>
      <c r="AE212" s="8" t="s">
        <v>1397</v>
      </c>
      <c r="AF212" s="77" t="s">
        <v>87</v>
      </c>
      <c r="AG212" s="48" t="s">
        <v>392</v>
      </c>
      <c r="AH212" s="48" t="s">
        <v>107</v>
      </c>
      <c r="AI212" s="48" t="s">
        <v>108</v>
      </c>
      <c r="AJ212" s="74">
        <v>45455</v>
      </c>
      <c r="AK212" s="50">
        <v>3900000</v>
      </c>
      <c r="AL212" s="50">
        <v>3900000</v>
      </c>
      <c r="AM212" s="48">
        <v>110718</v>
      </c>
      <c r="AN212" s="46">
        <v>1550</v>
      </c>
      <c r="AO212" s="59">
        <v>45449</v>
      </c>
      <c r="AP212" s="50">
        <v>3900000</v>
      </c>
      <c r="AQ212" s="46">
        <v>1800</v>
      </c>
      <c r="AR212" s="59">
        <v>45456</v>
      </c>
      <c r="AS212" s="72" t="s">
        <v>109</v>
      </c>
      <c r="AT212" s="37">
        <v>1</v>
      </c>
      <c r="AU212" s="37">
        <v>15</v>
      </c>
      <c r="AV212" s="37">
        <v>45</v>
      </c>
      <c r="AW212" s="37" t="s">
        <v>110</v>
      </c>
      <c r="AX212" s="52">
        <v>45</v>
      </c>
      <c r="AY212" s="64">
        <v>45515</v>
      </c>
      <c r="AZ212" s="66"/>
      <c r="BA212" s="66"/>
      <c r="BB212" s="66"/>
      <c r="BC212" s="51"/>
      <c r="BD212" s="51"/>
      <c r="BE212" s="51"/>
      <c r="BF212" s="51"/>
      <c r="BG212" s="66"/>
      <c r="BH212" s="76"/>
      <c r="BI212" s="66"/>
      <c r="BJ212" s="76"/>
      <c r="BK212" s="66"/>
      <c r="BL212" s="79"/>
      <c r="BM212" s="76"/>
      <c r="BN212" s="66"/>
      <c r="BO212" s="66"/>
      <c r="BP212" s="79"/>
      <c r="BQ212" s="76"/>
      <c r="BR212" s="66"/>
      <c r="BS212" s="66"/>
      <c r="BT212" s="79"/>
      <c r="BU212" s="80"/>
      <c r="BV212" s="79"/>
      <c r="BW212" s="79"/>
      <c r="BX212" s="57">
        <v>45515</v>
      </c>
      <c r="BY212" s="52">
        <f>R212+AX212</f>
        <v>150</v>
      </c>
      <c r="BZ212" s="37" t="s">
        <v>111</v>
      </c>
      <c r="CA212" s="42">
        <f>T212+AL212</f>
        <v>13000000</v>
      </c>
      <c r="CB212" s="37" t="s">
        <v>91</v>
      </c>
    </row>
    <row r="213" spans="1:80" s="58" customFormat="1" ht="29.25" customHeight="1" x14ac:dyDescent="0.3">
      <c r="A213" s="75">
        <v>212</v>
      </c>
      <c r="B213" s="73">
        <v>103758</v>
      </c>
      <c r="C213" s="36" t="s">
        <v>71</v>
      </c>
      <c r="D213" s="71" t="s">
        <v>72</v>
      </c>
      <c r="E213" s="71" t="s">
        <v>73</v>
      </c>
      <c r="F213" s="66" t="s">
        <v>1398</v>
      </c>
      <c r="G213" s="38" t="s">
        <v>1399</v>
      </c>
      <c r="H213" s="76" t="s">
        <v>76</v>
      </c>
      <c r="I213" s="66" t="s">
        <v>1400</v>
      </c>
      <c r="J213" s="40" t="s">
        <v>166</v>
      </c>
      <c r="K213" s="66" t="s">
        <v>80</v>
      </c>
      <c r="L213" s="76" t="s">
        <v>81</v>
      </c>
      <c r="M213" s="64">
        <v>45358</v>
      </c>
      <c r="N213" s="41">
        <v>45363</v>
      </c>
      <c r="O213" s="41">
        <v>45469</v>
      </c>
      <c r="P213" s="39">
        <v>3</v>
      </c>
      <c r="Q213" s="39">
        <v>15</v>
      </c>
      <c r="R213" s="39">
        <f t="shared" ref="R213:R276" si="7">3*30+15</f>
        <v>105</v>
      </c>
      <c r="S213" s="39" t="s">
        <v>82</v>
      </c>
      <c r="T213" s="69">
        <v>9100000</v>
      </c>
      <c r="U213" s="69">
        <v>2600000</v>
      </c>
      <c r="V213" s="43">
        <v>998</v>
      </c>
      <c r="W213" s="44">
        <v>45330</v>
      </c>
      <c r="X213" s="45">
        <v>154700000</v>
      </c>
      <c r="Y213" s="46">
        <v>1256</v>
      </c>
      <c r="Z213" s="44">
        <v>45359</v>
      </c>
      <c r="AA213" s="47" t="s">
        <v>603</v>
      </c>
      <c r="AB213" s="77" t="s">
        <v>84</v>
      </c>
      <c r="AC213" s="74">
        <v>45358</v>
      </c>
      <c r="AD213" s="48" t="s">
        <v>1401</v>
      </c>
      <c r="AE213" s="8" t="s">
        <v>1402</v>
      </c>
      <c r="AF213" s="77" t="s">
        <v>87</v>
      </c>
      <c r="AG213" s="48" t="s">
        <v>106</v>
      </c>
      <c r="AH213" s="61" t="s">
        <v>107</v>
      </c>
      <c r="AI213" s="48" t="s">
        <v>108</v>
      </c>
      <c r="AJ213" s="74">
        <v>45457</v>
      </c>
      <c r="AK213" s="50">
        <v>3900000</v>
      </c>
      <c r="AL213" s="50">
        <v>3900000</v>
      </c>
      <c r="AM213" s="48">
        <v>110719</v>
      </c>
      <c r="AN213" s="46">
        <v>1551</v>
      </c>
      <c r="AO213" s="59">
        <v>45449</v>
      </c>
      <c r="AP213" s="50">
        <v>3900000</v>
      </c>
      <c r="AQ213" s="46">
        <v>1895</v>
      </c>
      <c r="AR213" s="59">
        <v>45460</v>
      </c>
      <c r="AS213" s="47">
        <v>3900000</v>
      </c>
      <c r="AT213" s="37">
        <v>1</v>
      </c>
      <c r="AU213" s="37">
        <v>15</v>
      </c>
      <c r="AV213" s="37">
        <v>45</v>
      </c>
      <c r="AW213" s="37" t="s">
        <v>110</v>
      </c>
      <c r="AX213" s="52">
        <v>45</v>
      </c>
      <c r="AY213" s="64">
        <v>45515</v>
      </c>
      <c r="AZ213" s="66"/>
      <c r="BA213" s="66"/>
      <c r="BB213" s="66"/>
      <c r="BC213" s="51"/>
      <c r="BD213" s="51"/>
      <c r="BE213" s="51"/>
      <c r="BF213" s="51"/>
      <c r="BG213" s="66"/>
      <c r="BH213" s="76"/>
      <c r="BI213" s="66"/>
      <c r="BJ213" s="76"/>
      <c r="BK213" s="66"/>
      <c r="BL213" s="79"/>
      <c r="BM213" s="76"/>
      <c r="BN213" s="66"/>
      <c r="BO213" s="66"/>
      <c r="BP213" s="79"/>
      <c r="BQ213" s="76"/>
      <c r="BR213" s="66"/>
      <c r="BS213" s="66"/>
      <c r="BT213" s="79"/>
      <c r="BU213" s="80"/>
      <c r="BV213" s="79"/>
      <c r="BW213" s="79"/>
      <c r="BX213" s="64">
        <v>45515</v>
      </c>
      <c r="BY213" s="52">
        <f>R213+AX213</f>
        <v>150</v>
      </c>
      <c r="BZ213" s="37" t="s">
        <v>111</v>
      </c>
      <c r="CA213" s="42">
        <f>T213+AL213</f>
        <v>13000000</v>
      </c>
      <c r="CB213" s="37" t="s">
        <v>91</v>
      </c>
    </row>
    <row r="214" spans="1:80" s="58" customFormat="1" ht="29.25" customHeight="1" x14ac:dyDescent="0.3">
      <c r="A214" s="75">
        <v>213</v>
      </c>
      <c r="B214" s="73">
        <v>103935</v>
      </c>
      <c r="C214" s="36" t="s">
        <v>121</v>
      </c>
      <c r="D214" s="71" t="s">
        <v>122</v>
      </c>
      <c r="E214" s="71" t="s">
        <v>123</v>
      </c>
      <c r="F214" s="66" t="s">
        <v>1403</v>
      </c>
      <c r="G214" s="38" t="s">
        <v>1404</v>
      </c>
      <c r="H214" s="76" t="s">
        <v>76</v>
      </c>
      <c r="I214" s="66" t="s">
        <v>1405</v>
      </c>
      <c r="J214" s="40" t="s">
        <v>1153</v>
      </c>
      <c r="K214" s="66" t="s">
        <v>80</v>
      </c>
      <c r="L214" s="76" t="s">
        <v>81</v>
      </c>
      <c r="M214" s="64">
        <v>45358</v>
      </c>
      <c r="N214" s="41">
        <v>45359</v>
      </c>
      <c r="O214" s="41">
        <v>45465</v>
      </c>
      <c r="P214" s="39">
        <v>3</v>
      </c>
      <c r="Q214" s="39">
        <v>15</v>
      </c>
      <c r="R214" s="39">
        <f t="shared" si="7"/>
        <v>105</v>
      </c>
      <c r="S214" s="39" t="s">
        <v>82</v>
      </c>
      <c r="T214" s="69">
        <v>18900000</v>
      </c>
      <c r="U214" s="69">
        <v>5400000</v>
      </c>
      <c r="V214" s="43">
        <v>1084</v>
      </c>
      <c r="W214" s="44">
        <v>45345</v>
      </c>
      <c r="X214" s="45">
        <v>189000000</v>
      </c>
      <c r="Y214" s="46">
        <v>1257</v>
      </c>
      <c r="Z214" s="44">
        <v>45359</v>
      </c>
      <c r="AA214" s="47" t="s">
        <v>1154</v>
      </c>
      <c r="AB214" s="77" t="s">
        <v>84</v>
      </c>
      <c r="AC214" s="74">
        <v>45358</v>
      </c>
      <c r="AD214" s="48" t="s">
        <v>1406</v>
      </c>
      <c r="AE214" s="8" t="s">
        <v>1407</v>
      </c>
      <c r="AF214" s="77" t="s">
        <v>87</v>
      </c>
      <c r="AG214" s="48" t="s">
        <v>130</v>
      </c>
      <c r="AH214" s="48" t="s">
        <v>131</v>
      </c>
      <c r="AI214" s="48" t="s">
        <v>108</v>
      </c>
      <c r="AJ214" s="74">
        <v>45454</v>
      </c>
      <c r="AK214" s="50">
        <v>8100000</v>
      </c>
      <c r="AL214" s="50">
        <v>8100000</v>
      </c>
      <c r="AM214" s="48">
        <v>110692</v>
      </c>
      <c r="AN214" s="46">
        <v>1524</v>
      </c>
      <c r="AO214" s="59">
        <v>45448</v>
      </c>
      <c r="AP214" s="50">
        <v>8100000</v>
      </c>
      <c r="AQ214" s="46">
        <v>1801</v>
      </c>
      <c r="AR214" s="59">
        <v>45456</v>
      </c>
      <c r="AS214" s="72" t="s">
        <v>132</v>
      </c>
      <c r="AT214" s="37">
        <v>1</v>
      </c>
      <c r="AU214" s="37">
        <v>15</v>
      </c>
      <c r="AV214" s="37">
        <v>45</v>
      </c>
      <c r="AW214" s="37" t="s">
        <v>110</v>
      </c>
      <c r="AX214" s="52">
        <v>45</v>
      </c>
      <c r="AY214" s="64">
        <v>45511</v>
      </c>
      <c r="AZ214" s="66"/>
      <c r="BA214" s="66"/>
      <c r="BB214" s="66"/>
      <c r="BC214" s="51"/>
      <c r="BD214" s="51"/>
      <c r="BE214" s="51"/>
      <c r="BF214" s="51"/>
      <c r="BG214" s="66"/>
      <c r="BH214" s="76"/>
      <c r="BI214" s="66"/>
      <c r="BJ214" s="76"/>
      <c r="BK214" s="66"/>
      <c r="BL214" s="79"/>
      <c r="BM214" s="76"/>
      <c r="BN214" s="66"/>
      <c r="BO214" s="66"/>
      <c r="BP214" s="79"/>
      <c r="BQ214" s="76"/>
      <c r="BR214" s="66"/>
      <c r="BS214" s="66"/>
      <c r="BT214" s="79"/>
      <c r="BU214" s="80"/>
      <c r="BV214" s="79"/>
      <c r="BW214" s="79"/>
      <c r="BX214" s="57">
        <v>45511</v>
      </c>
      <c r="BY214" s="52">
        <f>R214+AX214</f>
        <v>150</v>
      </c>
      <c r="BZ214" s="37" t="s">
        <v>111</v>
      </c>
      <c r="CA214" s="42">
        <f>T214+AL214</f>
        <v>27000000</v>
      </c>
      <c r="CB214" s="37" t="s">
        <v>91</v>
      </c>
    </row>
    <row r="215" spans="1:80" s="58" customFormat="1" ht="29.25" customHeight="1" x14ac:dyDescent="0.3">
      <c r="A215" s="75">
        <v>214</v>
      </c>
      <c r="B215" s="73">
        <v>103950</v>
      </c>
      <c r="C215" s="36" t="s">
        <v>185</v>
      </c>
      <c r="D215" s="71" t="s">
        <v>186</v>
      </c>
      <c r="E215" s="71" t="s">
        <v>187</v>
      </c>
      <c r="F215" s="66" t="s">
        <v>1408</v>
      </c>
      <c r="G215" s="38" t="s">
        <v>1409</v>
      </c>
      <c r="H215" s="76" t="s">
        <v>76</v>
      </c>
      <c r="I215" s="66" t="s">
        <v>1410</v>
      </c>
      <c r="J215" s="40" t="s">
        <v>1411</v>
      </c>
      <c r="K215" s="66" t="s">
        <v>80</v>
      </c>
      <c r="L215" s="76" t="s">
        <v>81</v>
      </c>
      <c r="M215" s="64">
        <v>45358</v>
      </c>
      <c r="N215" s="41">
        <v>45363</v>
      </c>
      <c r="O215" s="41">
        <v>45469</v>
      </c>
      <c r="P215" s="39">
        <v>3</v>
      </c>
      <c r="Q215" s="39">
        <v>15</v>
      </c>
      <c r="R215" s="39">
        <f t="shared" si="7"/>
        <v>105</v>
      </c>
      <c r="S215" s="39" t="s">
        <v>82</v>
      </c>
      <c r="T215" s="69">
        <v>22750000</v>
      </c>
      <c r="U215" s="69">
        <v>6500000</v>
      </c>
      <c r="V215" s="43">
        <v>1010</v>
      </c>
      <c r="W215" s="44">
        <v>45331</v>
      </c>
      <c r="X215" s="45">
        <v>136500000</v>
      </c>
      <c r="Y215" s="46">
        <v>1258</v>
      </c>
      <c r="Z215" s="44">
        <v>45359</v>
      </c>
      <c r="AA215" s="47" t="s">
        <v>597</v>
      </c>
      <c r="AB215" s="77" t="s">
        <v>84</v>
      </c>
      <c r="AC215" s="74">
        <v>45358</v>
      </c>
      <c r="AD215" s="48" t="s">
        <v>1412</v>
      </c>
      <c r="AE215" s="8" t="s">
        <v>1413</v>
      </c>
      <c r="AF215" s="77" t="s">
        <v>87</v>
      </c>
      <c r="AG215" s="48" t="s">
        <v>257</v>
      </c>
      <c r="AH215" s="60" t="s">
        <v>195</v>
      </c>
      <c r="AI215" s="48" t="s">
        <v>77</v>
      </c>
      <c r="AJ215" s="48" t="s">
        <v>77</v>
      </c>
      <c r="AK215" s="49"/>
      <c r="AL215" s="50"/>
      <c r="AM215" s="48" t="s">
        <v>77</v>
      </c>
      <c r="AN215" s="48" t="s">
        <v>77</v>
      </c>
      <c r="AO215" s="48" t="s">
        <v>77</v>
      </c>
      <c r="AP215" s="48" t="s">
        <v>77</v>
      </c>
      <c r="AQ215" s="48" t="s">
        <v>77</v>
      </c>
      <c r="AR215" s="48" t="s">
        <v>77</v>
      </c>
      <c r="AS215" s="48" t="s">
        <v>77</v>
      </c>
      <c r="AT215" s="51"/>
      <c r="AU215" s="51"/>
      <c r="AV215" s="51"/>
      <c r="AW215" s="51"/>
      <c r="AX215" s="52"/>
      <c r="AY215" s="37"/>
      <c r="AZ215" s="37"/>
      <c r="BA215" s="66"/>
      <c r="BB215" s="66"/>
      <c r="BC215" s="51"/>
      <c r="BD215" s="51"/>
      <c r="BE215" s="51"/>
      <c r="BF215" s="51"/>
      <c r="BG215" s="66"/>
      <c r="BH215" s="76"/>
      <c r="BI215" s="66"/>
      <c r="BJ215" s="76"/>
      <c r="BK215" s="66"/>
      <c r="BL215" s="79"/>
      <c r="BM215" s="76"/>
      <c r="BN215" s="66"/>
      <c r="BO215" s="66"/>
      <c r="BP215" s="79"/>
      <c r="BQ215" s="76"/>
      <c r="BR215" s="66"/>
      <c r="BS215" s="66"/>
      <c r="BT215" s="79"/>
      <c r="BU215" s="80"/>
      <c r="BV215" s="79"/>
      <c r="BW215" s="79"/>
      <c r="BX215" s="57">
        <f>O215</f>
        <v>45469</v>
      </c>
      <c r="BY215" s="52">
        <f>R215+AX215</f>
        <v>105</v>
      </c>
      <c r="BZ215" s="37" t="str">
        <f>S215</f>
        <v>3 MESES Y 15 DIAS</v>
      </c>
      <c r="CA215" s="42">
        <f>T215+AL215</f>
        <v>22750000</v>
      </c>
      <c r="CB215" s="37" t="s">
        <v>91</v>
      </c>
    </row>
    <row r="216" spans="1:80" s="58" customFormat="1" ht="29.25" customHeight="1" x14ac:dyDescent="0.3">
      <c r="A216" s="75">
        <v>215</v>
      </c>
      <c r="B216" s="73">
        <v>103935</v>
      </c>
      <c r="C216" s="36" t="s">
        <v>121</v>
      </c>
      <c r="D216" s="71" t="s">
        <v>122</v>
      </c>
      <c r="E216" s="71" t="s">
        <v>123</v>
      </c>
      <c r="F216" s="66" t="s">
        <v>1414</v>
      </c>
      <c r="G216" s="38" t="s">
        <v>1415</v>
      </c>
      <c r="H216" s="76" t="s">
        <v>76</v>
      </c>
      <c r="I216" s="66" t="s">
        <v>1416</v>
      </c>
      <c r="J216" s="40" t="s">
        <v>1153</v>
      </c>
      <c r="K216" s="66" t="s">
        <v>80</v>
      </c>
      <c r="L216" s="76" t="s">
        <v>81</v>
      </c>
      <c r="M216" s="64">
        <v>45358</v>
      </c>
      <c r="N216" s="41">
        <v>45359</v>
      </c>
      <c r="O216" s="41">
        <v>45465</v>
      </c>
      <c r="P216" s="39">
        <v>3</v>
      </c>
      <c r="Q216" s="39">
        <v>15</v>
      </c>
      <c r="R216" s="39">
        <f t="shared" si="7"/>
        <v>105</v>
      </c>
      <c r="S216" s="39" t="s">
        <v>82</v>
      </c>
      <c r="T216" s="69">
        <v>18900000</v>
      </c>
      <c r="U216" s="69">
        <v>5400000</v>
      </c>
      <c r="V216" s="43">
        <v>1084</v>
      </c>
      <c r="W216" s="44">
        <v>45345</v>
      </c>
      <c r="X216" s="45">
        <v>189000000</v>
      </c>
      <c r="Y216" s="46">
        <v>1259</v>
      </c>
      <c r="Z216" s="44">
        <v>45359</v>
      </c>
      <c r="AA216" s="47" t="s">
        <v>1154</v>
      </c>
      <c r="AB216" s="77" t="s">
        <v>84</v>
      </c>
      <c r="AC216" s="74">
        <v>45358</v>
      </c>
      <c r="AD216" s="48" t="s">
        <v>1417</v>
      </c>
      <c r="AE216" s="8" t="s">
        <v>1418</v>
      </c>
      <c r="AF216" s="77" t="s">
        <v>87</v>
      </c>
      <c r="AG216" s="48" t="s">
        <v>130</v>
      </c>
      <c r="AH216" s="48" t="s">
        <v>131</v>
      </c>
      <c r="AI216" s="48" t="s">
        <v>77</v>
      </c>
      <c r="AJ216" s="48" t="s">
        <v>77</v>
      </c>
      <c r="AK216" s="49"/>
      <c r="AL216" s="50"/>
      <c r="AM216" s="48" t="s">
        <v>77</v>
      </c>
      <c r="AN216" s="48" t="s">
        <v>77</v>
      </c>
      <c r="AO216" s="48" t="s">
        <v>77</v>
      </c>
      <c r="AP216" s="48" t="s">
        <v>77</v>
      </c>
      <c r="AQ216" s="48" t="s">
        <v>77</v>
      </c>
      <c r="AR216" s="48" t="s">
        <v>77</v>
      </c>
      <c r="AS216" s="48" t="s">
        <v>77</v>
      </c>
      <c r="AT216" s="51"/>
      <c r="AU216" s="51"/>
      <c r="AV216" s="51"/>
      <c r="AW216" s="51"/>
      <c r="AX216" s="52"/>
      <c r="AY216" s="37"/>
      <c r="AZ216" s="37"/>
      <c r="BA216" s="66"/>
      <c r="BB216" s="66"/>
      <c r="BC216" s="51"/>
      <c r="BD216" s="51"/>
      <c r="BE216" s="51"/>
      <c r="BF216" s="51"/>
      <c r="BG216" s="66"/>
      <c r="BH216" s="76"/>
      <c r="BI216" s="66"/>
      <c r="BJ216" s="76"/>
      <c r="BK216" s="66"/>
      <c r="BL216" s="79"/>
      <c r="BM216" s="76"/>
      <c r="BN216" s="66"/>
      <c r="BO216" s="66"/>
      <c r="BP216" s="79"/>
      <c r="BQ216" s="76"/>
      <c r="BR216" s="66"/>
      <c r="BS216" s="66"/>
      <c r="BT216" s="79"/>
      <c r="BU216" s="80"/>
      <c r="BV216" s="79"/>
      <c r="BW216" s="79"/>
      <c r="BX216" s="57">
        <f>O216</f>
        <v>45465</v>
      </c>
      <c r="BY216" s="52">
        <f>R216+AX216</f>
        <v>105</v>
      </c>
      <c r="BZ216" s="37" t="str">
        <f>S216</f>
        <v>3 MESES Y 15 DIAS</v>
      </c>
      <c r="CA216" s="42">
        <f>T216+AL216</f>
        <v>18900000</v>
      </c>
      <c r="CB216" s="37" t="s">
        <v>91</v>
      </c>
    </row>
    <row r="217" spans="1:80" s="58" customFormat="1" ht="29.25" customHeight="1" x14ac:dyDescent="0.3">
      <c r="A217" s="75">
        <v>216</v>
      </c>
      <c r="B217" s="73">
        <v>103856</v>
      </c>
      <c r="C217" s="36" t="s">
        <v>738</v>
      </c>
      <c r="D217" s="71" t="s">
        <v>186</v>
      </c>
      <c r="E217" s="71" t="s">
        <v>187</v>
      </c>
      <c r="F217" s="66" t="s">
        <v>1419</v>
      </c>
      <c r="G217" s="38" t="s">
        <v>1420</v>
      </c>
      <c r="H217" s="76" t="s">
        <v>76</v>
      </c>
      <c r="I217" s="66" t="s">
        <v>1421</v>
      </c>
      <c r="J217" s="40" t="s">
        <v>1422</v>
      </c>
      <c r="K217" s="66" t="s">
        <v>80</v>
      </c>
      <c r="L217" s="76" t="s">
        <v>81</v>
      </c>
      <c r="M217" s="64">
        <v>45358</v>
      </c>
      <c r="N217" s="41">
        <v>45359</v>
      </c>
      <c r="O217" s="41">
        <v>45465</v>
      </c>
      <c r="P217" s="39">
        <v>3</v>
      </c>
      <c r="Q217" s="39">
        <v>15</v>
      </c>
      <c r="R217" s="39">
        <f t="shared" si="7"/>
        <v>105</v>
      </c>
      <c r="S217" s="39" t="s">
        <v>82</v>
      </c>
      <c r="T217" s="69">
        <v>15050000</v>
      </c>
      <c r="U217" s="69">
        <v>4300000</v>
      </c>
      <c r="V217" s="46">
        <v>1060</v>
      </c>
      <c r="W217" s="44">
        <v>45343</v>
      </c>
      <c r="X217" s="45">
        <v>15050000</v>
      </c>
      <c r="Y217" s="46">
        <v>1260</v>
      </c>
      <c r="Z217" s="44">
        <v>45359</v>
      </c>
      <c r="AA217" s="47" t="s">
        <v>743</v>
      </c>
      <c r="AB217" s="77" t="s">
        <v>84</v>
      </c>
      <c r="AC217" s="74">
        <v>45358</v>
      </c>
      <c r="AD217" s="48" t="s">
        <v>1423</v>
      </c>
      <c r="AE217" s="8" t="s">
        <v>1424</v>
      </c>
      <c r="AF217" s="77" t="s">
        <v>87</v>
      </c>
      <c r="AG217" s="48" t="s">
        <v>746</v>
      </c>
      <c r="AH217" s="61" t="s">
        <v>697</v>
      </c>
      <c r="AI217" s="48" t="s">
        <v>77</v>
      </c>
      <c r="AJ217" s="48" t="s">
        <v>77</v>
      </c>
      <c r="AK217" s="49"/>
      <c r="AL217" s="50"/>
      <c r="AM217" s="48" t="s">
        <v>77</v>
      </c>
      <c r="AN217" s="48" t="s">
        <v>77</v>
      </c>
      <c r="AO217" s="48" t="s">
        <v>77</v>
      </c>
      <c r="AP217" s="48" t="s">
        <v>77</v>
      </c>
      <c r="AQ217" s="48" t="s">
        <v>77</v>
      </c>
      <c r="AR217" s="48" t="s">
        <v>77</v>
      </c>
      <c r="AS217" s="48" t="s">
        <v>77</v>
      </c>
      <c r="AT217" s="51"/>
      <c r="AU217" s="51"/>
      <c r="AV217" s="51"/>
      <c r="AW217" s="51"/>
      <c r="AX217" s="52"/>
      <c r="AY217" s="37"/>
      <c r="AZ217" s="37"/>
      <c r="BA217" s="66"/>
      <c r="BB217" s="66"/>
      <c r="BC217" s="51"/>
      <c r="BD217" s="51"/>
      <c r="BE217" s="51"/>
      <c r="BF217" s="51"/>
      <c r="BG217" s="66"/>
      <c r="BH217" s="76"/>
      <c r="BI217" s="66"/>
      <c r="BJ217" s="76"/>
      <c r="BK217" s="66"/>
      <c r="BL217" s="79"/>
      <c r="BM217" s="76"/>
      <c r="BN217" s="66"/>
      <c r="BO217" s="66"/>
      <c r="BP217" s="79"/>
      <c r="BQ217" s="76"/>
      <c r="BR217" s="66"/>
      <c r="BS217" s="66"/>
      <c r="BT217" s="79"/>
      <c r="BU217" s="80"/>
      <c r="BV217" s="79"/>
      <c r="BW217" s="79"/>
      <c r="BX217" s="57">
        <f>O217</f>
        <v>45465</v>
      </c>
      <c r="BY217" s="52">
        <f>R217+AX217</f>
        <v>105</v>
      </c>
      <c r="BZ217" s="37" t="str">
        <f>S217</f>
        <v>3 MESES Y 15 DIAS</v>
      </c>
      <c r="CA217" s="42">
        <f>T217+AL217</f>
        <v>15050000</v>
      </c>
      <c r="CB217" s="37" t="s">
        <v>91</v>
      </c>
    </row>
    <row r="218" spans="1:80" s="58" customFormat="1" ht="29.25" customHeight="1" x14ac:dyDescent="0.3">
      <c r="A218" s="75">
        <v>217</v>
      </c>
      <c r="B218" s="73">
        <v>103893</v>
      </c>
      <c r="C218" s="36" t="s">
        <v>133</v>
      </c>
      <c r="D218" s="71" t="s">
        <v>134</v>
      </c>
      <c r="E218" s="71" t="s">
        <v>385</v>
      </c>
      <c r="F218" s="66" t="s">
        <v>1425</v>
      </c>
      <c r="G218" s="38" t="s">
        <v>1426</v>
      </c>
      <c r="H218" s="76" t="s">
        <v>76</v>
      </c>
      <c r="I218" s="66" t="s">
        <v>1427</v>
      </c>
      <c r="J218" s="40" t="s">
        <v>402</v>
      </c>
      <c r="K218" s="66" t="s">
        <v>80</v>
      </c>
      <c r="L218" s="76" t="s">
        <v>81</v>
      </c>
      <c r="M218" s="64">
        <v>45358</v>
      </c>
      <c r="N218" s="41">
        <v>45362</v>
      </c>
      <c r="O218" s="41">
        <v>45468</v>
      </c>
      <c r="P218" s="39">
        <v>3</v>
      </c>
      <c r="Q218" s="39">
        <v>15</v>
      </c>
      <c r="R218" s="39">
        <f t="shared" si="7"/>
        <v>105</v>
      </c>
      <c r="S218" s="39" t="s">
        <v>82</v>
      </c>
      <c r="T218" s="69">
        <v>9800000</v>
      </c>
      <c r="U218" s="69">
        <v>2800000</v>
      </c>
      <c r="V218" s="43">
        <v>1029</v>
      </c>
      <c r="W218" s="44">
        <v>45337</v>
      </c>
      <c r="X218" s="45">
        <v>343000000</v>
      </c>
      <c r="Y218" s="46">
        <v>1261</v>
      </c>
      <c r="Z218" s="44">
        <v>45359</v>
      </c>
      <c r="AA218" s="47" t="s">
        <v>623</v>
      </c>
      <c r="AB218" s="77" t="s">
        <v>84</v>
      </c>
      <c r="AC218" s="74">
        <v>45358</v>
      </c>
      <c r="AD218" s="48" t="s">
        <v>1428</v>
      </c>
      <c r="AE218" s="8" t="s">
        <v>1429</v>
      </c>
      <c r="AF218" s="77" t="s">
        <v>87</v>
      </c>
      <c r="AG218" s="48" t="s">
        <v>626</v>
      </c>
      <c r="AH218" s="61" t="s">
        <v>107</v>
      </c>
      <c r="AI218" s="48" t="s">
        <v>108</v>
      </c>
      <c r="AJ218" s="74">
        <v>45457</v>
      </c>
      <c r="AK218" s="50">
        <v>4200000</v>
      </c>
      <c r="AL218" s="50">
        <v>4200000</v>
      </c>
      <c r="AM218" s="48">
        <v>110708</v>
      </c>
      <c r="AN218" s="46">
        <v>1540</v>
      </c>
      <c r="AO218" s="59">
        <v>45448</v>
      </c>
      <c r="AP218" s="50">
        <v>4200000</v>
      </c>
      <c r="AQ218" s="46">
        <v>1896</v>
      </c>
      <c r="AR218" s="59">
        <v>45460</v>
      </c>
      <c r="AS218" s="47">
        <v>4200000</v>
      </c>
      <c r="AT218" s="37">
        <v>1</v>
      </c>
      <c r="AU218" s="37">
        <v>15</v>
      </c>
      <c r="AV218" s="37">
        <v>45</v>
      </c>
      <c r="AW218" s="37" t="s">
        <v>110</v>
      </c>
      <c r="AX218" s="52">
        <v>45</v>
      </c>
      <c r="AY218" s="64">
        <v>45514</v>
      </c>
      <c r="AZ218" s="66"/>
      <c r="BA218" s="66"/>
      <c r="BB218" s="66"/>
      <c r="BC218" s="51"/>
      <c r="BD218" s="51"/>
      <c r="BE218" s="51"/>
      <c r="BF218" s="51"/>
      <c r="BG218" s="66"/>
      <c r="BH218" s="76"/>
      <c r="BI218" s="66"/>
      <c r="BJ218" s="76"/>
      <c r="BK218" s="66"/>
      <c r="BL218" s="79"/>
      <c r="BM218" s="76"/>
      <c r="BN218" s="66"/>
      <c r="BO218" s="66"/>
      <c r="BP218" s="79"/>
      <c r="BQ218" s="76"/>
      <c r="BR218" s="66"/>
      <c r="BS218" s="66"/>
      <c r="BT218" s="79"/>
      <c r="BU218" s="80"/>
      <c r="BV218" s="79"/>
      <c r="BW218" s="79"/>
      <c r="BX218" s="64">
        <v>45514</v>
      </c>
      <c r="BY218" s="52">
        <f>R218+AX218</f>
        <v>150</v>
      </c>
      <c r="BZ218" s="37" t="s">
        <v>111</v>
      </c>
      <c r="CA218" s="42">
        <f>T218+AL218</f>
        <v>14000000</v>
      </c>
      <c r="CB218" s="37" t="s">
        <v>91</v>
      </c>
    </row>
    <row r="219" spans="1:80" s="58" customFormat="1" ht="29.25" customHeight="1" x14ac:dyDescent="0.3">
      <c r="A219" s="75">
        <v>218</v>
      </c>
      <c r="B219" s="73">
        <v>104233</v>
      </c>
      <c r="C219" s="36" t="s">
        <v>312</v>
      </c>
      <c r="D219" s="71" t="s">
        <v>282</v>
      </c>
      <c r="E219" s="71" t="s">
        <v>283</v>
      </c>
      <c r="F219" s="66" t="s">
        <v>1430</v>
      </c>
      <c r="G219" s="38" t="s">
        <v>1431</v>
      </c>
      <c r="H219" s="76" t="s">
        <v>76</v>
      </c>
      <c r="I219" s="66" t="s">
        <v>1432</v>
      </c>
      <c r="J219" s="40" t="s">
        <v>396</v>
      </c>
      <c r="K219" s="66" t="s">
        <v>80</v>
      </c>
      <c r="L219" s="76" t="s">
        <v>81</v>
      </c>
      <c r="M219" s="64">
        <v>45359</v>
      </c>
      <c r="N219" s="41">
        <v>45383</v>
      </c>
      <c r="O219" s="41">
        <v>45488</v>
      </c>
      <c r="P219" s="39">
        <v>3</v>
      </c>
      <c r="Q219" s="39">
        <v>15</v>
      </c>
      <c r="R219" s="39">
        <f t="shared" si="7"/>
        <v>105</v>
      </c>
      <c r="S219" s="39" t="s">
        <v>82</v>
      </c>
      <c r="T219" s="69">
        <v>19250000</v>
      </c>
      <c r="U219" s="69">
        <v>5500000</v>
      </c>
      <c r="V219" s="43">
        <v>1019</v>
      </c>
      <c r="W219" s="44">
        <v>45331</v>
      </c>
      <c r="X219" s="45">
        <v>66000000</v>
      </c>
      <c r="Y219" s="46">
        <v>1263</v>
      </c>
      <c r="Z219" s="44">
        <v>45362</v>
      </c>
      <c r="AA219" s="47" t="s">
        <v>1001</v>
      </c>
      <c r="AB219" s="77" t="s">
        <v>84</v>
      </c>
      <c r="AC219" s="74">
        <v>45359</v>
      </c>
      <c r="AD219" s="48" t="s">
        <v>1433</v>
      </c>
      <c r="AE219" s="78" t="s">
        <v>1434</v>
      </c>
      <c r="AF219" s="77" t="s">
        <v>87</v>
      </c>
      <c r="AG219" s="48" t="s">
        <v>290</v>
      </c>
      <c r="AH219" s="48" t="s">
        <v>1435</v>
      </c>
      <c r="AI219" s="48" t="s">
        <v>108</v>
      </c>
      <c r="AJ219" s="74">
        <v>45468</v>
      </c>
      <c r="AK219" s="50">
        <v>8250000</v>
      </c>
      <c r="AL219" s="50">
        <v>8250000</v>
      </c>
      <c r="AM219" s="48">
        <v>111964</v>
      </c>
      <c r="AN219" s="46">
        <v>1647</v>
      </c>
      <c r="AO219" s="59">
        <v>45460</v>
      </c>
      <c r="AP219" s="50">
        <v>8250000</v>
      </c>
      <c r="AQ219" s="46">
        <v>2009</v>
      </c>
      <c r="AR219" s="59">
        <v>45471</v>
      </c>
      <c r="AS219" s="47">
        <v>8250000</v>
      </c>
      <c r="AT219" s="52">
        <v>1</v>
      </c>
      <c r="AU219" s="52">
        <v>15</v>
      </c>
      <c r="AV219" s="52">
        <v>45</v>
      </c>
      <c r="AW219" s="37" t="s">
        <v>110</v>
      </c>
      <c r="AX219" s="65">
        <v>45</v>
      </c>
      <c r="AY219" s="64">
        <v>45534</v>
      </c>
      <c r="AZ219" s="66"/>
      <c r="BA219" s="66"/>
      <c r="BB219" s="66"/>
      <c r="BC219" s="51"/>
      <c r="BD219" s="51"/>
      <c r="BE219" s="51"/>
      <c r="BF219" s="51"/>
      <c r="BG219" s="66"/>
      <c r="BH219" s="76"/>
      <c r="BI219" s="66"/>
      <c r="BJ219" s="76"/>
      <c r="BK219" s="66"/>
      <c r="BL219" s="79"/>
      <c r="BM219" s="76"/>
      <c r="BN219" s="66"/>
      <c r="BO219" s="66"/>
      <c r="BP219" s="79"/>
      <c r="BQ219" s="76"/>
      <c r="BR219" s="66"/>
      <c r="BS219" s="66"/>
      <c r="BT219" s="79"/>
      <c r="BU219" s="80"/>
      <c r="BV219" s="79"/>
      <c r="BW219" s="79"/>
      <c r="BX219" s="64">
        <v>45534</v>
      </c>
      <c r="BY219" s="52">
        <f>R219+AX219</f>
        <v>150</v>
      </c>
      <c r="BZ219" s="37" t="s">
        <v>111</v>
      </c>
      <c r="CA219" s="42">
        <f>T219+AL219</f>
        <v>27500000</v>
      </c>
      <c r="CB219" s="37" t="s">
        <v>91</v>
      </c>
    </row>
    <row r="220" spans="1:80" s="58" customFormat="1" ht="29.25" customHeight="1" x14ac:dyDescent="0.3">
      <c r="A220" s="75">
        <v>219</v>
      </c>
      <c r="B220" s="73">
        <v>103726</v>
      </c>
      <c r="C220" s="36" t="s">
        <v>71</v>
      </c>
      <c r="D220" s="71" t="s">
        <v>72</v>
      </c>
      <c r="E220" s="71" t="s">
        <v>73</v>
      </c>
      <c r="F220" s="66" t="s">
        <v>1436</v>
      </c>
      <c r="G220" s="38" t="s">
        <v>1437</v>
      </c>
      <c r="H220" s="76" t="s">
        <v>76</v>
      </c>
      <c r="I220" s="66" t="s">
        <v>1438</v>
      </c>
      <c r="J220" s="40" t="s">
        <v>268</v>
      </c>
      <c r="K220" s="66" t="s">
        <v>80</v>
      </c>
      <c r="L220" s="76" t="s">
        <v>81</v>
      </c>
      <c r="M220" s="64">
        <v>45359</v>
      </c>
      <c r="N220" s="41">
        <v>45362</v>
      </c>
      <c r="O220" s="41">
        <v>45468</v>
      </c>
      <c r="P220" s="39">
        <v>3</v>
      </c>
      <c r="Q220" s="39">
        <v>15</v>
      </c>
      <c r="R220" s="39">
        <f t="shared" si="7"/>
        <v>105</v>
      </c>
      <c r="S220" s="39" t="s">
        <v>82</v>
      </c>
      <c r="T220" s="69">
        <v>9800000</v>
      </c>
      <c r="U220" s="69">
        <v>2800000</v>
      </c>
      <c r="V220" s="43">
        <v>992</v>
      </c>
      <c r="W220" s="44">
        <v>45330</v>
      </c>
      <c r="X220" s="45">
        <v>68600000</v>
      </c>
      <c r="Y220" s="46">
        <v>1264</v>
      </c>
      <c r="Z220" s="44">
        <v>45362</v>
      </c>
      <c r="AA220" s="47" t="s">
        <v>623</v>
      </c>
      <c r="AB220" s="77" t="s">
        <v>84</v>
      </c>
      <c r="AC220" s="74">
        <v>45359</v>
      </c>
      <c r="AD220" s="48" t="s">
        <v>1439</v>
      </c>
      <c r="AE220" s="78" t="s">
        <v>1440</v>
      </c>
      <c r="AF220" s="77" t="s">
        <v>87</v>
      </c>
      <c r="AG220" s="61" t="s">
        <v>118</v>
      </c>
      <c r="AH220" s="60" t="s">
        <v>113</v>
      </c>
      <c r="AI220" s="48" t="s">
        <v>108</v>
      </c>
      <c r="AJ220" s="74">
        <v>45457</v>
      </c>
      <c r="AK220" s="50">
        <v>4200000</v>
      </c>
      <c r="AL220" s="50">
        <v>4200000</v>
      </c>
      <c r="AM220" s="48">
        <v>110712</v>
      </c>
      <c r="AN220" s="46">
        <v>1544</v>
      </c>
      <c r="AO220" s="59">
        <v>45449</v>
      </c>
      <c r="AP220" s="50">
        <v>4200000</v>
      </c>
      <c r="AQ220" s="46">
        <v>1897</v>
      </c>
      <c r="AR220" s="59">
        <v>45460</v>
      </c>
      <c r="AS220" s="47">
        <v>4200000</v>
      </c>
      <c r="AT220" s="37">
        <v>1</v>
      </c>
      <c r="AU220" s="37">
        <v>15</v>
      </c>
      <c r="AV220" s="37">
        <v>45</v>
      </c>
      <c r="AW220" s="37" t="s">
        <v>110</v>
      </c>
      <c r="AX220" s="52">
        <v>45</v>
      </c>
      <c r="AY220" s="64">
        <v>45514</v>
      </c>
      <c r="AZ220" s="66"/>
      <c r="BA220" s="66"/>
      <c r="BB220" s="66"/>
      <c r="BC220" s="51"/>
      <c r="BD220" s="51"/>
      <c r="BE220" s="51"/>
      <c r="BF220" s="51"/>
      <c r="BG220" s="66"/>
      <c r="BH220" s="76"/>
      <c r="BI220" s="66"/>
      <c r="BJ220" s="76"/>
      <c r="BK220" s="66"/>
      <c r="BL220" s="79"/>
      <c r="BM220" s="76"/>
      <c r="BN220" s="66"/>
      <c r="BO220" s="66"/>
      <c r="BP220" s="79"/>
      <c r="BQ220" s="76"/>
      <c r="BR220" s="66"/>
      <c r="BS220" s="66"/>
      <c r="BT220" s="79"/>
      <c r="BU220" s="80"/>
      <c r="BV220" s="79"/>
      <c r="BW220" s="79"/>
      <c r="BX220" s="64">
        <v>45514</v>
      </c>
      <c r="BY220" s="52">
        <f>R220+AX220</f>
        <v>150</v>
      </c>
      <c r="BZ220" s="37" t="s">
        <v>111</v>
      </c>
      <c r="CA220" s="42">
        <f>T220+AL220</f>
        <v>14000000</v>
      </c>
      <c r="CB220" s="37" t="s">
        <v>91</v>
      </c>
    </row>
    <row r="221" spans="1:80" s="58" customFormat="1" ht="29.25" customHeight="1" x14ac:dyDescent="0.3">
      <c r="A221" s="75">
        <v>220</v>
      </c>
      <c r="B221" s="73">
        <v>103928</v>
      </c>
      <c r="C221" s="36" t="s">
        <v>71</v>
      </c>
      <c r="D221" s="71" t="s">
        <v>72</v>
      </c>
      <c r="E221" s="71" t="s">
        <v>73</v>
      </c>
      <c r="F221" s="66" t="s">
        <v>1441</v>
      </c>
      <c r="G221" s="38" t="s">
        <v>1442</v>
      </c>
      <c r="H221" s="76" t="s">
        <v>76</v>
      </c>
      <c r="I221" s="66" t="s">
        <v>1443</v>
      </c>
      <c r="J221" s="40" t="s">
        <v>564</v>
      </c>
      <c r="K221" s="66" t="s">
        <v>80</v>
      </c>
      <c r="L221" s="76" t="s">
        <v>81</v>
      </c>
      <c r="M221" s="64">
        <v>45359</v>
      </c>
      <c r="N221" s="41">
        <v>45360</v>
      </c>
      <c r="O221" s="41">
        <v>45466</v>
      </c>
      <c r="P221" s="39">
        <v>3</v>
      </c>
      <c r="Q221" s="39">
        <v>15</v>
      </c>
      <c r="R221" s="39">
        <f t="shared" si="7"/>
        <v>105</v>
      </c>
      <c r="S221" s="39" t="s">
        <v>82</v>
      </c>
      <c r="T221" s="69">
        <v>9800000</v>
      </c>
      <c r="U221" s="69">
        <v>2800000</v>
      </c>
      <c r="V221" s="43">
        <v>1006</v>
      </c>
      <c r="W221" s="44">
        <v>45331</v>
      </c>
      <c r="X221" s="45">
        <v>29400000</v>
      </c>
      <c r="Y221" s="46">
        <v>1265</v>
      </c>
      <c r="Z221" s="44">
        <v>45362</v>
      </c>
      <c r="AA221" s="47" t="s">
        <v>623</v>
      </c>
      <c r="AB221" s="77" t="s">
        <v>84</v>
      </c>
      <c r="AC221" s="74">
        <v>45359</v>
      </c>
      <c r="AD221" s="48" t="s">
        <v>1444</v>
      </c>
      <c r="AE221" s="78" t="s">
        <v>1445</v>
      </c>
      <c r="AF221" s="77" t="s">
        <v>87</v>
      </c>
      <c r="AG221" s="48" t="s">
        <v>458</v>
      </c>
      <c r="AH221" s="48" t="s">
        <v>695</v>
      </c>
      <c r="AI221" s="48" t="s">
        <v>108</v>
      </c>
      <c r="AJ221" s="74">
        <v>45457</v>
      </c>
      <c r="AK221" s="50">
        <v>4200000</v>
      </c>
      <c r="AL221" s="50">
        <v>4200000</v>
      </c>
      <c r="AM221" s="48">
        <v>110698</v>
      </c>
      <c r="AN221" s="46">
        <v>1530</v>
      </c>
      <c r="AO221" s="59">
        <v>45448</v>
      </c>
      <c r="AP221" s="50">
        <v>4200000</v>
      </c>
      <c r="AQ221" s="46">
        <v>1898</v>
      </c>
      <c r="AR221" s="59">
        <v>45460</v>
      </c>
      <c r="AS221" s="47">
        <v>4200000</v>
      </c>
      <c r="AT221" s="37">
        <v>1</v>
      </c>
      <c r="AU221" s="37">
        <v>15</v>
      </c>
      <c r="AV221" s="37">
        <v>45</v>
      </c>
      <c r="AW221" s="37" t="s">
        <v>110</v>
      </c>
      <c r="AX221" s="52">
        <v>45</v>
      </c>
      <c r="AY221" s="64">
        <v>45512</v>
      </c>
      <c r="AZ221" s="66"/>
      <c r="BA221" s="66"/>
      <c r="BB221" s="66"/>
      <c r="BC221" s="51"/>
      <c r="BD221" s="51"/>
      <c r="BE221" s="51"/>
      <c r="BF221" s="51"/>
      <c r="BG221" s="66"/>
      <c r="BH221" s="76"/>
      <c r="BI221" s="66"/>
      <c r="BJ221" s="76"/>
      <c r="BK221" s="66"/>
      <c r="BL221" s="79"/>
      <c r="BM221" s="76"/>
      <c r="BN221" s="66"/>
      <c r="BO221" s="66"/>
      <c r="BP221" s="79"/>
      <c r="BQ221" s="76"/>
      <c r="BR221" s="66"/>
      <c r="BS221" s="66"/>
      <c r="BT221" s="79"/>
      <c r="BU221" s="80"/>
      <c r="BV221" s="79"/>
      <c r="BW221" s="79"/>
      <c r="BX221" s="64">
        <v>45512</v>
      </c>
      <c r="BY221" s="52">
        <f>R221+AX221</f>
        <v>150</v>
      </c>
      <c r="BZ221" s="37" t="s">
        <v>111</v>
      </c>
      <c r="CA221" s="42">
        <f>T221+AL221</f>
        <v>14000000</v>
      </c>
      <c r="CB221" s="37" t="s">
        <v>91</v>
      </c>
    </row>
    <row r="222" spans="1:80" s="58" customFormat="1" ht="29.25" customHeight="1" x14ac:dyDescent="0.3">
      <c r="A222" s="75">
        <v>221</v>
      </c>
      <c r="B222" s="73">
        <v>103853</v>
      </c>
      <c r="C222" s="36" t="s">
        <v>738</v>
      </c>
      <c r="D222" s="71" t="s">
        <v>186</v>
      </c>
      <c r="E222" s="71" t="s">
        <v>187</v>
      </c>
      <c r="F222" s="66" t="s">
        <v>1446</v>
      </c>
      <c r="G222" s="38" t="s">
        <v>1447</v>
      </c>
      <c r="H222" s="76" t="s">
        <v>76</v>
      </c>
      <c r="I222" s="66" t="s">
        <v>1448</v>
      </c>
      <c r="J222" s="40" t="s">
        <v>804</v>
      </c>
      <c r="K222" s="66" t="s">
        <v>80</v>
      </c>
      <c r="L222" s="76" t="s">
        <v>81</v>
      </c>
      <c r="M222" s="64">
        <v>45359</v>
      </c>
      <c r="N222" s="41">
        <v>45362</v>
      </c>
      <c r="O222" s="41">
        <v>45468</v>
      </c>
      <c r="P222" s="39">
        <v>3</v>
      </c>
      <c r="Q222" s="39">
        <v>15</v>
      </c>
      <c r="R222" s="39">
        <f t="shared" si="7"/>
        <v>105</v>
      </c>
      <c r="S222" s="39" t="s">
        <v>82</v>
      </c>
      <c r="T222" s="69">
        <v>10080000</v>
      </c>
      <c r="U222" s="69">
        <v>2880000</v>
      </c>
      <c r="V222" s="43">
        <v>1079</v>
      </c>
      <c r="W222" s="44">
        <v>45345</v>
      </c>
      <c r="X222" s="45">
        <v>40320000</v>
      </c>
      <c r="Y222" s="46">
        <v>1266</v>
      </c>
      <c r="Z222" s="44">
        <v>45362</v>
      </c>
      <c r="AA222" s="47" t="s">
        <v>805</v>
      </c>
      <c r="AB222" s="77" t="s">
        <v>84</v>
      </c>
      <c r="AC222" s="74">
        <v>45359</v>
      </c>
      <c r="AD222" s="48" t="s">
        <v>1449</v>
      </c>
      <c r="AE222" s="78" t="s">
        <v>1450</v>
      </c>
      <c r="AF222" s="77" t="s">
        <v>87</v>
      </c>
      <c r="AG222" s="48" t="s">
        <v>746</v>
      </c>
      <c r="AH222" s="48" t="s">
        <v>747</v>
      </c>
      <c r="AI222" s="48" t="s">
        <v>108</v>
      </c>
      <c r="AJ222" s="74">
        <v>45454</v>
      </c>
      <c r="AK222" s="50">
        <v>4320000</v>
      </c>
      <c r="AL222" s="50">
        <v>4320000</v>
      </c>
      <c r="AM222" s="48">
        <v>110704</v>
      </c>
      <c r="AN222" s="46">
        <v>1536</v>
      </c>
      <c r="AO222" s="59">
        <v>45448</v>
      </c>
      <c r="AP222" s="50">
        <v>4320000</v>
      </c>
      <c r="AQ222" s="46">
        <v>1802</v>
      </c>
      <c r="AR222" s="59">
        <v>45456</v>
      </c>
      <c r="AS222" s="72" t="s">
        <v>1085</v>
      </c>
      <c r="AT222" s="37">
        <v>1</v>
      </c>
      <c r="AU222" s="37">
        <v>15</v>
      </c>
      <c r="AV222" s="37">
        <v>45</v>
      </c>
      <c r="AW222" s="37" t="s">
        <v>110</v>
      </c>
      <c r="AX222" s="52">
        <v>45</v>
      </c>
      <c r="AY222" s="64">
        <v>45514</v>
      </c>
      <c r="AZ222" s="66"/>
      <c r="BA222" s="66"/>
      <c r="BB222" s="66"/>
      <c r="BC222" s="51"/>
      <c r="BD222" s="51"/>
      <c r="BE222" s="51"/>
      <c r="BF222" s="51"/>
      <c r="BG222" s="66"/>
      <c r="BH222" s="76"/>
      <c r="BI222" s="66"/>
      <c r="BJ222" s="76"/>
      <c r="BK222" s="66"/>
      <c r="BL222" s="79"/>
      <c r="BM222" s="76"/>
      <c r="BN222" s="66"/>
      <c r="BO222" s="66"/>
      <c r="BP222" s="79"/>
      <c r="BQ222" s="76"/>
      <c r="BR222" s="66"/>
      <c r="BS222" s="66"/>
      <c r="BT222" s="79"/>
      <c r="BU222" s="80"/>
      <c r="BV222" s="79"/>
      <c r="BW222" s="79"/>
      <c r="BX222" s="57">
        <v>45514</v>
      </c>
      <c r="BY222" s="52">
        <f>R222+AX222</f>
        <v>150</v>
      </c>
      <c r="BZ222" s="37" t="s">
        <v>111</v>
      </c>
      <c r="CA222" s="42">
        <f>T222+AL222</f>
        <v>14400000</v>
      </c>
      <c r="CB222" s="37" t="s">
        <v>91</v>
      </c>
    </row>
    <row r="223" spans="1:80" s="58" customFormat="1" ht="29.25" customHeight="1" x14ac:dyDescent="0.3">
      <c r="A223" s="75">
        <v>222</v>
      </c>
      <c r="B223" s="73">
        <v>103935</v>
      </c>
      <c r="C223" s="36" t="s">
        <v>121</v>
      </c>
      <c r="D223" s="71" t="s">
        <v>122</v>
      </c>
      <c r="E223" s="71" t="s">
        <v>123</v>
      </c>
      <c r="F223" s="66" t="s">
        <v>1451</v>
      </c>
      <c r="G223" s="38" t="s">
        <v>1452</v>
      </c>
      <c r="H223" s="76" t="s">
        <v>76</v>
      </c>
      <c r="I223" s="66" t="s">
        <v>1453</v>
      </c>
      <c r="J223" s="40" t="s">
        <v>1454</v>
      </c>
      <c r="K223" s="66" t="s">
        <v>80</v>
      </c>
      <c r="L223" s="76" t="s">
        <v>81</v>
      </c>
      <c r="M223" s="64">
        <v>45359</v>
      </c>
      <c r="N223" s="41">
        <v>45364</v>
      </c>
      <c r="O223" s="41">
        <v>45470</v>
      </c>
      <c r="P223" s="39">
        <v>3</v>
      </c>
      <c r="Q223" s="39">
        <v>15</v>
      </c>
      <c r="R223" s="39">
        <f t="shared" si="7"/>
        <v>105</v>
      </c>
      <c r="S223" s="39" t="s">
        <v>82</v>
      </c>
      <c r="T223" s="69">
        <v>18900000</v>
      </c>
      <c r="U223" s="69">
        <v>5400000</v>
      </c>
      <c r="V223" s="43">
        <v>1084</v>
      </c>
      <c r="W223" s="44">
        <v>45345</v>
      </c>
      <c r="X223" s="45">
        <v>189000000</v>
      </c>
      <c r="Y223" s="46">
        <v>1267</v>
      </c>
      <c r="Z223" s="44">
        <v>45362</v>
      </c>
      <c r="AA223" s="47" t="s">
        <v>1154</v>
      </c>
      <c r="AB223" s="77" t="s">
        <v>84</v>
      </c>
      <c r="AC223" s="74">
        <v>45359</v>
      </c>
      <c r="AD223" s="48" t="s">
        <v>1455</v>
      </c>
      <c r="AE223" s="78" t="s">
        <v>1456</v>
      </c>
      <c r="AF223" s="77" t="s">
        <v>87</v>
      </c>
      <c r="AG223" s="48" t="s">
        <v>130</v>
      </c>
      <c r="AH223" s="48" t="s">
        <v>131</v>
      </c>
      <c r="AI223" s="48" t="s">
        <v>108</v>
      </c>
      <c r="AJ223" s="74">
        <v>45457</v>
      </c>
      <c r="AK223" s="50">
        <v>8100000</v>
      </c>
      <c r="AL223" s="50">
        <v>8100000</v>
      </c>
      <c r="AM223" s="48">
        <v>110729</v>
      </c>
      <c r="AN223" s="46">
        <v>1561</v>
      </c>
      <c r="AO223" s="59">
        <v>45449</v>
      </c>
      <c r="AP223" s="50">
        <v>8100000</v>
      </c>
      <c r="AQ223" s="46">
        <v>1899</v>
      </c>
      <c r="AR223" s="59">
        <v>45460</v>
      </c>
      <c r="AS223" s="47">
        <v>8100000</v>
      </c>
      <c r="AT223" s="37">
        <v>1</v>
      </c>
      <c r="AU223" s="37">
        <v>15</v>
      </c>
      <c r="AV223" s="37">
        <v>45</v>
      </c>
      <c r="AW223" s="37" t="s">
        <v>110</v>
      </c>
      <c r="AX223" s="52">
        <v>45</v>
      </c>
      <c r="AY223" s="64">
        <v>45516</v>
      </c>
      <c r="AZ223" s="66"/>
      <c r="BA223" s="66"/>
      <c r="BB223" s="66"/>
      <c r="BC223" s="51"/>
      <c r="BD223" s="51"/>
      <c r="BE223" s="51"/>
      <c r="BF223" s="51"/>
      <c r="BG223" s="66"/>
      <c r="BH223" s="76"/>
      <c r="BI223" s="66"/>
      <c r="BJ223" s="76"/>
      <c r="BK223" s="66"/>
      <c r="BL223" s="79"/>
      <c r="BM223" s="76"/>
      <c r="BN223" s="66"/>
      <c r="BO223" s="66"/>
      <c r="BP223" s="79"/>
      <c r="BQ223" s="76"/>
      <c r="BR223" s="66"/>
      <c r="BS223" s="66"/>
      <c r="BT223" s="79"/>
      <c r="BU223" s="80"/>
      <c r="BV223" s="79"/>
      <c r="BW223" s="79"/>
      <c r="BX223" s="64">
        <v>45516</v>
      </c>
      <c r="BY223" s="52">
        <f>R223+AX223</f>
        <v>150</v>
      </c>
      <c r="BZ223" s="37" t="s">
        <v>111</v>
      </c>
      <c r="CA223" s="42">
        <f>T223+AL223</f>
        <v>27000000</v>
      </c>
      <c r="CB223" s="37" t="s">
        <v>91</v>
      </c>
    </row>
    <row r="224" spans="1:80" s="58" customFormat="1" ht="29.25" customHeight="1" x14ac:dyDescent="0.3">
      <c r="A224" s="75">
        <v>223</v>
      </c>
      <c r="B224" s="73">
        <v>103842</v>
      </c>
      <c r="C224" s="36" t="s">
        <v>738</v>
      </c>
      <c r="D224" s="71" t="s">
        <v>186</v>
      </c>
      <c r="E224" s="71" t="s">
        <v>187</v>
      </c>
      <c r="F224" s="66" t="s">
        <v>1457</v>
      </c>
      <c r="G224" s="38" t="s">
        <v>1458</v>
      </c>
      <c r="H224" s="76" t="s">
        <v>76</v>
      </c>
      <c r="I224" s="66" t="s">
        <v>1459</v>
      </c>
      <c r="J224" s="40" t="s">
        <v>1218</v>
      </c>
      <c r="K224" s="66" t="s">
        <v>80</v>
      </c>
      <c r="L224" s="76" t="s">
        <v>81</v>
      </c>
      <c r="M224" s="64">
        <v>45359</v>
      </c>
      <c r="N224" s="41">
        <v>45362</v>
      </c>
      <c r="O224" s="41">
        <v>45468</v>
      </c>
      <c r="P224" s="39">
        <v>3</v>
      </c>
      <c r="Q224" s="39">
        <v>15</v>
      </c>
      <c r="R224" s="39">
        <f t="shared" si="7"/>
        <v>105</v>
      </c>
      <c r="S224" s="39" t="s">
        <v>82</v>
      </c>
      <c r="T224" s="69">
        <v>10080000</v>
      </c>
      <c r="U224" s="69">
        <v>2880000</v>
      </c>
      <c r="V224" s="43">
        <v>1091</v>
      </c>
      <c r="W224" s="44">
        <v>45349</v>
      </c>
      <c r="X224" s="45">
        <v>100800000</v>
      </c>
      <c r="Y224" s="46">
        <v>1268</v>
      </c>
      <c r="Z224" s="44">
        <v>45362</v>
      </c>
      <c r="AA224" s="47" t="s">
        <v>805</v>
      </c>
      <c r="AB224" s="77" t="s">
        <v>84</v>
      </c>
      <c r="AC224" s="74">
        <v>45359</v>
      </c>
      <c r="AD224" s="48" t="s">
        <v>1460</v>
      </c>
      <c r="AE224" s="78" t="s">
        <v>1450</v>
      </c>
      <c r="AF224" s="77" t="s">
        <v>87</v>
      </c>
      <c r="AG224" s="48" t="s">
        <v>746</v>
      </c>
      <c r="AH224" s="48" t="s">
        <v>747</v>
      </c>
      <c r="AI224" s="48" t="s">
        <v>108</v>
      </c>
      <c r="AJ224" s="74">
        <v>45454</v>
      </c>
      <c r="AK224" s="50">
        <v>4320000</v>
      </c>
      <c r="AL224" s="50">
        <v>4320000</v>
      </c>
      <c r="AM224" s="48">
        <v>110702</v>
      </c>
      <c r="AN224" s="46">
        <v>1534</v>
      </c>
      <c r="AO224" s="59">
        <v>45448</v>
      </c>
      <c r="AP224" s="50">
        <v>4320000</v>
      </c>
      <c r="AQ224" s="46">
        <v>1803</v>
      </c>
      <c r="AR224" s="59">
        <v>45456</v>
      </c>
      <c r="AS224" s="72" t="s">
        <v>1085</v>
      </c>
      <c r="AT224" s="37">
        <v>1</v>
      </c>
      <c r="AU224" s="37">
        <v>15</v>
      </c>
      <c r="AV224" s="37">
        <v>45</v>
      </c>
      <c r="AW224" s="37" t="s">
        <v>110</v>
      </c>
      <c r="AX224" s="52">
        <v>45</v>
      </c>
      <c r="AY224" s="64">
        <v>45514</v>
      </c>
      <c r="AZ224" s="66"/>
      <c r="BA224" s="66"/>
      <c r="BB224" s="66"/>
      <c r="BC224" s="51"/>
      <c r="BD224" s="51"/>
      <c r="BE224" s="51"/>
      <c r="BF224" s="51"/>
      <c r="BG224" s="66"/>
      <c r="BH224" s="76"/>
      <c r="BI224" s="66"/>
      <c r="BJ224" s="76"/>
      <c r="BK224" s="66"/>
      <c r="BL224" s="79"/>
      <c r="BM224" s="76"/>
      <c r="BN224" s="66"/>
      <c r="BO224" s="66"/>
      <c r="BP224" s="79"/>
      <c r="BQ224" s="76"/>
      <c r="BR224" s="66"/>
      <c r="BS224" s="66"/>
      <c r="BT224" s="79"/>
      <c r="BU224" s="80"/>
      <c r="BV224" s="79"/>
      <c r="BW224" s="79"/>
      <c r="BX224" s="64">
        <v>45514</v>
      </c>
      <c r="BY224" s="52">
        <f>R224+AX224</f>
        <v>150</v>
      </c>
      <c r="BZ224" s="37" t="s">
        <v>111</v>
      </c>
      <c r="CA224" s="42">
        <f>T224+AL224</f>
        <v>14400000</v>
      </c>
      <c r="CB224" s="37" t="s">
        <v>91</v>
      </c>
    </row>
    <row r="225" spans="1:80" s="58" customFormat="1" ht="29.25" customHeight="1" x14ac:dyDescent="0.3">
      <c r="A225" s="75">
        <v>224</v>
      </c>
      <c r="B225" s="73">
        <v>103758</v>
      </c>
      <c r="C225" s="36" t="s">
        <v>71</v>
      </c>
      <c r="D225" s="71" t="s">
        <v>72</v>
      </c>
      <c r="E225" s="71" t="s">
        <v>73</v>
      </c>
      <c r="F225" s="66" t="s">
        <v>1461</v>
      </c>
      <c r="G225" s="38" t="s">
        <v>1462</v>
      </c>
      <c r="H225" s="76" t="s">
        <v>76</v>
      </c>
      <c r="I225" s="66" t="s">
        <v>1463</v>
      </c>
      <c r="J225" s="40" t="s">
        <v>95</v>
      </c>
      <c r="K225" s="66" t="s">
        <v>80</v>
      </c>
      <c r="L225" s="76" t="s">
        <v>81</v>
      </c>
      <c r="M225" s="64">
        <v>45359</v>
      </c>
      <c r="N225" s="41">
        <v>45363</v>
      </c>
      <c r="O225" s="41">
        <v>45469</v>
      </c>
      <c r="P225" s="39">
        <v>3</v>
      </c>
      <c r="Q225" s="39">
        <v>15</v>
      </c>
      <c r="R225" s="39">
        <f t="shared" si="7"/>
        <v>105</v>
      </c>
      <c r="S225" s="39" t="s">
        <v>82</v>
      </c>
      <c r="T225" s="69">
        <v>9100000</v>
      </c>
      <c r="U225" s="69">
        <v>2600000</v>
      </c>
      <c r="V225" s="43">
        <v>998</v>
      </c>
      <c r="W225" s="44">
        <v>45330</v>
      </c>
      <c r="X225" s="45">
        <v>154700000</v>
      </c>
      <c r="Y225" s="46">
        <v>1269</v>
      </c>
      <c r="Z225" s="44">
        <v>45362</v>
      </c>
      <c r="AA225" s="47" t="s">
        <v>603</v>
      </c>
      <c r="AB225" s="77" t="s">
        <v>84</v>
      </c>
      <c r="AC225" s="74">
        <v>45359</v>
      </c>
      <c r="AD225" s="48" t="s">
        <v>1464</v>
      </c>
      <c r="AE225" s="8" t="s">
        <v>1465</v>
      </c>
      <c r="AF225" s="77" t="s">
        <v>87</v>
      </c>
      <c r="AG225" s="48" t="s">
        <v>1466</v>
      </c>
      <c r="AH225" s="60" t="s">
        <v>119</v>
      </c>
      <c r="AI225" s="48" t="s">
        <v>108</v>
      </c>
      <c r="AJ225" s="74">
        <v>45457</v>
      </c>
      <c r="AK225" s="50">
        <v>3900000</v>
      </c>
      <c r="AL225" s="50">
        <v>3900000</v>
      </c>
      <c r="AM225" s="48">
        <v>110720</v>
      </c>
      <c r="AN225" s="46">
        <v>1552</v>
      </c>
      <c r="AO225" s="59">
        <v>45449</v>
      </c>
      <c r="AP225" s="50">
        <v>3900000</v>
      </c>
      <c r="AQ225" s="46">
        <v>1900</v>
      </c>
      <c r="AR225" s="59">
        <v>45460</v>
      </c>
      <c r="AS225" s="47">
        <v>3900000</v>
      </c>
      <c r="AT225" s="37">
        <v>1</v>
      </c>
      <c r="AU225" s="37">
        <v>15</v>
      </c>
      <c r="AV225" s="37">
        <v>45</v>
      </c>
      <c r="AW225" s="37" t="s">
        <v>110</v>
      </c>
      <c r="AX225" s="52">
        <v>45</v>
      </c>
      <c r="AY225" s="64">
        <v>45515</v>
      </c>
      <c r="AZ225" s="66"/>
      <c r="BA225" s="66"/>
      <c r="BB225" s="66"/>
      <c r="BC225" s="51"/>
      <c r="BD225" s="51"/>
      <c r="BE225" s="51"/>
      <c r="BF225" s="51"/>
      <c r="BG225" s="66"/>
      <c r="BH225" s="76"/>
      <c r="BI225" s="66"/>
      <c r="BJ225" s="76"/>
      <c r="BK225" s="66"/>
      <c r="BL225" s="79"/>
      <c r="BM225" s="76"/>
      <c r="BN225" s="66"/>
      <c r="BO225" s="66"/>
      <c r="BP225" s="79"/>
      <c r="BQ225" s="76"/>
      <c r="BR225" s="66"/>
      <c r="BS225" s="66"/>
      <c r="BT225" s="79"/>
      <c r="BU225" s="80"/>
      <c r="BV225" s="79"/>
      <c r="BW225" s="79"/>
      <c r="BX225" s="64">
        <v>45515</v>
      </c>
      <c r="BY225" s="52">
        <f>R225+AX225</f>
        <v>150</v>
      </c>
      <c r="BZ225" s="37" t="s">
        <v>111</v>
      </c>
      <c r="CA225" s="42">
        <f>T225+AL225</f>
        <v>13000000</v>
      </c>
      <c r="CB225" s="37" t="s">
        <v>91</v>
      </c>
    </row>
    <row r="226" spans="1:80" s="58" customFormat="1" ht="29.25" customHeight="1" x14ac:dyDescent="0.3">
      <c r="A226" s="75">
        <v>225</v>
      </c>
      <c r="B226" s="73">
        <v>103766</v>
      </c>
      <c r="C226" s="36" t="s">
        <v>133</v>
      </c>
      <c r="D226" s="71" t="s">
        <v>134</v>
      </c>
      <c r="E226" s="71" t="s">
        <v>385</v>
      </c>
      <c r="F226" s="66" t="s">
        <v>1467</v>
      </c>
      <c r="G226" s="38" t="s">
        <v>1468</v>
      </c>
      <c r="H226" s="76" t="s">
        <v>76</v>
      </c>
      <c r="I226" s="66" t="s">
        <v>1469</v>
      </c>
      <c r="J226" s="40" t="s">
        <v>1375</v>
      </c>
      <c r="K226" s="66" t="s">
        <v>80</v>
      </c>
      <c r="L226" s="76" t="s">
        <v>81</v>
      </c>
      <c r="M226" s="64">
        <v>45359</v>
      </c>
      <c r="N226" s="41">
        <v>45362</v>
      </c>
      <c r="O226" s="41">
        <v>45468</v>
      </c>
      <c r="P226" s="39">
        <v>3</v>
      </c>
      <c r="Q226" s="39">
        <v>15</v>
      </c>
      <c r="R226" s="39">
        <f t="shared" si="7"/>
        <v>105</v>
      </c>
      <c r="S226" s="39" t="s">
        <v>82</v>
      </c>
      <c r="T226" s="69">
        <v>10500000</v>
      </c>
      <c r="U226" s="69">
        <v>3000000</v>
      </c>
      <c r="V226" s="43">
        <v>1122</v>
      </c>
      <c r="W226" s="44">
        <v>45352</v>
      </c>
      <c r="X226" s="45">
        <v>31500000</v>
      </c>
      <c r="Y226" s="46">
        <v>1270</v>
      </c>
      <c r="Z226" s="44">
        <v>45362</v>
      </c>
      <c r="AA226" s="47" t="s">
        <v>673</v>
      </c>
      <c r="AB226" s="77" t="s">
        <v>84</v>
      </c>
      <c r="AC226" s="74">
        <v>45359</v>
      </c>
      <c r="AD226" s="48" t="s">
        <v>1470</v>
      </c>
      <c r="AE226" s="78" t="s">
        <v>1471</v>
      </c>
      <c r="AF226" s="77" t="s">
        <v>87</v>
      </c>
      <c r="AG226" s="48" t="s">
        <v>554</v>
      </c>
      <c r="AH226" s="60" t="s">
        <v>329</v>
      </c>
      <c r="AI226" s="48" t="s">
        <v>108</v>
      </c>
      <c r="AJ226" s="74">
        <v>45457</v>
      </c>
      <c r="AK226" s="50">
        <v>4500000</v>
      </c>
      <c r="AL226" s="50">
        <v>4500000</v>
      </c>
      <c r="AM226" s="48">
        <v>110714</v>
      </c>
      <c r="AN226" s="46">
        <v>1546</v>
      </c>
      <c r="AO226" s="59">
        <v>45449</v>
      </c>
      <c r="AP226" s="50">
        <v>4500000</v>
      </c>
      <c r="AQ226" s="46">
        <v>1901</v>
      </c>
      <c r="AR226" s="59">
        <v>45460</v>
      </c>
      <c r="AS226" s="47">
        <v>4500000</v>
      </c>
      <c r="AT226" s="37">
        <v>1</v>
      </c>
      <c r="AU226" s="37">
        <v>15</v>
      </c>
      <c r="AV226" s="37">
        <v>45</v>
      </c>
      <c r="AW226" s="37" t="s">
        <v>110</v>
      </c>
      <c r="AX226" s="52">
        <v>45</v>
      </c>
      <c r="AY226" s="64">
        <v>45514</v>
      </c>
      <c r="AZ226" s="66"/>
      <c r="BA226" s="66"/>
      <c r="BB226" s="66"/>
      <c r="BC226" s="51"/>
      <c r="BD226" s="51"/>
      <c r="BE226" s="51"/>
      <c r="BF226" s="51"/>
      <c r="BG226" s="66"/>
      <c r="BH226" s="76"/>
      <c r="BI226" s="66"/>
      <c r="BJ226" s="76"/>
      <c r="BK226" s="66"/>
      <c r="BL226" s="79"/>
      <c r="BM226" s="76"/>
      <c r="BN226" s="66"/>
      <c r="BO226" s="66"/>
      <c r="BP226" s="79"/>
      <c r="BQ226" s="76"/>
      <c r="BR226" s="66"/>
      <c r="BS226" s="66"/>
      <c r="BT226" s="79"/>
      <c r="BU226" s="80"/>
      <c r="BV226" s="79"/>
      <c r="BW226" s="79"/>
      <c r="BX226" s="64">
        <v>45514</v>
      </c>
      <c r="BY226" s="52">
        <f>R226+AX226</f>
        <v>150</v>
      </c>
      <c r="BZ226" s="37" t="s">
        <v>111</v>
      </c>
      <c r="CA226" s="42">
        <f>T226+AL226</f>
        <v>15000000</v>
      </c>
      <c r="CB226" s="37" t="s">
        <v>91</v>
      </c>
    </row>
    <row r="227" spans="1:80" s="58" customFormat="1" ht="29.25" customHeight="1" x14ac:dyDescent="0.3">
      <c r="A227" s="75">
        <v>226</v>
      </c>
      <c r="B227" s="73">
        <v>103624</v>
      </c>
      <c r="C227" s="36" t="s">
        <v>121</v>
      </c>
      <c r="D227" s="71" t="s">
        <v>122</v>
      </c>
      <c r="E227" s="71" t="s">
        <v>123</v>
      </c>
      <c r="F227" s="66" t="s">
        <v>1472</v>
      </c>
      <c r="G227" s="38" t="s">
        <v>1473</v>
      </c>
      <c r="H227" s="76" t="s">
        <v>76</v>
      </c>
      <c r="I227" s="66" t="s">
        <v>1474</v>
      </c>
      <c r="J227" s="40" t="s">
        <v>209</v>
      </c>
      <c r="K227" s="66" t="s">
        <v>80</v>
      </c>
      <c r="L227" s="76" t="s">
        <v>81</v>
      </c>
      <c r="M227" s="64">
        <v>45359</v>
      </c>
      <c r="N227" s="41">
        <v>45362</v>
      </c>
      <c r="O227" s="41">
        <v>45468</v>
      </c>
      <c r="P227" s="39">
        <v>3</v>
      </c>
      <c r="Q227" s="39">
        <v>15</v>
      </c>
      <c r="R227" s="39">
        <f t="shared" si="7"/>
        <v>105</v>
      </c>
      <c r="S227" s="39" t="s">
        <v>82</v>
      </c>
      <c r="T227" s="69">
        <v>18900000</v>
      </c>
      <c r="U227" s="69">
        <v>5400000</v>
      </c>
      <c r="V227" s="43">
        <v>991</v>
      </c>
      <c r="W227" s="44">
        <v>45330</v>
      </c>
      <c r="X227" s="45">
        <v>243000000</v>
      </c>
      <c r="Y227" s="46">
        <v>1271</v>
      </c>
      <c r="Z227" s="44">
        <v>45362</v>
      </c>
      <c r="AA227" s="47" t="s">
        <v>1154</v>
      </c>
      <c r="AB227" s="77" t="s">
        <v>84</v>
      </c>
      <c r="AC227" s="74">
        <v>45359</v>
      </c>
      <c r="AD227" s="48" t="s">
        <v>1475</v>
      </c>
      <c r="AE227" s="78" t="s">
        <v>1476</v>
      </c>
      <c r="AF227" s="77" t="s">
        <v>87</v>
      </c>
      <c r="AG227" s="48" t="s">
        <v>130</v>
      </c>
      <c r="AH227" s="48" t="s">
        <v>131</v>
      </c>
      <c r="AI227" s="48" t="s">
        <v>108</v>
      </c>
      <c r="AJ227" s="74">
        <v>45454</v>
      </c>
      <c r="AK227" s="50">
        <v>8100000</v>
      </c>
      <c r="AL227" s="50">
        <v>8100000</v>
      </c>
      <c r="AM227" s="48">
        <v>110710</v>
      </c>
      <c r="AN227" s="46">
        <v>1542</v>
      </c>
      <c r="AO227" s="59">
        <v>45448</v>
      </c>
      <c r="AP227" s="50">
        <v>8100000</v>
      </c>
      <c r="AQ227" s="46">
        <v>1804</v>
      </c>
      <c r="AR227" s="59">
        <v>45456</v>
      </c>
      <c r="AS227" s="72" t="s">
        <v>132</v>
      </c>
      <c r="AT227" s="37">
        <v>1</v>
      </c>
      <c r="AU227" s="37">
        <v>15</v>
      </c>
      <c r="AV227" s="37">
        <v>45</v>
      </c>
      <c r="AW227" s="37" t="s">
        <v>110</v>
      </c>
      <c r="AX227" s="52">
        <v>45</v>
      </c>
      <c r="AY227" s="64">
        <v>45514</v>
      </c>
      <c r="AZ227" s="66"/>
      <c r="BA227" s="66"/>
      <c r="BB227" s="66"/>
      <c r="BC227" s="51"/>
      <c r="BD227" s="51"/>
      <c r="BE227" s="51"/>
      <c r="BF227" s="51"/>
      <c r="BG227" s="66"/>
      <c r="BH227" s="76"/>
      <c r="BI227" s="66"/>
      <c r="BJ227" s="76"/>
      <c r="BK227" s="66"/>
      <c r="BL227" s="79"/>
      <c r="BM227" s="76"/>
      <c r="BN227" s="66"/>
      <c r="BO227" s="66"/>
      <c r="BP227" s="79"/>
      <c r="BQ227" s="76"/>
      <c r="BR227" s="66"/>
      <c r="BS227" s="66"/>
      <c r="BT227" s="79"/>
      <c r="BU227" s="80"/>
      <c r="BV227" s="79"/>
      <c r="BW227" s="79"/>
      <c r="BX227" s="64">
        <v>45514</v>
      </c>
      <c r="BY227" s="52">
        <f>R227+AX227</f>
        <v>150</v>
      </c>
      <c r="BZ227" s="37" t="s">
        <v>111</v>
      </c>
      <c r="CA227" s="42">
        <f>T227+AL227</f>
        <v>27000000</v>
      </c>
      <c r="CB227" s="37" t="s">
        <v>91</v>
      </c>
    </row>
    <row r="228" spans="1:80" s="58" customFormat="1" ht="29.25" customHeight="1" x14ac:dyDescent="0.3">
      <c r="A228" s="75">
        <v>227</v>
      </c>
      <c r="B228" s="73">
        <v>103755</v>
      </c>
      <c r="C228" s="36" t="s">
        <v>71</v>
      </c>
      <c r="D228" s="71" t="s">
        <v>72</v>
      </c>
      <c r="E228" s="71" t="s">
        <v>73</v>
      </c>
      <c r="F228" s="66" t="s">
        <v>1477</v>
      </c>
      <c r="G228" s="38" t="s">
        <v>1478</v>
      </c>
      <c r="H228" s="76" t="s">
        <v>76</v>
      </c>
      <c r="I228" s="66" t="s">
        <v>1479</v>
      </c>
      <c r="J228" s="40" t="s">
        <v>1480</v>
      </c>
      <c r="K228" s="66" t="s">
        <v>80</v>
      </c>
      <c r="L228" s="76" t="s">
        <v>81</v>
      </c>
      <c r="M228" s="64">
        <v>45359</v>
      </c>
      <c r="N228" s="41">
        <v>45362</v>
      </c>
      <c r="O228" s="41">
        <v>45468</v>
      </c>
      <c r="P228" s="39">
        <v>3</v>
      </c>
      <c r="Q228" s="39">
        <v>15</v>
      </c>
      <c r="R228" s="39">
        <f t="shared" si="7"/>
        <v>105</v>
      </c>
      <c r="S228" s="39" t="s">
        <v>82</v>
      </c>
      <c r="T228" s="69">
        <v>11550000</v>
      </c>
      <c r="U228" s="69">
        <v>3300000</v>
      </c>
      <c r="V228" s="43">
        <v>1120</v>
      </c>
      <c r="W228" s="44">
        <v>45352</v>
      </c>
      <c r="X228" s="45">
        <v>57750000</v>
      </c>
      <c r="Y228" s="46">
        <v>1272</v>
      </c>
      <c r="Z228" s="44">
        <v>45362</v>
      </c>
      <c r="AA228" s="47" t="s">
        <v>988</v>
      </c>
      <c r="AB228" s="77" t="s">
        <v>84</v>
      </c>
      <c r="AC228" s="74">
        <v>45359</v>
      </c>
      <c r="AD228" s="48" t="s">
        <v>1481</v>
      </c>
      <c r="AE228" s="78" t="s">
        <v>1482</v>
      </c>
      <c r="AF228" s="77" t="s">
        <v>87</v>
      </c>
      <c r="AG228" s="61" t="s">
        <v>118</v>
      </c>
      <c r="AH228" s="60" t="s">
        <v>113</v>
      </c>
      <c r="AI228" s="48" t="s">
        <v>108</v>
      </c>
      <c r="AJ228" s="74">
        <v>45457</v>
      </c>
      <c r="AK228" s="50">
        <v>4950000</v>
      </c>
      <c r="AL228" s="50">
        <v>4950000</v>
      </c>
      <c r="AM228" s="48">
        <v>110713</v>
      </c>
      <c r="AN228" s="46">
        <v>1545</v>
      </c>
      <c r="AO228" s="59">
        <v>45449</v>
      </c>
      <c r="AP228" s="50">
        <v>4950000</v>
      </c>
      <c r="AQ228" s="46">
        <v>1902</v>
      </c>
      <c r="AR228" s="59">
        <v>45460</v>
      </c>
      <c r="AS228" s="47">
        <v>4950000</v>
      </c>
      <c r="AT228" s="37">
        <v>1</v>
      </c>
      <c r="AU228" s="37">
        <v>15</v>
      </c>
      <c r="AV228" s="37">
        <v>45</v>
      </c>
      <c r="AW228" s="37" t="s">
        <v>110</v>
      </c>
      <c r="AX228" s="52">
        <v>45</v>
      </c>
      <c r="AY228" s="64">
        <v>45514</v>
      </c>
      <c r="AZ228" s="66"/>
      <c r="BA228" s="66"/>
      <c r="BB228" s="66"/>
      <c r="BC228" s="51"/>
      <c r="BD228" s="51"/>
      <c r="BE228" s="51"/>
      <c r="BF228" s="51"/>
      <c r="BG228" s="66"/>
      <c r="BH228" s="76"/>
      <c r="BI228" s="66"/>
      <c r="BJ228" s="76"/>
      <c r="BK228" s="66"/>
      <c r="BL228" s="79"/>
      <c r="BM228" s="76"/>
      <c r="BN228" s="66"/>
      <c r="BO228" s="66"/>
      <c r="BP228" s="79"/>
      <c r="BQ228" s="76"/>
      <c r="BR228" s="66"/>
      <c r="BS228" s="66"/>
      <c r="BT228" s="79"/>
      <c r="BU228" s="80"/>
      <c r="BV228" s="79"/>
      <c r="BW228" s="79"/>
      <c r="BX228" s="64">
        <v>45514</v>
      </c>
      <c r="BY228" s="52">
        <f>R228+AX228</f>
        <v>150</v>
      </c>
      <c r="BZ228" s="37" t="s">
        <v>111</v>
      </c>
      <c r="CA228" s="42">
        <f>T228+AL228</f>
        <v>16500000</v>
      </c>
      <c r="CB228" s="37" t="s">
        <v>91</v>
      </c>
    </row>
    <row r="229" spans="1:80" s="58" customFormat="1" ht="29.25" customHeight="1" x14ac:dyDescent="0.3">
      <c r="A229" s="75">
        <v>228</v>
      </c>
      <c r="B229" s="73">
        <v>103759</v>
      </c>
      <c r="C229" s="36" t="s">
        <v>71</v>
      </c>
      <c r="D229" s="71" t="s">
        <v>72</v>
      </c>
      <c r="E229" s="71" t="s">
        <v>73</v>
      </c>
      <c r="F229" s="66" t="s">
        <v>1483</v>
      </c>
      <c r="G229" s="38" t="s">
        <v>1484</v>
      </c>
      <c r="H229" s="76" t="s">
        <v>76</v>
      </c>
      <c r="I229" s="66" t="s">
        <v>1485</v>
      </c>
      <c r="J229" s="40" t="s">
        <v>1486</v>
      </c>
      <c r="K229" s="66" t="s">
        <v>80</v>
      </c>
      <c r="L229" s="76" t="s">
        <v>81</v>
      </c>
      <c r="M229" s="64">
        <v>45359</v>
      </c>
      <c r="N229" s="41">
        <v>45362</v>
      </c>
      <c r="O229" s="41">
        <v>45468</v>
      </c>
      <c r="P229" s="39">
        <v>3</v>
      </c>
      <c r="Q229" s="39">
        <v>15</v>
      </c>
      <c r="R229" s="39">
        <f t="shared" si="7"/>
        <v>105</v>
      </c>
      <c r="S229" s="39" t="s">
        <v>82</v>
      </c>
      <c r="T229" s="69">
        <v>12600000</v>
      </c>
      <c r="U229" s="69">
        <v>3600000</v>
      </c>
      <c r="V229" s="46">
        <v>1073</v>
      </c>
      <c r="W229" s="44">
        <v>45345</v>
      </c>
      <c r="X229" s="45">
        <v>12600000</v>
      </c>
      <c r="Y229" s="46">
        <v>1273</v>
      </c>
      <c r="Z229" s="44">
        <v>45362</v>
      </c>
      <c r="AA229" s="47" t="s">
        <v>661</v>
      </c>
      <c r="AB229" s="77" t="s">
        <v>84</v>
      </c>
      <c r="AC229" s="74">
        <v>45359</v>
      </c>
      <c r="AD229" s="48" t="s">
        <v>1487</v>
      </c>
      <c r="AE229" s="8" t="s">
        <v>1488</v>
      </c>
      <c r="AF229" s="77" t="s">
        <v>87</v>
      </c>
      <c r="AG229" s="48" t="s">
        <v>235</v>
      </c>
      <c r="AH229" s="48" t="s">
        <v>99</v>
      </c>
      <c r="AI229" s="48" t="s">
        <v>77</v>
      </c>
      <c r="AJ229" s="48" t="s">
        <v>77</v>
      </c>
      <c r="AK229" s="49"/>
      <c r="AL229" s="50"/>
      <c r="AM229" s="48" t="s">
        <v>77</v>
      </c>
      <c r="AN229" s="48" t="s">
        <v>77</v>
      </c>
      <c r="AO229" s="48" t="s">
        <v>77</v>
      </c>
      <c r="AP229" s="48" t="s">
        <v>77</v>
      </c>
      <c r="AQ229" s="48" t="s">
        <v>77</v>
      </c>
      <c r="AR229" s="48" t="s">
        <v>77</v>
      </c>
      <c r="AS229" s="48" t="s">
        <v>77</v>
      </c>
      <c r="AT229" s="51"/>
      <c r="AU229" s="51"/>
      <c r="AV229" s="51"/>
      <c r="AW229" s="51"/>
      <c r="AX229" s="52"/>
      <c r="AY229" s="37"/>
      <c r="AZ229" s="37"/>
      <c r="BA229" s="66"/>
      <c r="BB229" s="66"/>
      <c r="BC229" s="51"/>
      <c r="BD229" s="51"/>
      <c r="BE229" s="51"/>
      <c r="BF229" s="51"/>
      <c r="BG229" s="66"/>
      <c r="BH229" s="76"/>
      <c r="BI229" s="66"/>
      <c r="BJ229" s="76"/>
      <c r="BK229" s="66"/>
      <c r="BL229" s="79"/>
      <c r="BM229" s="76"/>
      <c r="BN229" s="66"/>
      <c r="BO229" s="66"/>
      <c r="BP229" s="79"/>
      <c r="BQ229" s="76"/>
      <c r="BR229" s="66"/>
      <c r="BS229" s="66"/>
      <c r="BT229" s="79"/>
      <c r="BU229" s="80"/>
      <c r="BV229" s="79"/>
      <c r="BW229" s="79"/>
      <c r="BX229" s="57">
        <f>O229</f>
        <v>45468</v>
      </c>
      <c r="BY229" s="52">
        <f>R229+AX229</f>
        <v>105</v>
      </c>
      <c r="BZ229" s="37" t="str">
        <f>S229</f>
        <v>3 MESES Y 15 DIAS</v>
      </c>
      <c r="CA229" s="42">
        <f>T229+AL229</f>
        <v>12600000</v>
      </c>
      <c r="CB229" s="37" t="s">
        <v>91</v>
      </c>
    </row>
    <row r="230" spans="1:80" s="58" customFormat="1" ht="29.25" customHeight="1" x14ac:dyDescent="0.3">
      <c r="A230" s="75">
        <v>229</v>
      </c>
      <c r="B230" s="73">
        <v>103928</v>
      </c>
      <c r="C230" s="36" t="s">
        <v>71</v>
      </c>
      <c r="D230" s="71" t="s">
        <v>72</v>
      </c>
      <c r="E230" s="71" t="s">
        <v>73</v>
      </c>
      <c r="F230" s="66" t="s">
        <v>1489</v>
      </c>
      <c r="G230" s="38" t="s">
        <v>1490</v>
      </c>
      <c r="H230" s="76" t="s">
        <v>76</v>
      </c>
      <c r="I230" s="66" t="s">
        <v>1491</v>
      </c>
      <c r="J230" s="40" t="s">
        <v>564</v>
      </c>
      <c r="K230" s="66" t="s">
        <v>80</v>
      </c>
      <c r="L230" s="76" t="s">
        <v>81</v>
      </c>
      <c r="M230" s="64">
        <v>45359</v>
      </c>
      <c r="N230" s="41">
        <v>45362</v>
      </c>
      <c r="O230" s="41">
        <v>45468</v>
      </c>
      <c r="P230" s="39">
        <v>3</v>
      </c>
      <c r="Q230" s="39">
        <v>15</v>
      </c>
      <c r="R230" s="39">
        <f t="shared" si="7"/>
        <v>105</v>
      </c>
      <c r="S230" s="39" t="s">
        <v>82</v>
      </c>
      <c r="T230" s="69">
        <v>9800000</v>
      </c>
      <c r="U230" s="69">
        <v>2800000</v>
      </c>
      <c r="V230" s="43">
        <v>1006</v>
      </c>
      <c r="W230" s="44">
        <v>45331</v>
      </c>
      <c r="X230" s="45">
        <v>29400000</v>
      </c>
      <c r="Y230" s="46">
        <v>1274</v>
      </c>
      <c r="Z230" s="44">
        <v>45362</v>
      </c>
      <c r="AA230" s="47" t="s">
        <v>623</v>
      </c>
      <c r="AB230" s="77" t="s">
        <v>84</v>
      </c>
      <c r="AC230" s="74">
        <v>45359</v>
      </c>
      <c r="AD230" s="48" t="s">
        <v>1492</v>
      </c>
      <c r="AE230" s="78" t="s">
        <v>1493</v>
      </c>
      <c r="AF230" s="77" t="s">
        <v>87</v>
      </c>
      <c r="AG230" s="48" t="s">
        <v>458</v>
      </c>
      <c r="AH230" s="48" t="s">
        <v>453</v>
      </c>
      <c r="AI230" s="48" t="s">
        <v>77</v>
      </c>
      <c r="AJ230" s="48" t="s">
        <v>77</v>
      </c>
      <c r="AK230" s="49"/>
      <c r="AL230" s="50"/>
      <c r="AM230" s="48" t="s">
        <v>77</v>
      </c>
      <c r="AN230" s="48" t="s">
        <v>77</v>
      </c>
      <c r="AO230" s="48" t="s">
        <v>77</v>
      </c>
      <c r="AP230" s="48" t="s">
        <v>77</v>
      </c>
      <c r="AQ230" s="48" t="s">
        <v>77</v>
      </c>
      <c r="AR230" s="48" t="s">
        <v>77</v>
      </c>
      <c r="AS230" s="48" t="s">
        <v>77</v>
      </c>
      <c r="AT230" s="51"/>
      <c r="AU230" s="51"/>
      <c r="AV230" s="51"/>
      <c r="AW230" s="51"/>
      <c r="AX230" s="52"/>
      <c r="AY230" s="37"/>
      <c r="AZ230" s="37"/>
      <c r="BA230" s="66"/>
      <c r="BB230" s="66"/>
      <c r="BC230" s="51"/>
      <c r="BD230" s="51"/>
      <c r="BE230" s="51"/>
      <c r="BF230" s="51"/>
      <c r="BG230" s="66"/>
      <c r="BH230" s="76"/>
      <c r="BI230" s="66"/>
      <c r="BJ230" s="76"/>
      <c r="BK230" s="66"/>
      <c r="BL230" s="79"/>
      <c r="BM230" s="76"/>
      <c r="BN230" s="66"/>
      <c r="BO230" s="66"/>
      <c r="BP230" s="79"/>
      <c r="BQ230" s="76"/>
      <c r="BR230" s="66"/>
      <c r="BS230" s="66"/>
      <c r="BT230" s="79"/>
      <c r="BU230" s="80"/>
      <c r="BV230" s="79"/>
      <c r="BW230" s="79"/>
      <c r="BX230" s="57">
        <f>O230</f>
        <v>45468</v>
      </c>
      <c r="BY230" s="52">
        <f>R230+AX230</f>
        <v>105</v>
      </c>
      <c r="BZ230" s="37" t="str">
        <f>S230</f>
        <v>3 MESES Y 15 DIAS</v>
      </c>
      <c r="CA230" s="42">
        <f>T230+AL230</f>
        <v>9800000</v>
      </c>
      <c r="CB230" s="37" t="s">
        <v>91</v>
      </c>
    </row>
    <row r="231" spans="1:80" s="58" customFormat="1" ht="29.25" customHeight="1" x14ac:dyDescent="0.3">
      <c r="A231" s="75">
        <v>230</v>
      </c>
      <c r="B231" s="73">
        <v>103770</v>
      </c>
      <c r="C231" s="36" t="s">
        <v>71</v>
      </c>
      <c r="D231" s="71" t="s">
        <v>72</v>
      </c>
      <c r="E231" s="71" t="s">
        <v>73</v>
      </c>
      <c r="F231" s="66" t="s">
        <v>1494</v>
      </c>
      <c r="G231" s="38" t="s">
        <v>1495</v>
      </c>
      <c r="H231" s="76" t="s">
        <v>76</v>
      </c>
      <c r="I231" s="66" t="s">
        <v>1496</v>
      </c>
      <c r="J231" s="40" t="s">
        <v>1497</v>
      </c>
      <c r="K231" s="66" t="s">
        <v>80</v>
      </c>
      <c r="L231" s="76" t="s">
        <v>81</v>
      </c>
      <c r="M231" s="64">
        <v>45359</v>
      </c>
      <c r="N231" s="41">
        <v>45362</v>
      </c>
      <c r="O231" s="41">
        <v>45468</v>
      </c>
      <c r="P231" s="39">
        <v>3</v>
      </c>
      <c r="Q231" s="39">
        <v>15</v>
      </c>
      <c r="R231" s="39">
        <f t="shared" si="7"/>
        <v>105</v>
      </c>
      <c r="S231" s="39" t="s">
        <v>82</v>
      </c>
      <c r="T231" s="69">
        <v>8400000</v>
      </c>
      <c r="U231" s="69">
        <v>2400000</v>
      </c>
      <c r="V231" s="43">
        <v>1124</v>
      </c>
      <c r="W231" s="44">
        <v>45352</v>
      </c>
      <c r="X231" s="45">
        <v>42000000</v>
      </c>
      <c r="Y231" s="46">
        <v>1275</v>
      </c>
      <c r="Z231" s="44">
        <v>45362</v>
      </c>
      <c r="AA231" s="47" t="s">
        <v>752</v>
      </c>
      <c r="AB231" s="77" t="s">
        <v>84</v>
      </c>
      <c r="AC231" s="74">
        <v>45359</v>
      </c>
      <c r="AD231" s="48" t="s">
        <v>1498</v>
      </c>
      <c r="AE231" s="78" t="s">
        <v>1499</v>
      </c>
      <c r="AF231" s="77" t="s">
        <v>87</v>
      </c>
      <c r="AG231" s="48" t="s">
        <v>235</v>
      </c>
      <c r="AH231" s="48" t="s">
        <v>99</v>
      </c>
      <c r="AI231" s="48" t="s">
        <v>108</v>
      </c>
      <c r="AJ231" s="74">
        <v>45457</v>
      </c>
      <c r="AK231" s="50">
        <v>3600000</v>
      </c>
      <c r="AL231" s="50">
        <v>3600000</v>
      </c>
      <c r="AM231" s="48">
        <v>110707</v>
      </c>
      <c r="AN231" s="46">
        <v>1539</v>
      </c>
      <c r="AO231" s="59">
        <v>45448</v>
      </c>
      <c r="AP231" s="50">
        <v>3600000</v>
      </c>
      <c r="AQ231" s="46">
        <v>1903</v>
      </c>
      <c r="AR231" s="59">
        <v>45460</v>
      </c>
      <c r="AS231" s="47">
        <v>3600000</v>
      </c>
      <c r="AT231" s="37">
        <v>1</v>
      </c>
      <c r="AU231" s="37">
        <v>15</v>
      </c>
      <c r="AV231" s="37">
        <v>45</v>
      </c>
      <c r="AW231" s="37" t="s">
        <v>110</v>
      </c>
      <c r="AX231" s="52">
        <v>45</v>
      </c>
      <c r="AY231" s="64">
        <v>45514</v>
      </c>
      <c r="AZ231" s="66"/>
      <c r="BA231" s="66"/>
      <c r="BB231" s="66"/>
      <c r="BC231" s="51"/>
      <c r="BD231" s="51"/>
      <c r="BE231" s="51"/>
      <c r="BF231" s="51"/>
      <c r="BG231" s="66"/>
      <c r="BH231" s="76"/>
      <c r="BI231" s="66"/>
      <c r="BJ231" s="76"/>
      <c r="BK231" s="66"/>
      <c r="BL231" s="79"/>
      <c r="BM231" s="76"/>
      <c r="BN231" s="66"/>
      <c r="BO231" s="66"/>
      <c r="BP231" s="79"/>
      <c r="BQ231" s="76"/>
      <c r="BR231" s="66"/>
      <c r="BS231" s="66"/>
      <c r="BT231" s="79"/>
      <c r="BU231" s="80"/>
      <c r="BV231" s="79"/>
      <c r="BW231" s="79"/>
      <c r="BX231" s="64">
        <v>45514</v>
      </c>
      <c r="BY231" s="52">
        <f>R231+AX231</f>
        <v>150</v>
      </c>
      <c r="BZ231" s="37" t="s">
        <v>111</v>
      </c>
      <c r="CA231" s="42">
        <f>T231+AL231</f>
        <v>12000000</v>
      </c>
      <c r="CB231" s="37" t="s">
        <v>91</v>
      </c>
    </row>
    <row r="232" spans="1:80" s="58" customFormat="1" ht="29.25" customHeight="1" x14ac:dyDescent="0.3">
      <c r="A232" s="75">
        <v>231</v>
      </c>
      <c r="B232" s="73">
        <v>103962</v>
      </c>
      <c r="C232" s="36" t="s">
        <v>335</v>
      </c>
      <c r="D232" s="71" t="s">
        <v>336</v>
      </c>
      <c r="E232" s="71" t="s">
        <v>337</v>
      </c>
      <c r="F232" s="66" t="s">
        <v>1500</v>
      </c>
      <c r="G232" s="38" t="s">
        <v>1501</v>
      </c>
      <c r="H232" s="76" t="s">
        <v>76</v>
      </c>
      <c r="I232" s="66" t="s">
        <v>1502</v>
      </c>
      <c r="J232" s="40" t="s">
        <v>1326</v>
      </c>
      <c r="K232" s="66" t="s">
        <v>80</v>
      </c>
      <c r="L232" s="76" t="s">
        <v>81</v>
      </c>
      <c r="M232" s="64">
        <v>45359</v>
      </c>
      <c r="N232" s="41">
        <v>45362</v>
      </c>
      <c r="O232" s="41">
        <v>45468</v>
      </c>
      <c r="P232" s="39">
        <v>3</v>
      </c>
      <c r="Q232" s="39">
        <v>15</v>
      </c>
      <c r="R232" s="39">
        <f t="shared" si="7"/>
        <v>105</v>
      </c>
      <c r="S232" s="39" t="s">
        <v>82</v>
      </c>
      <c r="T232" s="69">
        <v>21000000</v>
      </c>
      <c r="U232" s="69">
        <v>6000000</v>
      </c>
      <c r="V232" s="43">
        <v>1013</v>
      </c>
      <c r="W232" s="44">
        <v>45331</v>
      </c>
      <c r="X232" s="45">
        <v>48000000</v>
      </c>
      <c r="Y232" s="46">
        <v>1276</v>
      </c>
      <c r="Z232" s="44">
        <v>45362</v>
      </c>
      <c r="AA232" s="47" t="s">
        <v>610</v>
      </c>
      <c r="AB232" s="77" t="s">
        <v>84</v>
      </c>
      <c r="AC232" s="74">
        <v>45359</v>
      </c>
      <c r="AD232" s="48" t="s">
        <v>1503</v>
      </c>
      <c r="AE232" s="78" t="s">
        <v>1504</v>
      </c>
      <c r="AF232" s="77" t="s">
        <v>87</v>
      </c>
      <c r="AG232" s="48" t="s">
        <v>344</v>
      </c>
      <c r="AH232" s="48" t="s">
        <v>345</v>
      </c>
      <c r="AI232" s="48" t="s">
        <v>108</v>
      </c>
      <c r="AJ232" s="74">
        <v>45454</v>
      </c>
      <c r="AK232" s="50">
        <v>9000000</v>
      </c>
      <c r="AL232" s="50">
        <v>9000000</v>
      </c>
      <c r="AM232" s="48">
        <v>110717</v>
      </c>
      <c r="AN232" s="46">
        <v>1549</v>
      </c>
      <c r="AO232" s="59">
        <v>45449</v>
      </c>
      <c r="AP232" s="50">
        <v>9000000</v>
      </c>
      <c r="AQ232" s="46">
        <v>1805</v>
      </c>
      <c r="AR232" s="59">
        <v>45456</v>
      </c>
      <c r="AS232" s="46" t="s">
        <v>184</v>
      </c>
      <c r="AT232" s="37">
        <v>1</v>
      </c>
      <c r="AU232" s="37">
        <v>15</v>
      </c>
      <c r="AV232" s="37">
        <v>45</v>
      </c>
      <c r="AW232" s="37" t="s">
        <v>110</v>
      </c>
      <c r="AX232" s="52">
        <v>45</v>
      </c>
      <c r="AY232" s="64">
        <v>45514</v>
      </c>
      <c r="AZ232" s="66"/>
      <c r="BA232" s="66"/>
      <c r="BB232" s="66"/>
      <c r="BC232" s="51"/>
      <c r="BD232" s="51"/>
      <c r="BE232" s="51"/>
      <c r="BF232" s="51"/>
      <c r="BG232" s="66"/>
      <c r="BH232" s="76"/>
      <c r="BI232" s="66"/>
      <c r="BJ232" s="76"/>
      <c r="BK232" s="66"/>
      <c r="BL232" s="79"/>
      <c r="BM232" s="76"/>
      <c r="BN232" s="66"/>
      <c r="BO232" s="66"/>
      <c r="BP232" s="79"/>
      <c r="BQ232" s="76"/>
      <c r="BR232" s="66"/>
      <c r="BS232" s="66"/>
      <c r="BT232" s="79"/>
      <c r="BU232" s="80"/>
      <c r="BV232" s="67" t="s">
        <v>243</v>
      </c>
      <c r="BW232" s="79">
        <v>45460</v>
      </c>
      <c r="BX232" s="57">
        <v>45460</v>
      </c>
      <c r="BY232" s="52">
        <f>90+7</f>
        <v>97</v>
      </c>
      <c r="BZ232" s="37" t="s">
        <v>1505</v>
      </c>
      <c r="CA232" s="42">
        <v>19400000</v>
      </c>
      <c r="CB232" s="37" t="s">
        <v>245</v>
      </c>
    </row>
    <row r="233" spans="1:80" s="58" customFormat="1" ht="29.25" customHeight="1" x14ac:dyDescent="0.3">
      <c r="A233" s="75">
        <v>232</v>
      </c>
      <c r="B233" s="73">
        <v>103935</v>
      </c>
      <c r="C233" s="36" t="s">
        <v>121</v>
      </c>
      <c r="D233" s="71" t="s">
        <v>122</v>
      </c>
      <c r="E233" s="71" t="s">
        <v>123</v>
      </c>
      <c r="F233" s="66" t="s">
        <v>1506</v>
      </c>
      <c r="G233" s="38" t="s">
        <v>1507</v>
      </c>
      <c r="H233" s="76" t="s">
        <v>76</v>
      </c>
      <c r="I233" s="66" t="s">
        <v>1508</v>
      </c>
      <c r="J233" s="40" t="s">
        <v>1153</v>
      </c>
      <c r="K233" s="66" t="s">
        <v>80</v>
      </c>
      <c r="L233" s="76" t="s">
        <v>81</v>
      </c>
      <c r="M233" s="64">
        <v>45359</v>
      </c>
      <c r="N233" s="41">
        <v>45363</v>
      </c>
      <c r="O233" s="41">
        <v>45469</v>
      </c>
      <c r="P233" s="39">
        <v>3</v>
      </c>
      <c r="Q233" s="39">
        <v>15</v>
      </c>
      <c r="R233" s="39">
        <f t="shared" si="7"/>
        <v>105</v>
      </c>
      <c r="S233" s="39" t="s">
        <v>82</v>
      </c>
      <c r="T233" s="69">
        <v>18900000</v>
      </c>
      <c r="U233" s="69">
        <v>5400000</v>
      </c>
      <c r="V233" s="43">
        <v>1084</v>
      </c>
      <c r="W233" s="44">
        <v>45345</v>
      </c>
      <c r="X233" s="45">
        <v>189000000</v>
      </c>
      <c r="Y233" s="46">
        <v>1277</v>
      </c>
      <c r="Z233" s="44">
        <v>45362</v>
      </c>
      <c r="AA233" s="47" t="s">
        <v>1154</v>
      </c>
      <c r="AB233" s="77" t="s">
        <v>84</v>
      </c>
      <c r="AC233" s="74">
        <v>45359</v>
      </c>
      <c r="AD233" s="48" t="s">
        <v>1509</v>
      </c>
      <c r="AE233" s="78" t="s">
        <v>1510</v>
      </c>
      <c r="AF233" s="77" t="s">
        <v>87</v>
      </c>
      <c r="AG233" s="48" t="s">
        <v>130</v>
      </c>
      <c r="AH233" s="48" t="s">
        <v>131</v>
      </c>
      <c r="AI233" s="48" t="s">
        <v>77</v>
      </c>
      <c r="AJ233" s="48" t="s">
        <v>77</v>
      </c>
      <c r="AK233" s="49"/>
      <c r="AL233" s="50"/>
      <c r="AM233" s="48" t="s">
        <v>77</v>
      </c>
      <c r="AN233" s="48" t="s">
        <v>77</v>
      </c>
      <c r="AO233" s="48" t="s">
        <v>77</v>
      </c>
      <c r="AP233" s="48" t="s">
        <v>77</v>
      </c>
      <c r="AQ233" s="48" t="s">
        <v>77</v>
      </c>
      <c r="AR233" s="48" t="s">
        <v>77</v>
      </c>
      <c r="AS233" s="48" t="s">
        <v>77</v>
      </c>
      <c r="AT233" s="51"/>
      <c r="AU233" s="51"/>
      <c r="AV233" s="51"/>
      <c r="AW233" s="51"/>
      <c r="AX233" s="52"/>
      <c r="AY233" s="37"/>
      <c r="AZ233" s="37"/>
      <c r="BA233" s="66"/>
      <c r="BB233" s="66"/>
      <c r="BC233" s="51"/>
      <c r="BD233" s="51"/>
      <c r="BE233" s="51"/>
      <c r="BF233" s="51"/>
      <c r="BG233" s="66"/>
      <c r="BH233" s="76"/>
      <c r="BI233" s="66"/>
      <c r="BJ233" s="76"/>
      <c r="BK233" s="66"/>
      <c r="BL233" s="79"/>
      <c r="BM233" s="76"/>
      <c r="BN233" s="66"/>
      <c r="BO233" s="66"/>
      <c r="BP233" s="79"/>
      <c r="BQ233" s="76"/>
      <c r="BR233" s="66"/>
      <c r="BS233" s="66"/>
      <c r="BT233" s="79"/>
      <c r="BU233" s="80"/>
      <c r="BV233" s="79"/>
      <c r="BW233" s="79"/>
      <c r="BX233" s="57">
        <f>O233</f>
        <v>45469</v>
      </c>
      <c r="BY233" s="52">
        <f>R233+AX233</f>
        <v>105</v>
      </c>
      <c r="BZ233" s="37" t="str">
        <f>S233</f>
        <v>3 MESES Y 15 DIAS</v>
      </c>
      <c r="CA233" s="42">
        <f>T233+AL233</f>
        <v>18900000</v>
      </c>
      <c r="CB233" s="37" t="s">
        <v>91</v>
      </c>
    </row>
    <row r="234" spans="1:80" s="58" customFormat="1" ht="29.25" customHeight="1" x14ac:dyDescent="0.3">
      <c r="A234" s="75">
        <v>233</v>
      </c>
      <c r="B234" s="73">
        <v>103959</v>
      </c>
      <c r="C234" s="36" t="s">
        <v>335</v>
      </c>
      <c r="D234" s="71" t="s">
        <v>336</v>
      </c>
      <c r="E234" s="71" t="s">
        <v>337</v>
      </c>
      <c r="F234" s="66" t="s">
        <v>1511</v>
      </c>
      <c r="G234" s="38" t="s">
        <v>1512</v>
      </c>
      <c r="H234" s="76" t="s">
        <v>76</v>
      </c>
      <c r="I234" s="66" t="s">
        <v>1513</v>
      </c>
      <c r="J234" s="40" t="s">
        <v>341</v>
      </c>
      <c r="K234" s="66" t="s">
        <v>80</v>
      </c>
      <c r="L234" s="76" t="s">
        <v>81</v>
      </c>
      <c r="M234" s="64">
        <v>45359</v>
      </c>
      <c r="N234" s="41">
        <v>45366</v>
      </c>
      <c r="O234" s="41">
        <v>45472</v>
      </c>
      <c r="P234" s="39">
        <v>3</v>
      </c>
      <c r="Q234" s="39">
        <v>15</v>
      </c>
      <c r="R234" s="39">
        <f t="shared" si="7"/>
        <v>105</v>
      </c>
      <c r="S234" s="39" t="s">
        <v>82</v>
      </c>
      <c r="T234" s="69">
        <v>11550000</v>
      </c>
      <c r="U234" s="69">
        <v>3300000</v>
      </c>
      <c r="V234" s="43">
        <v>1012</v>
      </c>
      <c r="W234" s="44">
        <v>45331</v>
      </c>
      <c r="X234" s="45">
        <v>52800000</v>
      </c>
      <c r="Y234" s="46">
        <v>1278</v>
      </c>
      <c r="Z234" s="44">
        <v>45362</v>
      </c>
      <c r="AA234" s="47" t="s">
        <v>988</v>
      </c>
      <c r="AB234" s="77" t="s">
        <v>84</v>
      </c>
      <c r="AC234" s="74">
        <v>45359</v>
      </c>
      <c r="AD234" s="48" t="s">
        <v>1514</v>
      </c>
      <c r="AE234" s="78" t="s">
        <v>1515</v>
      </c>
      <c r="AF234" s="77" t="s">
        <v>87</v>
      </c>
      <c r="AG234" s="48" t="s">
        <v>344</v>
      </c>
      <c r="AH234" s="48" t="s">
        <v>345</v>
      </c>
      <c r="AI234" s="48" t="s">
        <v>108</v>
      </c>
      <c r="AJ234" s="74">
        <v>45454</v>
      </c>
      <c r="AK234" s="50">
        <v>4950000</v>
      </c>
      <c r="AL234" s="50">
        <v>4950000</v>
      </c>
      <c r="AM234" s="48">
        <v>110761</v>
      </c>
      <c r="AN234" s="46">
        <v>1589</v>
      </c>
      <c r="AO234" s="59">
        <v>45449</v>
      </c>
      <c r="AP234" s="50">
        <v>4950000</v>
      </c>
      <c r="AQ234" s="46">
        <v>1806</v>
      </c>
      <c r="AR234" s="59">
        <v>45456</v>
      </c>
      <c r="AS234" s="72" t="s">
        <v>504</v>
      </c>
      <c r="AT234" s="37">
        <v>1</v>
      </c>
      <c r="AU234" s="37">
        <v>15</v>
      </c>
      <c r="AV234" s="37">
        <v>45</v>
      </c>
      <c r="AW234" s="37" t="s">
        <v>110</v>
      </c>
      <c r="AX234" s="52">
        <v>45</v>
      </c>
      <c r="AY234" s="64">
        <v>45518</v>
      </c>
      <c r="AZ234" s="66"/>
      <c r="BA234" s="66"/>
      <c r="BB234" s="66"/>
      <c r="BC234" s="51"/>
      <c r="BD234" s="51"/>
      <c r="BE234" s="51"/>
      <c r="BF234" s="51"/>
      <c r="BG234" s="66"/>
      <c r="BH234" s="76"/>
      <c r="BI234" s="66"/>
      <c r="BJ234" s="76"/>
      <c r="BK234" s="66"/>
      <c r="BL234" s="79"/>
      <c r="BM234" s="76"/>
      <c r="BN234" s="66"/>
      <c r="BO234" s="66"/>
      <c r="BP234" s="79"/>
      <c r="BQ234" s="76"/>
      <c r="BR234" s="66"/>
      <c r="BS234" s="66"/>
      <c r="BT234" s="79"/>
      <c r="BU234" s="80"/>
      <c r="BV234" s="79"/>
      <c r="BW234" s="79"/>
      <c r="BX234" s="64">
        <v>45518</v>
      </c>
      <c r="BY234" s="52">
        <f>R234+AX234</f>
        <v>150</v>
      </c>
      <c r="BZ234" s="37" t="s">
        <v>111</v>
      </c>
      <c r="CA234" s="42">
        <f>T234+AL234</f>
        <v>16500000</v>
      </c>
      <c r="CB234" s="37" t="s">
        <v>91</v>
      </c>
    </row>
    <row r="235" spans="1:80" s="58" customFormat="1" ht="29.25" customHeight="1" x14ac:dyDescent="0.3">
      <c r="A235" s="75">
        <v>234</v>
      </c>
      <c r="B235" s="73">
        <v>104178</v>
      </c>
      <c r="C235" s="36" t="s">
        <v>281</v>
      </c>
      <c r="D235" s="71" t="s">
        <v>282</v>
      </c>
      <c r="E235" s="71" t="s">
        <v>283</v>
      </c>
      <c r="F235" s="66" t="s">
        <v>1516</v>
      </c>
      <c r="G235" s="38" t="s">
        <v>1517</v>
      </c>
      <c r="H235" s="76" t="s">
        <v>76</v>
      </c>
      <c r="I235" s="66" t="s">
        <v>1518</v>
      </c>
      <c r="J235" s="40" t="s">
        <v>1519</v>
      </c>
      <c r="K235" s="66" t="s">
        <v>80</v>
      </c>
      <c r="L235" s="76" t="s">
        <v>81</v>
      </c>
      <c r="M235" s="64">
        <v>45359</v>
      </c>
      <c r="N235" s="41">
        <v>45363</v>
      </c>
      <c r="O235" s="41">
        <v>45469</v>
      </c>
      <c r="P235" s="39">
        <v>3</v>
      </c>
      <c r="Q235" s="39">
        <v>15</v>
      </c>
      <c r="R235" s="39">
        <f t="shared" si="7"/>
        <v>105</v>
      </c>
      <c r="S235" s="39" t="s">
        <v>82</v>
      </c>
      <c r="T235" s="69">
        <v>9100000</v>
      </c>
      <c r="U235" s="69">
        <v>2600000</v>
      </c>
      <c r="V235" s="43">
        <v>1016</v>
      </c>
      <c r="W235" s="44">
        <v>45331</v>
      </c>
      <c r="X235" s="45">
        <v>20800000</v>
      </c>
      <c r="Y235" s="46">
        <v>1279</v>
      </c>
      <c r="Z235" s="44">
        <v>45362</v>
      </c>
      <c r="AA235" s="47" t="s">
        <v>603</v>
      </c>
      <c r="AB235" s="77" t="s">
        <v>84</v>
      </c>
      <c r="AC235" s="74">
        <v>45359</v>
      </c>
      <c r="AD235" s="48" t="s">
        <v>1520</v>
      </c>
      <c r="AE235" s="78" t="s">
        <v>1521</v>
      </c>
      <c r="AF235" s="77" t="s">
        <v>87</v>
      </c>
      <c r="AG235" s="48" t="s">
        <v>290</v>
      </c>
      <c r="AH235" s="48" t="s">
        <v>291</v>
      </c>
      <c r="AI235" s="48" t="s">
        <v>108</v>
      </c>
      <c r="AJ235" s="74">
        <v>45454</v>
      </c>
      <c r="AK235" s="50">
        <v>3900000</v>
      </c>
      <c r="AL235" s="50">
        <v>3900000</v>
      </c>
      <c r="AM235" s="48">
        <v>110721</v>
      </c>
      <c r="AN235" s="46">
        <v>1553</v>
      </c>
      <c r="AO235" s="59">
        <v>45449</v>
      </c>
      <c r="AP235" s="50">
        <v>3900000</v>
      </c>
      <c r="AQ235" s="46">
        <v>1807</v>
      </c>
      <c r="AR235" s="59">
        <v>45456</v>
      </c>
      <c r="AS235" s="72" t="s">
        <v>109</v>
      </c>
      <c r="AT235" s="37">
        <v>1</v>
      </c>
      <c r="AU235" s="37">
        <v>15</v>
      </c>
      <c r="AV235" s="37">
        <v>45</v>
      </c>
      <c r="AW235" s="37" t="s">
        <v>110</v>
      </c>
      <c r="AX235" s="52">
        <v>45</v>
      </c>
      <c r="AY235" s="64">
        <v>45515</v>
      </c>
      <c r="AZ235" s="66"/>
      <c r="BA235" s="66"/>
      <c r="BB235" s="66"/>
      <c r="BC235" s="51"/>
      <c r="BD235" s="51"/>
      <c r="BE235" s="51"/>
      <c r="BF235" s="51"/>
      <c r="BG235" s="66"/>
      <c r="BH235" s="76"/>
      <c r="BI235" s="66"/>
      <c r="BJ235" s="76"/>
      <c r="BK235" s="66"/>
      <c r="BL235" s="79"/>
      <c r="BM235" s="76"/>
      <c r="BN235" s="66"/>
      <c r="BO235" s="66"/>
      <c r="BP235" s="79"/>
      <c r="BQ235" s="76"/>
      <c r="BR235" s="66"/>
      <c r="BS235" s="66"/>
      <c r="BT235" s="79"/>
      <c r="BU235" s="80"/>
      <c r="BV235" s="79"/>
      <c r="BW235" s="79"/>
      <c r="BX235" s="64">
        <v>45515</v>
      </c>
      <c r="BY235" s="52">
        <f>R235+AX235</f>
        <v>150</v>
      </c>
      <c r="BZ235" s="37" t="s">
        <v>111</v>
      </c>
      <c r="CA235" s="42">
        <f>T235+AL235</f>
        <v>13000000</v>
      </c>
      <c r="CB235" s="37" t="s">
        <v>91</v>
      </c>
    </row>
    <row r="236" spans="1:80" s="58" customFormat="1" ht="29.25" customHeight="1" x14ac:dyDescent="0.3">
      <c r="A236" s="75">
        <v>235</v>
      </c>
      <c r="B236" s="73">
        <v>103842</v>
      </c>
      <c r="C236" s="36" t="s">
        <v>738</v>
      </c>
      <c r="D236" s="71" t="s">
        <v>186</v>
      </c>
      <c r="E236" s="71" t="s">
        <v>187</v>
      </c>
      <c r="F236" s="66" t="s">
        <v>1522</v>
      </c>
      <c r="G236" s="38" t="s">
        <v>1523</v>
      </c>
      <c r="H236" s="76" t="s">
        <v>76</v>
      </c>
      <c r="I236" s="66" t="s">
        <v>1524</v>
      </c>
      <c r="J236" s="40" t="s">
        <v>1218</v>
      </c>
      <c r="K236" s="66" t="s">
        <v>80</v>
      </c>
      <c r="L236" s="76" t="s">
        <v>81</v>
      </c>
      <c r="M236" s="64">
        <v>45359</v>
      </c>
      <c r="N236" s="41">
        <v>45362</v>
      </c>
      <c r="O236" s="41">
        <v>45468</v>
      </c>
      <c r="P236" s="39">
        <v>3</v>
      </c>
      <c r="Q236" s="39">
        <v>15</v>
      </c>
      <c r="R236" s="39">
        <f t="shared" si="7"/>
        <v>105</v>
      </c>
      <c r="S236" s="39" t="s">
        <v>82</v>
      </c>
      <c r="T236" s="69">
        <v>10080000</v>
      </c>
      <c r="U236" s="69">
        <v>2880000</v>
      </c>
      <c r="V236" s="43">
        <v>1091</v>
      </c>
      <c r="W236" s="44">
        <v>45349</v>
      </c>
      <c r="X236" s="45">
        <v>100800000</v>
      </c>
      <c r="Y236" s="46">
        <v>1280</v>
      </c>
      <c r="Z236" s="44">
        <v>45362</v>
      </c>
      <c r="AA236" s="47" t="s">
        <v>805</v>
      </c>
      <c r="AB236" s="77" t="s">
        <v>84</v>
      </c>
      <c r="AC236" s="74">
        <v>45359</v>
      </c>
      <c r="AD236" s="48" t="s">
        <v>1525</v>
      </c>
      <c r="AE236" s="78" t="s">
        <v>1526</v>
      </c>
      <c r="AF236" s="77" t="s">
        <v>87</v>
      </c>
      <c r="AG236" s="48" t="s">
        <v>746</v>
      </c>
      <c r="AH236" s="48" t="s">
        <v>747</v>
      </c>
      <c r="AI236" s="48" t="s">
        <v>108</v>
      </c>
      <c r="AJ236" s="74">
        <v>45455</v>
      </c>
      <c r="AK236" s="50">
        <v>4320000</v>
      </c>
      <c r="AL236" s="50">
        <v>4320000</v>
      </c>
      <c r="AM236" s="48">
        <v>110701</v>
      </c>
      <c r="AN236" s="46">
        <v>1533</v>
      </c>
      <c r="AO236" s="59">
        <v>45448</v>
      </c>
      <c r="AP236" s="50">
        <v>4320000</v>
      </c>
      <c r="AQ236" s="46">
        <v>1808</v>
      </c>
      <c r="AR236" s="59">
        <v>45456</v>
      </c>
      <c r="AS236" s="72" t="s">
        <v>1085</v>
      </c>
      <c r="AT236" s="37">
        <v>1</v>
      </c>
      <c r="AU236" s="37">
        <v>15</v>
      </c>
      <c r="AV236" s="37">
        <v>45</v>
      </c>
      <c r="AW236" s="37" t="s">
        <v>110</v>
      </c>
      <c r="AX236" s="52">
        <v>45</v>
      </c>
      <c r="AY236" s="64">
        <v>45514</v>
      </c>
      <c r="AZ236" s="66"/>
      <c r="BA236" s="66"/>
      <c r="BB236" s="66"/>
      <c r="BC236" s="51"/>
      <c r="BD236" s="51"/>
      <c r="BE236" s="51"/>
      <c r="BF236" s="51"/>
      <c r="BG236" s="66"/>
      <c r="BH236" s="76"/>
      <c r="BI236" s="66"/>
      <c r="BJ236" s="76" t="s">
        <v>490</v>
      </c>
      <c r="BK236" s="64">
        <v>45468</v>
      </c>
      <c r="BL236" s="79">
        <v>45469</v>
      </c>
      <c r="BM236" s="81" t="s">
        <v>1527</v>
      </c>
      <c r="BN236" s="66">
        <v>1006819734</v>
      </c>
      <c r="BO236" s="66" t="s">
        <v>82</v>
      </c>
      <c r="BP236" s="69">
        <v>10080000</v>
      </c>
      <c r="BQ236" s="81" t="s">
        <v>1523</v>
      </c>
      <c r="BR236" s="66">
        <v>1022955000</v>
      </c>
      <c r="BS236" s="66" t="s">
        <v>1528</v>
      </c>
      <c r="BT236" s="69">
        <v>4320000</v>
      </c>
      <c r="BU236" s="80" t="s">
        <v>196</v>
      </c>
      <c r="BV236" s="79"/>
      <c r="BW236" s="79"/>
      <c r="BX236" s="57">
        <v>45514</v>
      </c>
      <c r="BY236" s="52">
        <f>R236+AX236</f>
        <v>150</v>
      </c>
      <c r="BZ236" s="37" t="s">
        <v>111</v>
      </c>
      <c r="CA236" s="42">
        <f>T236+AL236</f>
        <v>14400000</v>
      </c>
      <c r="CB236" s="37" t="s">
        <v>91</v>
      </c>
    </row>
    <row r="237" spans="1:80" s="58" customFormat="1" ht="29.25" customHeight="1" x14ac:dyDescent="0.3">
      <c r="A237" s="75">
        <v>236</v>
      </c>
      <c r="B237" s="73">
        <v>103932</v>
      </c>
      <c r="C237" s="36" t="s">
        <v>71</v>
      </c>
      <c r="D237" s="71" t="s">
        <v>72</v>
      </c>
      <c r="E237" s="71" t="s">
        <v>73</v>
      </c>
      <c r="F237" s="66" t="s">
        <v>1529</v>
      </c>
      <c r="G237" s="38" t="s">
        <v>1530</v>
      </c>
      <c r="H237" s="76" t="s">
        <v>76</v>
      </c>
      <c r="I237" s="66" t="s">
        <v>1531</v>
      </c>
      <c r="J237" s="40" t="s">
        <v>538</v>
      </c>
      <c r="K237" s="66" t="s">
        <v>80</v>
      </c>
      <c r="L237" s="76" t="s">
        <v>81</v>
      </c>
      <c r="M237" s="64">
        <v>45359</v>
      </c>
      <c r="N237" s="41">
        <v>45383</v>
      </c>
      <c r="O237" s="41">
        <v>45488</v>
      </c>
      <c r="P237" s="39">
        <v>3</v>
      </c>
      <c r="Q237" s="39">
        <v>15</v>
      </c>
      <c r="R237" s="39">
        <f t="shared" si="7"/>
        <v>105</v>
      </c>
      <c r="S237" s="39" t="s">
        <v>82</v>
      </c>
      <c r="T237" s="69">
        <v>22750000</v>
      </c>
      <c r="U237" s="69">
        <v>6500000</v>
      </c>
      <c r="V237" s="43">
        <v>1007</v>
      </c>
      <c r="W237" s="44">
        <v>45331</v>
      </c>
      <c r="X237" s="45">
        <v>113750000</v>
      </c>
      <c r="Y237" s="46">
        <v>1281</v>
      </c>
      <c r="Z237" s="44">
        <v>45362</v>
      </c>
      <c r="AA237" s="47" t="s">
        <v>597</v>
      </c>
      <c r="AB237" s="77" t="s">
        <v>84</v>
      </c>
      <c r="AC237" s="74">
        <v>45359</v>
      </c>
      <c r="AD237" s="48" t="s">
        <v>1532</v>
      </c>
      <c r="AE237" s="78" t="s">
        <v>1533</v>
      </c>
      <c r="AF237" s="77" t="s">
        <v>87</v>
      </c>
      <c r="AG237" s="48" t="s">
        <v>149</v>
      </c>
      <c r="AH237" s="48" t="s">
        <v>183</v>
      </c>
      <c r="AI237" s="48" t="s">
        <v>108</v>
      </c>
      <c r="AJ237" s="74">
        <v>45464</v>
      </c>
      <c r="AK237" s="50">
        <v>9750000</v>
      </c>
      <c r="AL237" s="50">
        <v>9750000</v>
      </c>
      <c r="AM237" s="48">
        <v>111929</v>
      </c>
      <c r="AN237" s="46">
        <v>1628</v>
      </c>
      <c r="AO237" s="59">
        <v>45460</v>
      </c>
      <c r="AP237" s="50">
        <v>9750000</v>
      </c>
      <c r="AQ237" s="46">
        <v>1960</v>
      </c>
      <c r="AR237" s="59">
        <v>45469</v>
      </c>
      <c r="AS237" s="47">
        <v>9750000</v>
      </c>
      <c r="AT237" s="52">
        <v>1</v>
      </c>
      <c r="AU237" s="52">
        <v>15</v>
      </c>
      <c r="AV237" s="52">
        <v>45</v>
      </c>
      <c r="AW237" s="37" t="s">
        <v>110</v>
      </c>
      <c r="AX237" s="65">
        <v>45</v>
      </c>
      <c r="AY237" s="64">
        <v>45534</v>
      </c>
      <c r="AZ237" s="66"/>
      <c r="BA237" s="66"/>
      <c r="BB237" s="66"/>
      <c r="BC237" s="51"/>
      <c r="BD237" s="51"/>
      <c r="BE237" s="51"/>
      <c r="BF237" s="51"/>
      <c r="BG237" s="66"/>
      <c r="BH237" s="76"/>
      <c r="BI237" s="66"/>
      <c r="BJ237" s="76"/>
      <c r="BK237" s="66"/>
      <c r="BL237" s="79"/>
      <c r="BM237" s="76"/>
      <c r="BN237" s="66"/>
      <c r="BO237" s="66"/>
      <c r="BP237" s="79"/>
      <c r="BQ237" s="76"/>
      <c r="BR237" s="66"/>
      <c r="BS237" s="66"/>
      <c r="BT237" s="79"/>
      <c r="BU237" s="80"/>
      <c r="BV237" s="79"/>
      <c r="BW237" s="79"/>
      <c r="BX237" s="64">
        <v>45534</v>
      </c>
      <c r="BY237" s="52">
        <f>R237+AX237</f>
        <v>150</v>
      </c>
      <c r="BZ237" s="37" t="s">
        <v>111</v>
      </c>
      <c r="CA237" s="42">
        <f>T237+AL237</f>
        <v>32500000</v>
      </c>
      <c r="CB237" s="37" t="s">
        <v>91</v>
      </c>
    </row>
    <row r="238" spans="1:80" s="58" customFormat="1" ht="29.25" customHeight="1" x14ac:dyDescent="0.3">
      <c r="A238" s="75">
        <v>237</v>
      </c>
      <c r="B238" s="73">
        <v>103937</v>
      </c>
      <c r="C238" s="36" t="s">
        <v>71</v>
      </c>
      <c r="D238" s="71" t="s">
        <v>72</v>
      </c>
      <c r="E238" s="71" t="s">
        <v>73</v>
      </c>
      <c r="F238" s="66" t="s">
        <v>1534</v>
      </c>
      <c r="G238" s="38" t="s">
        <v>1535</v>
      </c>
      <c r="H238" s="76" t="s">
        <v>76</v>
      </c>
      <c r="I238" s="66" t="s">
        <v>1536</v>
      </c>
      <c r="J238" s="40" t="s">
        <v>538</v>
      </c>
      <c r="K238" s="66" t="s">
        <v>80</v>
      </c>
      <c r="L238" s="76" t="s">
        <v>81</v>
      </c>
      <c r="M238" s="64">
        <v>45359</v>
      </c>
      <c r="N238" s="41">
        <v>45362</v>
      </c>
      <c r="O238" s="41">
        <v>45468</v>
      </c>
      <c r="P238" s="39">
        <v>3</v>
      </c>
      <c r="Q238" s="39">
        <v>15</v>
      </c>
      <c r="R238" s="39">
        <f t="shared" si="7"/>
        <v>105</v>
      </c>
      <c r="S238" s="39" t="s">
        <v>82</v>
      </c>
      <c r="T238" s="69">
        <v>21000000</v>
      </c>
      <c r="U238" s="69">
        <v>6000000</v>
      </c>
      <c r="V238" s="43">
        <v>1008</v>
      </c>
      <c r="W238" s="44">
        <v>45331</v>
      </c>
      <c r="X238" s="45">
        <v>210000000</v>
      </c>
      <c r="Y238" s="46">
        <v>1282</v>
      </c>
      <c r="Z238" s="44">
        <v>45362</v>
      </c>
      <c r="AA238" s="47" t="s">
        <v>610</v>
      </c>
      <c r="AB238" s="77" t="s">
        <v>84</v>
      </c>
      <c r="AC238" s="74">
        <v>45359</v>
      </c>
      <c r="AD238" s="48" t="s">
        <v>1537</v>
      </c>
      <c r="AE238" s="8" t="s">
        <v>1538</v>
      </c>
      <c r="AF238" s="77" t="s">
        <v>87</v>
      </c>
      <c r="AG238" s="48" t="s">
        <v>149</v>
      </c>
      <c r="AH238" s="48" t="s">
        <v>183</v>
      </c>
      <c r="AI238" s="48" t="s">
        <v>108</v>
      </c>
      <c r="AJ238" s="74">
        <v>45454</v>
      </c>
      <c r="AK238" s="50">
        <v>9000000</v>
      </c>
      <c r="AL238" s="50">
        <v>9000000</v>
      </c>
      <c r="AM238" s="48">
        <v>110705</v>
      </c>
      <c r="AN238" s="46">
        <v>1537</v>
      </c>
      <c r="AO238" s="59">
        <v>45448</v>
      </c>
      <c r="AP238" s="50">
        <v>9000000</v>
      </c>
      <c r="AQ238" s="46">
        <v>1809</v>
      </c>
      <c r="AR238" s="59">
        <v>45456</v>
      </c>
      <c r="AS238" s="72" t="s">
        <v>184</v>
      </c>
      <c r="AT238" s="37">
        <v>1</v>
      </c>
      <c r="AU238" s="37">
        <v>15</v>
      </c>
      <c r="AV238" s="37">
        <v>45</v>
      </c>
      <c r="AW238" s="37" t="s">
        <v>110</v>
      </c>
      <c r="AX238" s="52">
        <v>45</v>
      </c>
      <c r="AY238" s="64">
        <v>45514</v>
      </c>
      <c r="AZ238" s="66"/>
      <c r="BA238" s="66"/>
      <c r="BB238" s="66"/>
      <c r="BC238" s="51"/>
      <c r="BD238" s="51"/>
      <c r="BE238" s="51"/>
      <c r="BF238" s="51"/>
      <c r="BG238" s="66"/>
      <c r="BH238" s="76"/>
      <c r="BI238" s="66"/>
      <c r="BJ238" s="76"/>
      <c r="BK238" s="66"/>
      <c r="BL238" s="79"/>
      <c r="BM238" s="76"/>
      <c r="BN238" s="66"/>
      <c r="BO238" s="66"/>
      <c r="BP238" s="79"/>
      <c r="BQ238" s="76"/>
      <c r="BR238" s="66"/>
      <c r="BS238" s="66"/>
      <c r="BT238" s="79"/>
      <c r="BU238" s="80"/>
      <c r="BV238" s="79"/>
      <c r="BW238" s="79"/>
      <c r="BX238" s="57">
        <v>45514</v>
      </c>
      <c r="BY238" s="52">
        <f>R238+AX238</f>
        <v>150</v>
      </c>
      <c r="BZ238" s="37" t="s">
        <v>111</v>
      </c>
      <c r="CA238" s="42">
        <f>T238+AL238</f>
        <v>30000000</v>
      </c>
      <c r="CB238" s="37" t="s">
        <v>91</v>
      </c>
    </row>
    <row r="239" spans="1:80" s="58" customFormat="1" ht="29.25" customHeight="1" x14ac:dyDescent="0.3">
      <c r="A239" s="75">
        <v>238</v>
      </c>
      <c r="B239" s="73">
        <v>103758</v>
      </c>
      <c r="C239" s="36" t="s">
        <v>71</v>
      </c>
      <c r="D239" s="71" t="s">
        <v>72</v>
      </c>
      <c r="E239" s="71" t="s">
        <v>73</v>
      </c>
      <c r="F239" s="66" t="s">
        <v>1539</v>
      </c>
      <c r="G239" s="38" t="s">
        <v>1540</v>
      </c>
      <c r="H239" s="76" t="s">
        <v>76</v>
      </c>
      <c r="I239" s="66" t="s">
        <v>1541</v>
      </c>
      <c r="J239" s="40" t="s">
        <v>95</v>
      </c>
      <c r="K239" s="66" t="s">
        <v>80</v>
      </c>
      <c r="L239" s="76" t="s">
        <v>81</v>
      </c>
      <c r="M239" s="64">
        <v>45359</v>
      </c>
      <c r="N239" s="41">
        <v>45365</v>
      </c>
      <c r="O239" s="41">
        <v>45471</v>
      </c>
      <c r="P239" s="39">
        <v>3</v>
      </c>
      <c r="Q239" s="39">
        <v>15</v>
      </c>
      <c r="R239" s="39">
        <f t="shared" si="7"/>
        <v>105</v>
      </c>
      <c r="S239" s="39" t="s">
        <v>82</v>
      </c>
      <c r="T239" s="69">
        <v>9100000</v>
      </c>
      <c r="U239" s="69">
        <v>2600000</v>
      </c>
      <c r="V239" s="43">
        <v>998</v>
      </c>
      <c r="W239" s="44">
        <v>45330</v>
      </c>
      <c r="X239" s="45">
        <v>154700000</v>
      </c>
      <c r="Y239" s="46">
        <v>1283</v>
      </c>
      <c r="Z239" s="44">
        <v>45362</v>
      </c>
      <c r="AA239" s="47" t="s">
        <v>603</v>
      </c>
      <c r="AB239" s="77" t="s">
        <v>84</v>
      </c>
      <c r="AC239" s="74">
        <v>45359</v>
      </c>
      <c r="AD239" s="48" t="s">
        <v>1542</v>
      </c>
      <c r="AE239" s="78" t="s">
        <v>1543</v>
      </c>
      <c r="AF239" s="77" t="s">
        <v>87</v>
      </c>
      <c r="AG239" s="48" t="s">
        <v>1544</v>
      </c>
      <c r="AH239" s="61" t="s">
        <v>183</v>
      </c>
      <c r="AI239" s="48" t="s">
        <v>108</v>
      </c>
      <c r="AJ239" s="74">
        <v>45455</v>
      </c>
      <c r="AK239" s="50">
        <v>3900000</v>
      </c>
      <c r="AL239" s="50">
        <v>3900000</v>
      </c>
      <c r="AM239" s="48">
        <v>110747</v>
      </c>
      <c r="AN239" s="46">
        <v>1578</v>
      </c>
      <c r="AO239" s="59">
        <v>45449</v>
      </c>
      <c r="AP239" s="50">
        <v>3900000</v>
      </c>
      <c r="AQ239" s="46">
        <v>1810</v>
      </c>
      <c r="AR239" s="59">
        <v>45456</v>
      </c>
      <c r="AS239" s="72" t="s">
        <v>109</v>
      </c>
      <c r="AT239" s="37">
        <v>1</v>
      </c>
      <c r="AU239" s="37">
        <v>15</v>
      </c>
      <c r="AV239" s="37">
        <v>45</v>
      </c>
      <c r="AW239" s="37" t="s">
        <v>110</v>
      </c>
      <c r="AX239" s="52">
        <v>45</v>
      </c>
      <c r="AY239" s="64">
        <v>45517</v>
      </c>
      <c r="AZ239" s="66"/>
      <c r="BA239" s="66"/>
      <c r="BB239" s="66"/>
      <c r="BC239" s="51"/>
      <c r="BD239" s="51"/>
      <c r="BE239" s="51"/>
      <c r="BF239" s="51"/>
      <c r="BG239" s="66"/>
      <c r="BH239" s="76"/>
      <c r="BI239" s="66"/>
      <c r="BJ239" s="76"/>
      <c r="BK239" s="66"/>
      <c r="BL239" s="79"/>
      <c r="BM239" s="76"/>
      <c r="BN239" s="66"/>
      <c r="BO239" s="66"/>
      <c r="BP239" s="79"/>
      <c r="BQ239" s="76"/>
      <c r="BR239" s="66"/>
      <c r="BS239" s="66"/>
      <c r="BT239" s="79"/>
      <c r="BU239" s="80"/>
      <c r="BV239" s="79"/>
      <c r="BW239" s="79"/>
      <c r="BX239" s="64">
        <v>45517</v>
      </c>
      <c r="BY239" s="52">
        <f>R239+AX239</f>
        <v>150</v>
      </c>
      <c r="BZ239" s="37" t="s">
        <v>111</v>
      </c>
      <c r="CA239" s="42">
        <f>T239+AL239</f>
        <v>13000000</v>
      </c>
      <c r="CB239" s="37" t="s">
        <v>91</v>
      </c>
    </row>
    <row r="240" spans="1:80" s="58" customFormat="1" ht="29.25" customHeight="1" x14ac:dyDescent="0.3">
      <c r="A240" s="75">
        <v>239</v>
      </c>
      <c r="B240" s="73">
        <v>103950</v>
      </c>
      <c r="C240" s="36" t="s">
        <v>185</v>
      </c>
      <c r="D240" s="71" t="s">
        <v>186</v>
      </c>
      <c r="E240" s="71" t="s">
        <v>187</v>
      </c>
      <c r="F240" s="66" t="s">
        <v>1545</v>
      </c>
      <c r="G240" s="38" t="s">
        <v>1546</v>
      </c>
      <c r="H240" s="76" t="s">
        <v>76</v>
      </c>
      <c r="I240" s="66" t="s">
        <v>1547</v>
      </c>
      <c r="J240" s="40" t="s">
        <v>1411</v>
      </c>
      <c r="K240" s="66" t="s">
        <v>80</v>
      </c>
      <c r="L240" s="76" t="s">
        <v>81</v>
      </c>
      <c r="M240" s="64">
        <v>45359</v>
      </c>
      <c r="N240" s="41">
        <v>45362</v>
      </c>
      <c r="O240" s="41">
        <v>45468</v>
      </c>
      <c r="P240" s="39">
        <v>3</v>
      </c>
      <c r="Q240" s="39">
        <v>15</v>
      </c>
      <c r="R240" s="39">
        <f t="shared" si="7"/>
        <v>105</v>
      </c>
      <c r="S240" s="39" t="s">
        <v>82</v>
      </c>
      <c r="T240" s="69">
        <v>22750000</v>
      </c>
      <c r="U240" s="69">
        <v>6500000</v>
      </c>
      <c r="V240" s="43">
        <v>1010</v>
      </c>
      <c r="W240" s="44">
        <v>45331</v>
      </c>
      <c r="X240" s="45">
        <v>136500000</v>
      </c>
      <c r="Y240" s="46">
        <v>1284</v>
      </c>
      <c r="Z240" s="44">
        <v>45362</v>
      </c>
      <c r="AA240" s="47" t="s">
        <v>597</v>
      </c>
      <c r="AB240" s="77" t="s">
        <v>84</v>
      </c>
      <c r="AC240" s="74">
        <v>45359</v>
      </c>
      <c r="AD240" s="48" t="s">
        <v>1548</v>
      </c>
      <c r="AE240" s="8" t="s">
        <v>1549</v>
      </c>
      <c r="AF240" s="77" t="s">
        <v>87</v>
      </c>
      <c r="AG240" s="48" t="s">
        <v>194</v>
      </c>
      <c r="AH240" s="60" t="s">
        <v>195</v>
      </c>
      <c r="AI240" s="48" t="s">
        <v>108</v>
      </c>
      <c r="AJ240" s="74">
        <v>45454</v>
      </c>
      <c r="AK240" s="50">
        <v>9750000</v>
      </c>
      <c r="AL240" s="50">
        <v>9750000</v>
      </c>
      <c r="AM240" s="48">
        <v>110700</v>
      </c>
      <c r="AN240" s="46">
        <v>1532</v>
      </c>
      <c r="AO240" s="59">
        <v>45448</v>
      </c>
      <c r="AP240" s="50">
        <v>9750000</v>
      </c>
      <c r="AQ240" s="46">
        <v>1811</v>
      </c>
      <c r="AR240" s="59">
        <v>45456</v>
      </c>
      <c r="AS240" s="72" t="s">
        <v>197</v>
      </c>
      <c r="AT240" s="37">
        <v>1</v>
      </c>
      <c r="AU240" s="37">
        <v>15</v>
      </c>
      <c r="AV240" s="37">
        <v>45</v>
      </c>
      <c r="AW240" s="37" t="s">
        <v>110</v>
      </c>
      <c r="AX240" s="52">
        <v>45</v>
      </c>
      <c r="AY240" s="64">
        <v>45514</v>
      </c>
      <c r="AZ240" s="66"/>
      <c r="BA240" s="66"/>
      <c r="BB240" s="66"/>
      <c r="BC240" s="51"/>
      <c r="BD240" s="51"/>
      <c r="BE240" s="51"/>
      <c r="BF240" s="51"/>
      <c r="BG240" s="66"/>
      <c r="BH240" s="76"/>
      <c r="BI240" s="66"/>
      <c r="BJ240" s="76"/>
      <c r="BK240" s="66"/>
      <c r="BL240" s="79"/>
      <c r="BM240" s="76"/>
      <c r="BN240" s="66"/>
      <c r="BO240" s="66"/>
      <c r="BP240" s="79"/>
      <c r="BQ240" s="76"/>
      <c r="BR240" s="66"/>
      <c r="BS240" s="66"/>
      <c r="BT240" s="79"/>
      <c r="BU240" s="80"/>
      <c r="BV240" s="79"/>
      <c r="BW240" s="79"/>
      <c r="BX240" s="64">
        <v>45514</v>
      </c>
      <c r="BY240" s="52">
        <f>R240+AX240</f>
        <v>150</v>
      </c>
      <c r="BZ240" s="37" t="s">
        <v>111</v>
      </c>
      <c r="CA240" s="42">
        <f>T240+AL240</f>
        <v>32500000</v>
      </c>
      <c r="CB240" s="37" t="s">
        <v>91</v>
      </c>
    </row>
    <row r="241" spans="1:80" s="58" customFormat="1" ht="29.25" customHeight="1" x14ac:dyDescent="0.3">
      <c r="A241" s="75">
        <v>240</v>
      </c>
      <c r="B241" s="73">
        <v>103827</v>
      </c>
      <c r="C241" s="36" t="s">
        <v>71</v>
      </c>
      <c r="D241" s="71" t="s">
        <v>72</v>
      </c>
      <c r="E241" s="71" t="s">
        <v>73</v>
      </c>
      <c r="F241" s="66" t="s">
        <v>1550</v>
      </c>
      <c r="G241" s="38" t="s">
        <v>1551</v>
      </c>
      <c r="H241" s="76" t="s">
        <v>76</v>
      </c>
      <c r="I241" s="66" t="s">
        <v>1552</v>
      </c>
      <c r="J241" s="40" t="s">
        <v>1553</v>
      </c>
      <c r="K241" s="66" t="s">
        <v>80</v>
      </c>
      <c r="L241" s="76" t="s">
        <v>81</v>
      </c>
      <c r="M241" s="64">
        <v>45363</v>
      </c>
      <c r="N241" s="41">
        <v>45364</v>
      </c>
      <c r="O241" s="41">
        <v>45470</v>
      </c>
      <c r="P241" s="39">
        <v>3</v>
      </c>
      <c r="Q241" s="39">
        <v>15</v>
      </c>
      <c r="R241" s="39">
        <f t="shared" si="7"/>
        <v>105</v>
      </c>
      <c r="S241" s="39" t="s">
        <v>82</v>
      </c>
      <c r="T241" s="69">
        <v>15050000</v>
      </c>
      <c r="U241" s="69">
        <v>4300000</v>
      </c>
      <c r="V241" s="46">
        <v>1077</v>
      </c>
      <c r="W241" s="44">
        <v>45345</v>
      </c>
      <c r="X241" s="45">
        <v>15050000</v>
      </c>
      <c r="Y241" s="46">
        <v>1286</v>
      </c>
      <c r="Z241" s="44">
        <v>45364</v>
      </c>
      <c r="AA241" s="47" t="s">
        <v>743</v>
      </c>
      <c r="AB241" s="77" t="s">
        <v>84</v>
      </c>
      <c r="AC241" s="74">
        <v>45363</v>
      </c>
      <c r="AD241" s="48" t="s">
        <v>1554</v>
      </c>
      <c r="AE241" s="8" t="s">
        <v>1555</v>
      </c>
      <c r="AF241" s="77" t="s">
        <v>87</v>
      </c>
      <c r="AG241" s="48" t="s">
        <v>1556</v>
      </c>
      <c r="AH241" s="48" t="s">
        <v>1350</v>
      </c>
      <c r="AI241" s="48" t="s">
        <v>77</v>
      </c>
      <c r="AJ241" s="48" t="s">
        <v>77</v>
      </c>
      <c r="AK241" s="49"/>
      <c r="AL241" s="50"/>
      <c r="AM241" s="48" t="s">
        <v>77</v>
      </c>
      <c r="AN241" s="48" t="s">
        <v>77</v>
      </c>
      <c r="AO241" s="48" t="s">
        <v>77</v>
      </c>
      <c r="AP241" s="48" t="s">
        <v>77</v>
      </c>
      <c r="AQ241" s="48" t="s">
        <v>77</v>
      </c>
      <c r="AR241" s="48" t="s">
        <v>77</v>
      </c>
      <c r="AS241" s="48" t="s">
        <v>77</v>
      </c>
      <c r="AT241" s="51"/>
      <c r="AU241" s="51"/>
      <c r="AV241" s="51"/>
      <c r="AW241" s="51"/>
      <c r="AX241" s="52"/>
      <c r="AY241" s="37"/>
      <c r="AZ241" s="37"/>
      <c r="BA241" s="66"/>
      <c r="BB241" s="66"/>
      <c r="BC241" s="51"/>
      <c r="BD241" s="51"/>
      <c r="BE241" s="51"/>
      <c r="BF241" s="51"/>
      <c r="BG241" s="66"/>
      <c r="BH241" s="76"/>
      <c r="BI241" s="66"/>
      <c r="BJ241" s="76"/>
      <c r="BK241" s="66"/>
      <c r="BL241" s="79"/>
      <c r="BM241" s="76"/>
      <c r="BN241" s="66"/>
      <c r="BO241" s="66"/>
      <c r="BP241" s="79"/>
      <c r="BQ241" s="76"/>
      <c r="BR241" s="66"/>
      <c r="BS241" s="66"/>
      <c r="BT241" s="79"/>
      <c r="BU241" s="80"/>
      <c r="BV241" s="79"/>
      <c r="BW241" s="79"/>
      <c r="BX241" s="57">
        <f>O241</f>
        <v>45470</v>
      </c>
      <c r="BY241" s="52">
        <f>R241+AX241</f>
        <v>105</v>
      </c>
      <c r="BZ241" s="37" t="str">
        <f>S241</f>
        <v>3 MESES Y 15 DIAS</v>
      </c>
      <c r="CA241" s="42">
        <f>T241+AL241</f>
        <v>15050000</v>
      </c>
      <c r="CB241" s="37" t="s">
        <v>91</v>
      </c>
    </row>
    <row r="242" spans="1:80" s="58" customFormat="1" ht="29.25" customHeight="1" x14ac:dyDescent="0.3">
      <c r="A242" s="75">
        <v>241</v>
      </c>
      <c r="B242" s="73">
        <v>103800</v>
      </c>
      <c r="C242" s="36" t="s">
        <v>71</v>
      </c>
      <c r="D242" s="71" t="s">
        <v>72</v>
      </c>
      <c r="E242" s="71" t="s">
        <v>73</v>
      </c>
      <c r="F242" s="66" t="s">
        <v>1557</v>
      </c>
      <c r="G242" s="38" t="s">
        <v>1558</v>
      </c>
      <c r="H242" s="76" t="s">
        <v>76</v>
      </c>
      <c r="I242" s="66" t="s">
        <v>1559</v>
      </c>
      <c r="J242" s="40" t="s">
        <v>824</v>
      </c>
      <c r="K242" s="66" t="s">
        <v>80</v>
      </c>
      <c r="L242" s="76" t="s">
        <v>81</v>
      </c>
      <c r="M242" s="64">
        <v>45363</v>
      </c>
      <c r="N242" s="41">
        <v>45364</v>
      </c>
      <c r="O242" s="41">
        <v>45470</v>
      </c>
      <c r="P242" s="39">
        <v>3</v>
      </c>
      <c r="Q242" s="39">
        <v>15</v>
      </c>
      <c r="R242" s="39">
        <f t="shared" si="7"/>
        <v>105</v>
      </c>
      <c r="S242" s="39" t="s">
        <v>82</v>
      </c>
      <c r="T242" s="69">
        <v>16800000</v>
      </c>
      <c r="U242" s="69">
        <v>4800000</v>
      </c>
      <c r="V242" s="43">
        <v>1042</v>
      </c>
      <c r="W242" s="44">
        <v>45337</v>
      </c>
      <c r="X242" s="45">
        <v>50400000</v>
      </c>
      <c r="Y242" s="46">
        <v>1287</v>
      </c>
      <c r="Z242" s="44">
        <v>45364</v>
      </c>
      <c r="AA242" s="47" t="s">
        <v>1026</v>
      </c>
      <c r="AB242" s="77" t="s">
        <v>84</v>
      </c>
      <c r="AC242" s="74">
        <v>45363</v>
      </c>
      <c r="AD242" s="48" t="s">
        <v>1560</v>
      </c>
      <c r="AE242" s="8" t="s">
        <v>1561</v>
      </c>
      <c r="AF242" s="77" t="s">
        <v>87</v>
      </c>
      <c r="AG242" s="48" t="s">
        <v>761</v>
      </c>
      <c r="AH242" s="61" t="s">
        <v>762</v>
      </c>
      <c r="AI242" s="48" t="s">
        <v>77</v>
      </c>
      <c r="AJ242" s="48" t="s">
        <v>77</v>
      </c>
      <c r="AK242" s="49"/>
      <c r="AL242" s="50"/>
      <c r="AM242" s="48" t="s">
        <v>77</v>
      </c>
      <c r="AN242" s="48" t="s">
        <v>77</v>
      </c>
      <c r="AO242" s="48" t="s">
        <v>77</v>
      </c>
      <c r="AP242" s="48" t="s">
        <v>77</v>
      </c>
      <c r="AQ242" s="48" t="s">
        <v>77</v>
      </c>
      <c r="AR242" s="48" t="s">
        <v>77</v>
      </c>
      <c r="AS242" s="48" t="s">
        <v>77</v>
      </c>
      <c r="AT242" s="51"/>
      <c r="AU242" s="51"/>
      <c r="AV242" s="51"/>
      <c r="AW242" s="51"/>
      <c r="AX242" s="52"/>
      <c r="AY242" s="37"/>
      <c r="AZ242" s="37"/>
      <c r="BA242" s="66"/>
      <c r="BB242" s="66"/>
      <c r="BC242" s="51"/>
      <c r="BD242" s="51"/>
      <c r="BE242" s="51"/>
      <c r="BF242" s="51"/>
      <c r="BG242" s="66"/>
      <c r="BH242" s="76"/>
      <c r="BI242" s="66"/>
      <c r="BJ242" s="76"/>
      <c r="BK242" s="66"/>
      <c r="BL242" s="79"/>
      <c r="BM242" s="76"/>
      <c r="BN242" s="66"/>
      <c r="BO242" s="66"/>
      <c r="BP242" s="79"/>
      <c r="BQ242" s="76"/>
      <c r="BR242" s="66"/>
      <c r="BS242" s="66"/>
      <c r="BT242" s="79"/>
      <c r="BU242" s="80"/>
      <c r="BV242" s="79"/>
      <c r="BW242" s="79"/>
      <c r="BX242" s="57">
        <f>O242</f>
        <v>45470</v>
      </c>
      <c r="BY242" s="52">
        <f>R242+AX242</f>
        <v>105</v>
      </c>
      <c r="BZ242" s="37" t="str">
        <f>S242</f>
        <v>3 MESES Y 15 DIAS</v>
      </c>
      <c r="CA242" s="42">
        <f>T242+AL242</f>
        <v>16800000</v>
      </c>
      <c r="CB242" s="37" t="s">
        <v>91</v>
      </c>
    </row>
    <row r="243" spans="1:80" s="58" customFormat="1" ht="29.25" customHeight="1" x14ac:dyDescent="0.3">
      <c r="A243" s="75">
        <v>242</v>
      </c>
      <c r="B243" s="73">
        <v>103764</v>
      </c>
      <c r="C243" s="36" t="s">
        <v>71</v>
      </c>
      <c r="D243" s="71" t="s">
        <v>72</v>
      </c>
      <c r="E243" s="71" t="s">
        <v>73</v>
      </c>
      <c r="F243" s="66" t="s">
        <v>1562</v>
      </c>
      <c r="G243" s="38" t="s">
        <v>1563</v>
      </c>
      <c r="H243" s="76" t="s">
        <v>76</v>
      </c>
      <c r="I243" s="66" t="s">
        <v>1564</v>
      </c>
      <c r="J243" s="40" t="s">
        <v>679</v>
      </c>
      <c r="K243" s="66" t="s">
        <v>80</v>
      </c>
      <c r="L243" s="76" t="s">
        <v>81</v>
      </c>
      <c r="M243" s="64">
        <v>45363</v>
      </c>
      <c r="N243" s="41">
        <v>45364</v>
      </c>
      <c r="O243" s="41">
        <v>45470</v>
      </c>
      <c r="P243" s="39">
        <v>3</v>
      </c>
      <c r="Q243" s="39">
        <v>15</v>
      </c>
      <c r="R243" s="39">
        <f t="shared" si="7"/>
        <v>105</v>
      </c>
      <c r="S243" s="39" t="s">
        <v>82</v>
      </c>
      <c r="T243" s="69">
        <v>12600000</v>
      </c>
      <c r="U243" s="69">
        <v>3600000</v>
      </c>
      <c r="V243" s="43">
        <v>1036</v>
      </c>
      <c r="W243" s="44">
        <v>45337</v>
      </c>
      <c r="X243" s="45">
        <v>50400000</v>
      </c>
      <c r="Y243" s="46">
        <v>1288</v>
      </c>
      <c r="Z243" s="44">
        <v>45364</v>
      </c>
      <c r="AA243" s="47" t="s">
        <v>661</v>
      </c>
      <c r="AB243" s="77" t="s">
        <v>84</v>
      </c>
      <c r="AC243" s="74">
        <v>45363</v>
      </c>
      <c r="AD243" s="48" t="s">
        <v>1565</v>
      </c>
      <c r="AE243" s="78" t="s">
        <v>1566</v>
      </c>
      <c r="AF243" s="77" t="s">
        <v>87</v>
      </c>
      <c r="AG243" s="48" t="s">
        <v>235</v>
      </c>
      <c r="AH243" s="48" t="s">
        <v>99</v>
      </c>
      <c r="AI243" s="48" t="s">
        <v>108</v>
      </c>
      <c r="AJ243" s="74">
        <v>45457</v>
      </c>
      <c r="AK243" s="50">
        <v>5400000</v>
      </c>
      <c r="AL243" s="50">
        <v>5400000</v>
      </c>
      <c r="AM243" s="48">
        <v>110725</v>
      </c>
      <c r="AN243" s="46">
        <v>1557</v>
      </c>
      <c r="AO243" s="59">
        <v>45449</v>
      </c>
      <c r="AP243" s="50">
        <v>5400000</v>
      </c>
      <c r="AQ243" s="46">
        <v>1904</v>
      </c>
      <c r="AR243" s="59">
        <v>45460</v>
      </c>
      <c r="AS243" s="47">
        <v>5400000</v>
      </c>
      <c r="AT243" s="37">
        <v>1</v>
      </c>
      <c r="AU243" s="37">
        <v>15</v>
      </c>
      <c r="AV243" s="37">
        <v>45</v>
      </c>
      <c r="AW243" s="37" t="s">
        <v>110</v>
      </c>
      <c r="AX243" s="52">
        <v>45</v>
      </c>
      <c r="AY243" s="64">
        <v>45516</v>
      </c>
      <c r="AZ243" s="66"/>
      <c r="BA243" s="66"/>
      <c r="BB243" s="66"/>
      <c r="BC243" s="51"/>
      <c r="BD243" s="51"/>
      <c r="BE243" s="51"/>
      <c r="BF243" s="51"/>
      <c r="BG243" s="66"/>
      <c r="BH243" s="76"/>
      <c r="BI243" s="66"/>
      <c r="BJ243" s="76"/>
      <c r="BK243" s="66"/>
      <c r="BL243" s="79"/>
      <c r="BM243" s="76"/>
      <c r="BN243" s="66"/>
      <c r="BO243" s="66"/>
      <c r="BP243" s="79"/>
      <c r="BQ243" s="76"/>
      <c r="BR243" s="66"/>
      <c r="BS243" s="66"/>
      <c r="BT243" s="79"/>
      <c r="BU243" s="80"/>
      <c r="BV243" s="79"/>
      <c r="BW243" s="79"/>
      <c r="BX243" s="64">
        <v>45516</v>
      </c>
      <c r="BY243" s="52">
        <f>R243+AX243</f>
        <v>150</v>
      </c>
      <c r="BZ243" s="37" t="s">
        <v>111</v>
      </c>
      <c r="CA243" s="42">
        <f>T243+AL243</f>
        <v>18000000</v>
      </c>
      <c r="CB243" s="37" t="s">
        <v>91</v>
      </c>
    </row>
    <row r="244" spans="1:80" s="58" customFormat="1" ht="29.25" customHeight="1" x14ac:dyDescent="0.3">
      <c r="A244" s="75">
        <v>243</v>
      </c>
      <c r="B244" s="73">
        <v>103800</v>
      </c>
      <c r="C244" s="36" t="s">
        <v>71</v>
      </c>
      <c r="D244" s="71" t="s">
        <v>72</v>
      </c>
      <c r="E244" s="71" t="s">
        <v>73</v>
      </c>
      <c r="F244" s="66" t="s">
        <v>1567</v>
      </c>
      <c r="G244" s="38" t="s">
        <v>1568</v>
      </c>
      <c r="H244" s="76" t="s">
        <v>76</v>
      </c>
      <c r="I244" s="66" t="s">
        <v>1569</v>
      </c>
      <c r="J244" s="40" t="s">
        <v>824</v>
      </c>
      <c r="K244" s="66" t="s">
        <v>80</v>
      </c>
      <c r="L244" s="76" t="s">
        <v>81</v>
      </c>
      <c r="M244" s="64">
        <v>45363</v>
      </c>
      <c r="N244" s="41">
        <v>45364</v>
      </c>
      <c r="O244" s="41">
        <v>45470</v>
      </c>
      <c r="P244" s="39">
        <v>3</v>
      </c>
      <c r="Q244" s="39">
        <v>15</v>
      </c>
      <c r="R244" s="39">
        <f t="shared" si="7"/>
        <v>105</v>
      </c>
      <c r="S244" s="39" t="s">
        <v>82</v>
      </c>
      <c r="T244" s="69">
        <v>16800000</v>
      </c>
      <c r="U244" s="69">
        <v>4800000</v>
      </c>
      <c r="V244" s="43">
        <v>1042</v>
      </c>
      <c r="W244" s="44">
        <v>45337</v>
      </c>
      <c r="X244" s="45">
        <v>50400000</v>
      </c>
      <c r="Y244" s="46">
        <v>1289</v>
      </c>
      <c r="Z244" s="44">
        <v>45364</v>
      </c>
      <c r="AA244" s="47" t="s">
        <v>1026</v>
      </c>
      <c r="AB244" s="77" t="s">
        <v>84</v>
      </c>
      <c r="AC244" s="74">
        <v>45363</v>
      </c>
      <c r="AD244" s="48" t="s">
        <v>1570</v>
      </c>
      <c r="AE244" s="78" t="s">
        <v>1571</v>
      </c>
      <c r="AF244" s="77" t="s">
        <v>87</v>
      </c>
      <c r="AG244" s="48" t="s">
        <v>827</v>
      </c>
      <c r="AH244" s="61" t="s">
        <v>828</v>
      </c>
      <c r="AI244" s="48" t="s">
        <v>108</v>
      </c>
      <c r="AJ244" s="74">
        <v>45457</v>
      </c>
      <c r="AK244" s="50">
        <v>7200000</v>
      </c>
      <c r="AL244" s="50">
        <v>7200000</v>
      </c>
      <c r="AM244" s="48">
        <v>110737</v>
      </c>
      <c r="AN244" s="46">
        <v>1568</v>
      </c>
      <c r="AO244" s="59">
        <v>45449</v>
      </c>
      <c r="AP244" s="50">
        <v>7200000</v>
      </c>
      <c r="AQ244" s="46">
        <v>1905</v>
      </c>
      <c r="AR244" s="59">
        <v>45460</v>
      </c>
      <c r="AS244" s="47">
        <v>7200000</v>
      </c>
      <c r="AT244" s="37">
        <v>1</v>
      </c>
      <c r="AU244" s="37">
        <v>15</v>
      </c>
      <c r="AV244" s="37">
        <v>45</v>
      </c>
      <c r="AW244" s="37" t="s">
        <v>110</v>
      </c>
      <c r="AX244" s="52">
        <v>45</v>
      </c>
      <c r="AY244" s="64">
        <v>45516</v>
      </c>
      <c r="AZ244" s="66"/>
      <c r="BA244" s="66"/>
      <c r="BB244" s="66"/>
      <c r="BC244" s="51"/>
      <c r="BD244" s="51"/>
      <c r="BE244" s="51"/>
      <c r="BF244" s="51"/>
      <c r="BG244" s="66"/>
      <c r="BH244" s="76"/>
      <c r="BI244" s="66"/>
      <c r="BJ244" s="76"/>
      <c r="BK244" s="66"/>
      <c r="BL244" s="79"/>
      <c r="BM244" s="76"/>
      <c r="BN244" s="66"/>
      <c r="BO244" s="66"/>
      <c r="BP244" s="79"/>
      <c r="BQ244" s="76"/>
      <c r="BR244" s="66"/>
      <c r="BS244" s="66"/>
      <c r="BT244" s="79"/>
      <c r="BU244" s="80"/>
      <c r="BV244" s="79"/>
      <c r="BW244" s="79"/>
      <c r="BX244" s="64">
        <v>45516</v>
      </c>
      <c r="BY244" s="52">
        <f>R244+AX244</f>
        <v>150</v>
      </c>
      <c r="BZ244" s="37" t="s">
        <v>111</v>
      </c>
      <c r="CA244" s="42">
        <f>T244+AL244</f>
        <v>24000000</v>
      </c>
      <c r="CB244" s="37" t="s">
        <v>91</v>
      </c>
    </row>
    <row r="245" spans="1:80" s="58" customFormat="1" ht="29.25" customHeight="1" x14ac:dyDescent="0.3">
      <c r="A245" s="75">
        <v>244</v>
      </c>
      <c r="B245" s="73">
        <v>103893</v>
      </c>
      <c r="C245" s="36" t="s">
        <v>133</v>
      </c>
      <c r="D245" s="71" t="s">
        <v>134</v>
      </c>
      <c r="E245" s="71" t="s">
        <v>385</v>
      </c>
      <c r="F245" s="66" t="s">
        <v>1572</v>
      </c>
      <c r="G245" s="38" t="s">
        <v>1573</v>
      </c>
      <c r="H245" s="76" t="s">
        <v>76</v>
      </c>
      <c r="I245" s="66" t="s">
        <v>1574</v>
      </c>
      <c r="J245" s="40" t="s">
        <v>1575</v>
      </c>
      <c r="K245" s="66" t="s">
        <v>80</v>
      </c>
      <c r="L245" s="76" t="s">
        <v>81</v>
      </c>
      <c r="M245" s="64">
        <v>45363</v>
      </c>
      <c r="N245" s="41">
        <v>45365</v>
      </c>
      <c r="O245" s="41">
        <v>45471</v>
      </c>
      <c r="P245" s="39">
        <v>3</v>
      </c>
      <c r="Q245" s="39">
        <v>15</v>
      </c>
      <c r="R245" s="39">
        <f t="shared" si="7"/>
        <v>105</v>
      </c>
      <c r="S245" s="39" t="s">
        <v>82</v>
      </c>
      <c r="T245" s="69">
        <v>9800000</v>
      </c>
      <c r="U245" s="69">
        <v>2800000</v>
      </c>
      <c r="V245" s="43">
        <v>1029</v>
      </c>
      <c r="W245" s="44">
        <v>45337</v>
      </c>
      <c r="X245" s="45">
        <v>343000000</v>
      </c>
      <c r="Y245" s="46">
        <v>1290</v>
      </c>
      <c r="Z245" s="44">
        <v>45364</v>
      </c>
      <c r="AA245" s="47" t="s">
        <v>623</v>
      </c>
      <c r="AB245" s="77" t="s">
        <v>84</v>
      </c>
      <c r="AC245" s="74">
        <v>45363</v>
      </c>
      <c r="AD245" s="48" t="s">
        <v>1576</v>
      </c>
      <c r="AE245" s="78" t="s">
        <v>1577</v>
      </c>
      <c r="AF245" s="77" t="s">
        <v>87</v>
      </c>
      <c r="AG245" s="48" t="s">
        <v>626</v>
      </c>
      <c r="AH245" s="48" t="s">
        <v>107</v>
      </c>
      <c r="AI245" s="48" t="s">
        <v>108</v>
      </c>
      <c r="AJ245" s="74">
        <v>45457</v>
      </c>
      <c r="AK245" s="50">
        <v>4200000</v>
      </c>
      <c r="AL245" s="50">
        <v>4200000</v>
      </c>
      <c r="AM245" s="48">
        <v>110743</v>
      </c>
      <c r="AN245" s="46">
        <v>1574</v>
      </c>
      <c r="AO245" s="59">
        <v>45449</v>
      </c>
      <c r="AP245" s="50">
        <v>4200000</v>
      </c>
      <c r="AQ245" s="46">
        <v>1906</v>
      </c>
      <c r="AR245" s="59">
        <v>45460</v>
      </c>
      <c r="AS245" s="47">
        <v>4200000</v>
      </c>
      <c r="AT245" s="37">
        <v>1</v>
      </c>
      <c r="AU245" s="37">
        <v>15</v>
      </c>
      <c r="AV245" s="37">
        <v>45</v>
      </c>
      <c r="AW245" s="37" t="s">
        <v>110</v>
      </c>
      <c r="AX245" s="52">
        <v>45</v>
      </c>
      <c r="AY245" s="64">
        <v>45517</v>
      </c>
      <c r="AZ245" s="66"/>
      <c r="BA245" s="66"/>
      <c r="BB245" s="66"/>
      <c r="BC245" s="51"/>
      <c r="BD245" s="51"/>
      <c r="BE245" s="51"/>
      <c r="BF245" s="51"/>
      <c r="BG245" s="66"/>
      <c r="BH245" s="76"/>
      <c r="BI245" s="66"/>
      <c r="BJ245" s="76"/>
      <c r="BK245" s="66"/>
      <c r="BL245" s="79"/>
      <c r="BM245" s="76"/>
      <c r="BN245" s="66"/>
      <c r="BO245" s="66"/>
      <c r="BP245" s="79"/>
      <c r="BQ245" s="76"/>
      <c r="BR245" s="66"/>
      <c r="BS245" s="66"/>
      <c r="BT245" s="79"/>
      <c r="BU245" s="80"/>
      <c r="BV245" s="79"/>
      <c r="BW245" s="79"/>
      <c r="BX245" s="64">
        <v>45517</v>
      </c>
      <c r="BY245" s="52">
        <f>R245+AX245</f>
        <v>150</v>
      </c>
      <c r="BZ245" s="37" t="s">
        <v>111</v>
      </c>
      <c r="CA245" s="42">
        <f>T245+AL245</f>
        <v>14000000</v>
      </c>
      <c r="CB245" s="37" t="s">
        <v>91</v>
      </c>
    </row>
    <row r="246" spans="1:80" s="58" customFormat="1" ht="29.25" customHeight="1" x14ac:dyDescent="0.3">
      <c r="A246" s="75">
        <v>245</v>
      </c>
      <c r="B246" s="73">
        <v>103832</v>
      </c>
      <c r="C246" s="36" t="s">
        <v>71</v>
      </c>
      <c r="D246" s="71" t="s">
        <v>72</v>
      </c>
      <c r="E246" s="71" t="s">
        <v>73</v>
      </c>
      <c r="F246" s="66" t="s">
        <v>1578</v>
      </c>
      <c r="G246" s="38" t="s">
        <v>1579</v>
      </c>
      <c r="H246" s="76" t="s">
        <v>76</v>
      </c>
      <c r="I246" s="66" t="s">
        <v>1580</v>
      </c>
      <c r="J246" s="40" t="s">
        <v>1581</v>
      </c>
      <c r="K246" s="66" t="s">
        <v>80</v>
      </c>
      <c r="L246" s="76" t="s">
        <v>81</v>
      </c>
      <c r="M246" s="64">
        <v>45363</v>
      </c>
      <c r="N246" s="41">
        <v>45364</v>
      </c>
      <c r="O246" s="41">
        <v>45470</v>
      </c>
      <c r="P246" s="39">
        <v>3</v>
      </c>
      <c r="Q246" s="39">
        <v>15</v>
      </c>
      <c r="R246" s="39">
        <f t="shared" si="7"/>
        <v>105</v>
      </c>
      <c r="S246" s="39" t="s">
        <v>82</v>
      </c>
      <c r="T246" s="69">
        <v>10080000</v>
      </c>
      <c r="U246" s="69">
        <v>2880000</v>
      </c>
      <c r="V246" s="43">
        <v>1057</v>
      </c>
      <c r="W246" s="44">
        <v>45343</v>
      </c>
      <c r="X246" s="45">
        <v>80640000</v>
      </c>
      <c r="Y246" s="46">
        <v>1291</v>
      </c>
      <c r="Z246" s="44">
        <v>45364</v>
      </c>
      <c r="AA246" s="47" t="s">
        <v>805</v>
      </c>
      <c r="AB246" s="77" t="s">
        <v>84</v>
      </c>
      <c r="AC246" s="74">
        <v>45363</v>
      </c>
      <c r="AD246" s="48" t="s">
        <v>1582</v>
      </c>
      <c r="AE246" s="78" t="s">
        <v>1583</v>
      </c>
      <c r="AF246" s="77" t="s">
        <v>87</v>
      </c>
      <c r="AG246" s="48" t="s">
        <v>746</v>
      </c>
      <c r="AH246" s="48" t="s">
        <v>747</v>
      </c>
      <c r="AI246" s="48" t="s">
        <v>108</v>
      </c>
      <c r="AJ246" s="74">
        <v>45457</v>
      </c>
      <c r="AK246" s="50">
        <v>4320000</v>
      </c>
      <c r="AL246" s="50">
        <v>4320000</v>
      </c>
      <c r="AM246" s="48">
        <v>110724</v>
      </c>
      <c r="AN246" s="46">
        <v>1556</v>
      </c>
      <c r="AO246" s="59">
        <v>45449</v>
      </c>
      <c r="AP246" s="50">
        <v>4320000</v>
      </c>
      <c r="AQ246" s="46">
        <v>1907</v>
      </c>
      <c r="AR246" s="59">
        <v>45460</v>
      </c>
      <c r="AS246" s="47">
        <v>4320000</v>
      </c>
      <c r="AT246" s="37">
        <v>1</v>
      </c>
      <c r="AU246" s="37">
        <v>15</v>
      </c>
      <c r="AV246" s="37">
        <v>45</v>
      </c>
      <c r="AW246" s="37" t="s">
        <v>110</v>
      </c>
      <c r="AX246" s="52">
        <v>45</v>
      </c>
      <c r="AY246" s="64">
        <v>45516</v>
      </c>
      <c r="AZ246" s="66"/>
      <c r="BA246" s="66"/>
      <c r="BB246" s="66"/>
      <c r="BC246" s="51"/>
      <c r="BD246" s="51"/>
      <c r="BE246" s="51"/>
      <c r="BF246" s="51"/>
      <c r="BG246" s="66"/>
      <c r="BH246" s="76"/>
      <c r="BI246" s="66"/>
      <c r="BJ246" s="76"/>
      <c r="BK246" s="66"/>
      <c r="BL246" s="79"/>
      <c r="BM246" s="76"/>
      <c r="BN246" s="66"/>
      <c r="BO246" s="66"/>
      <c r="BP246" s="79"/>
      <c r="BQ246" s="76"/>
      <c r="BR246" s="66"/>
      <c r="BS246" s="66"/>
      <c r="BT246" s="79"/>
      <c r="BU246" s="80"/>
      <c r="BV246" s="79"/>
      <c r="BW246" s="79"/>
      <c r="BX246" s="64">
        <v>45516</v>
      </c>
      <c r="BY246" s="52">
        <f>R246+AX246</f>
        <v>150</v>
      </c>
      <c r="BZ246" s="37" t="s">
        <v>111</v>
      </c>
      <c r="CA246" s="42">
        <f>T246+AL246</f>
        <v>14400000</v>
      </c>
      <c r="CB246" s="37" t="s">
        <v>91</v>
      </c>
    </row>
    <row r="247" spans="1:80" s="58" customFormat="1" ht="29.25" customHeight="1" x14ac:dyDescent="0.3">
      <c r="A247" s="75">
        <v>246</v>
      </c>
      <c r="B247" s="73">
        <v>103762</v>
      </c>
      <c r="C247" s="36" t="s">
        <v>71</v>
      </c>
      <c r="D247" s="71" t="s">
        <v>72</v>
      </c>
      <c r="E247" s="71" t="s">
        <v>73</v>
      </c>
      <c r="F247" s="66" t="s">
        <v>1584</v>
      </c>
      <c r="G247" s="38" t="s">
        <v>1585</v>
      </c>
      <c r="H247" s="76" t="s">
        <v>76</v>
      </c>
      <c r="I247" s="66" t="s">
        <v>1586</v>
      </c>
      <c r="J247" s="40" t="s">
        <v>1587</v>
      </c>
      <c r="K247" s="66" t="s">
        <v>80</v>
      </c>
      <c r="L247" s="76" t="s">
        <v>81</v>
      </c>
      <c r="M247" s="64">
        <v>45363</v>
      </c>
      <c r="N247" s="41">
        <v>45364</v>
      </c>
      <c r="O247" s="41">
        <v>45470</v>
      </c>
      <c r="P247" s="39">
        <v>3</v>
      </c>
      <c r="Q247" s="39">
        <v>15</v>
      </c>
      <c r="R247" s="39">
        <f t="shared" si="7"/>
        <v>105</v>
      </c>
      <c r="S247" s="39" t="s">
        <v>82</v>
      </c>
      <c r="T247" s="69">
        <v>24500000</v>
      </c>
      <c r="U247" s="69">
        <v>7000000</v>
      </c>
      <c r="V247" s="43">
        <v>1021</v>
      </c>
      <c r="W247" s="44">
        <v>45337</v>
      </c>
      <c r="X247" s="45">
        <v>98000000</v>
      </c>
      <c r="Y247" s="46">
        <v>1292</v>
      </c>
      <c r="Z247" s="44">
        <v>45364</v>
      </c>
      <c r="AA247" s="47" t="s">
        <v>636</v>
      </c>
      <c r="AB247" s="77" t="s">
        <v>84</v>
      </c>
      <c r="AC247" s="74">
        <v>45363</v>
      </c>
      <c r="AD247" s="48" t="s">
        <v>1588</v>
      </c>
      <c r="AE247" s="78" t="s">
        <v>1589</v>
      </c>
      <c r="AF247" s="77" t="s">
        <v>87</v>
      </c>
      <c r="AG247" s="48" t="s">
        <v>257</v>
      </c>
      <c r="AH247" s="61" t="s">
        <v>258</v>
      </c>
      <c r="AI247" s="48" t="s">
        <v>77</v>
      </c>
      <c r="AJ247" s="48" t="s">
        <v>77</v>
      </c>
      <c r="AK247" s="49"/>
      <c r="AL247" s="50"/>
      <c r="AM247" s="48" t="s">
        <v>77</v>
      </c>
      <c r="AN247" s="48" t="s">
        <v>77</v>
      </c>
      <c r="AO247" s="48" t="s">
        <v>77</v>
      </c>
      <c r="AP247" s="48" t="s">
        <v>77</v>
      </c>
      <c r="AQ247" s="48" t="s">
        <v>77</v>
      </c>
      <c r="AR247" s="48" t="s">
        <v>77</v>
      </c>
      <c r="AS247" s="48" t="s">
        <v>77</v>
      </c>
      <c r="AT247" s="51"/>
      <c r="AU247" s="51"/>
      <c r="AV247" s="51"/>
      <c r="AW247" s="51"/>
      <c r="AX247" s="52"/>
      <c r="AY247" s="37"/>
      <c r="AZ247" s="37"/>
      <c r="BA247" s="66"/>
      <c r="BB247" s="66"/>
      <c r="BC247" s="51"/>
      <c r="BD247" s="51"/>
      <c r="BE247" s="51"/>
      <c r="BF247" s="51"/>
      <c r="BG247" s="66"/>
      <c r="BH247" s="76"/>
      <c r="BI247" s="66"/>
      <c r="BJ247" s="76"/>
      <c r="BK247" s="66"/>
      <c r="BL247" s="79"/>
      <c r="BM247" s="76"/>
      <c r="BN247" s="66"/>
      <c r="BO247" s="66"/>
      <c r="BP247" s="79"/>
      <c r="BQ247" s="76"/>
      <c r="BR247" s="66"/>
      <c r="BS247" s="66"/>
      <c r="BT247" s="79"/>
      <c r="BU247" s="80"/>
      <c r="BV247" s="79"/>
      <c r="BW247" s="79"/>
      <c r="BX247" s="57">
        <f>O247</f>
        <v>45470</v>
      </c>
      <c r="BY247" s="52">
        <f>R247+AX247</f>
        <v>105</v>
      </c>
      <c r="BZ247" s="37" t="str">
        <f>S247</f>
        <v>3 MESES Y 15 DIAS</v>
      </c>
      <c r="CA247" s="42">
        <f>T247+AL247</f>
        <v>24500000</v>
      </c>
      <c r="CB247" s="37" t="s">
        <v>91</v>
      </c>
    </row>
    <row r="248" spans="1:80" s="58" customFormat="1" ht="29.25" customHeight="1" x14ac:dyDescent="0.3">
      <c r="A248" s="75">
        <v>247</v>
      </c>
      <c r="B248" s="73">
        <v>103810</v>
      </c>
      <c r="C248" s="36" t="s">
        <v>1590</v>
      </c>
      <c r="D248" s="71" t="s">
        <v>1591</v>
      </c>
      <c r="E248" s="71" t="s">
        <v>1592</v>
      </c>
      <c r="F248" s="66" t="s">
        <v>1593</v>
      </c>
      <c r="G248" s="38" t="s">
        <v>1594</v>
      </c>
      <c r="H248" s="76" t="s">
        <v>76</v>
      </c>
      <c r="I248" s="66" t="s">
        <v>1595</v>
      </c>
      <c r="J248" s="40" t="s">
        <v>1596</v>
      </c>
      <c r="K248" s="66" t="s">
        <v>80</v>
      </c>
      <c r="L248" s="76" t="s">
        <v>81</v>
      </c>
      <c r="M248" s="64">
        <v>45363</v>
      </c>
      <c r="N248" s="41">
        <v>45364</v>
      </c>
      <c r="O248" s="41">
        <v>45470</v>
      </c>
      <c r="P248" s="39">
        <v>3</v>
      </c>
      <c r="Q248" s="39">
        <v>15</v>
      </c>
      <c r="R248" s="39">
        <f t="shared" si="7"/>
        <v>105</v>
      </c>
      <c r="S248" s="39" t="s">
        <v>82</v>
      </c>
      <c r="T248" s="69">
        <v>22750000</v>
      </c>
      <c r="U248" s="69">
        <v>6500000</v>
      </c>
      <c r="V248" s="46">
        <v>1055</v>
      </c>
      <c r="W248" s="44">
        <v>45343</v>
      </c>
      <c r="X248" s="45">
        <v>22750000</v>
      </c>
      <c r="Y248" s="46">
        <v>1293</v>
      </c>
      <c r="Z248" s="44">
        <v>45364</v>
      </c>
      <c r="AA248" s="47" t="s">
        <v>597</v>
      </c>
      <c r="AB248" s="77" t="s">
        <v>84</v>
      </c>
      <c r="AC248" s="74">
        <v>45363</v>
      </c>
      <c r="AD248" s="48" t="s">
        <v>1597</v>
      </c>
      <c r="AE248" s="78" t="s">
        <v>1598</v>
      </c>
      <c r="AF248" s="77" t="s">
        <v>87</v>
      </c>
      <c r="AG248" s="48" t="s">
        <v>978</v>
      </c>
      <c r="AH248" s="48" t="s">
        <v>183</v>
      </c>
      <c r="AI248" s="48" t="s">
        <v>77</v>
      </c>
      <c r="AJ248" s="48" t="s">
        <v>77</v>
      </c>
      <c r="AK248" s="49"/>
      <c r="AL248" s="50"/>
      <c r="AM248" s="48" t="s">
        <v>77</v>
      </c>
      <c r="AN248" s="48" t="s">
        <v>77</v>
      </c>
      <c r="AO248" s="48" t="s">
        <v>77</v>
      </c>
      <c r="AP248" s="48" t="s">
        <v>77</v>
      </c>
      <c r="AQ248" s="48" t="s">
        <v>77</v>
      </c>
      <c r="AR248" s="48" t="s">
        <v>77</v>
      </c>
      <c r="AS248" s="48" t="s">
        <v>77</v>
      </c>
      <c r="AT248" s="51"/>
      <c r="AU248" s="51"/>
      <c r="AV248" s="51"/>
      <c r="AW248" s="51"/>
      <c r="AX248" s="52"/>
      <c r="AY248" s="37"/>
      <c r="AZ248" s="37"/>
      <c r="BA248" s="66"/>
      <c r="BB248" s="66"/>
      <c r="BC248" s="51"/>
      <c r="BD248" s="51"/>
      <c r="BE248" s="51"/>
      <c r="BF248" s="51"/>
      <c r="BG248" s="66"/>
      <c r="BH248" s="76"/>
      <c r="BI248" s="66"/>
      <c r="BJ248" s="76"/>
      <c r="BK248" s="66"/>
      <c r="BL248" s="79"/>
      <c r="BM248" s="76"/>
      <c r="BN248" s="66"/>
      <c r="BO248" s="66"/>
      <c r="BP248" s="79"/>
      <c r="BQ248" s="76"/>
      <c r="BR248" s="66"/>
      <c r="BS248" s="66"/>
      <c r="BT248" s="79"/>
      <c r="BU248" s="80"/>
      <c r="BV248" s="79"/>
      <c r="BW248" s="79"/>
      <c r="BX248" s="57">
        <f>O248</f>
        <v>45470</v>
      </c>
      <c r="BY248" s="52">
        <f>R248+AX248</f>
        <v>105</v>
      </c>
      <c r="BZ248" s="37" t="str">
        <f>S248</f>
        <v>3 MESES Y 15 DIAS</v>
      </c>
      <c r="CA248" s="42">
        <f>T248+AL248</f>
        <v>22750000</v>
      </c>
      <c r="CB248" s="37" t="s">
        <v>91</v>
      </c>
    </row>
    <row r="249" spans="1:80" s="58" customFormat="1" ht="29.25" customHeight="1" x14ac:dyDescent="0.3">
      <c r="A249" s="75">
        <v>248</v>
      </c>
      <c r="B249" s="73">
        <v>103872</v>
      </c>
      <c r="C249" s="36" t="s">
        <v>133</v>
      </c>
      <c r="D249" s="71" t="s">
        <v>134</v>
      </c>
      <c r="E249" s="71" t="s">
        <v>385</v>
      </c>
      <c r="F249" s="66" t="s">
        <v>1599</v>
      </c>
      <c r="G249" s="38" t="s">
        <v>1600</v>
      </c>
      <c r="H249" s="76" t="s">
        <v>76</v>
      </c>
      <c r="I249" s="66" t="s">
        <v>1601</v>
      </c>
      <c r="J249" s="40" t="s">
        <v>1045</v>
      </c>
      <c r="K249" s="66" t="s">
        <v>80</v>
      </c>
      <c r="L249" s="76" t="s">
        <v>81</v>
      </c>
      <c r="M249" s="64">
        <v>45363</v>
      </c>
      <c r="N249" s="41">
        <v>45365</v>
      </c>
      <c r="O249" s="41">
        <v>45471</v>
      </c>
      <c r="P249" s="39">
        <v>3</v>
      </c>
      <c r="Q249" s="39">
        <v>15</v>
      </c>
      <c r="R249" s="39">
        <f t="shared" si="7"/>
        <v>105</v>
      </c>
      <c r="S249" s="39" t="s">
        <v>82</v>
      </c>
      <c r="T249" s="69">
        <v>17500000</v>
      </c>
      <c r="U249" s="69">
        <v>5000000</v>
      </c>
      <c r="V249" s="43">
        <v>1061</v>
      </c>
      <c r="W249" s="44">
        <v>45343</v>
      </c>
      <c r="X249" s="45">
        <v>140000000</v>
      </c>
      <c r="Y249" s="46">
        <v>1294</v>
      </c>
      <c r="Z249" s="44">
        <v>45364</v>
      </c>
      <c r="AA249" s="47" t="s">
        <v>583</v>
      </c>
      <c r="AB249" s="77" t="s">
        <v>84</v>
      </c>
      <c r="AC249" s="74">
        <v>45363</v>
      </c>
      <c r="AD249" s="48" t="s">
        <v>1602</v>
      </c>
      <c r="AE249" s="8" t="s">
        <v>1603</v>
      </c>
      <c r="AF249" s="77" t="s">
        <v>87</v>
      </c>
      <c r="AG249" s="48" t="s">
        <v>392</v>
      </c>
      <c r="AH249" s="48" t="s">
        <v>107</v>
      </c>
      <c r="AI249" s="48" t="s">
        <v>108</v>
      </c>
      <c r="AJ249" s="74">
        <v>45457</v>
      </c>
      <c r="AK249" s="50">
        <v>7500000</v>
      </c>
      <c r="AL249" s="50">
        <v>7500000</v>
      </c>
      <c r="AM249" s="48">
        <v>110740</v>
      </c>
      <c r="AN249" s="46">
        <v>1571</v>
      </c>
      <c r="AO249" s="59">
        <v>45449</v>
      </c>
      <c r="AP249" s="50">
        <v>7500000</v>
      </c>
      <c r="AQ249" s="46">
        <v>1908</v>
      </c>
      <c r="AR249" s="59">
        <v>45460</v>
      </c>
      <c r="AS249" s="47">
        <v>7500000</v>
      </c>
      <c r="AT249" s="37">
        <v>1</v>
      </c>
      <c r="AU249" s="37">
        <v>15</v>
      </c>
      <c r="AV249" s="37">
        <v>45</v>
      </c>
      <c r="AW249" s="37" t="s">
        <v>110</v>
      </c>
      <c r="AX249" s="52">
        <v>45</v>
      </c>
      <c r="AY249" s="64">
        <v>45517</v>
      </c>
      <c r="AZ249" s="66"/>
      <c r="BA249" s="66"/>
      <c r="BB249" s="66"/>
      <c r="BC249" s="51"/>
      <c r="BD249" s="51"/>
      <c r="BE249" s="51"/>
      <c r="BF249" s="51"/>
      <c r="BG249" s="66"/>
      <c r="BH249" s="76"/>
      <c r="BI249" s="66"/>
      <c r="BJ249" s="76"/>
      <c r="BK249" s="66"/>
      <c r="BL249" s="79"/>
      <c r="BM249" s="76"/>
      <c r="BN249" s="66"/>
      <c r="BO249" s="66"/>
      <c r="BP249" s="79"/>
      <c r="BQ249" s="76"/>
      <c r="BR249" s="66"/>
      <c r="BS249" s="66"/>
      <c r="BT249" s="79"/>
      <c r="BU249" s="80"/>
      <c r="BV249" s="79"/>
      <c r="BW249" s="79"/>
      <c r="BX249" s="64">
        <v>45517</v>
      </c>
      <c r="BY249" s="52">
        <f>R249+AX249</f>
        <v>150</v>
      </c>
      <c r="BZ249" s="37" t="s">
        <v>111</v>
      </c>
      <c r="CA249" s="42">
        <f>T249+AL249</f>
        <v>25000000</v>
      </c>
      <c r="CB249" s="37" t="s">
        <v>91</v>
      </c>
    </row>
    <row r="250" spans="1:80" s="58" customFormat="1" ht="29.25" customHeight="1" x14ac:dyDescent="0.3">
      <c r="A250" s="75">
        <v>249</v>
      </c>
      <c r="B250" s="73">
        <v>103865</v>
      </c>
      <c r="C250" s="36" t="s">
        <v>71</v>
      </c>
      <c r="D250" s="71" t="s">
        <v>72</v>
      </c>
      <c r="E250" s="71" t="s">
        <v>73</v>
      </c>
      <c r="F250" s="66" t="s">
        <v>1604</v>
      </c>
      <c r="G250" s="38" t="s">
        <v>1605</v>
      </c>
      <c r="H250" s="76" t="s">
        <v>76</v>
      </c>
      <c r="I250" s="66" t="s">
        <v>1606</v>
      </c>
      <c r="J250" s="40" t="s">
        <v>201</v>
      </c>
      <c r="K250" s="66" t="s">
        <v>80</v>
      </c>
      <c r="L250" s="76" t="s">
        <v>81</v>
      </c>
      <c r="M250" s="64">
        <v>45363</v>
      </c>
      <c r="N250" s="41">
        <v>45365</v>
      </c>
      <c r="O250" s="41">
        <v>45471</v>
      </c>
      <c r="P250" s="39">
        <v>3</v>
      </c>
      <c r="Q250" s="39">
        <v>15</v>
      </c>
      <c r="R250" s="39">
        <f t="shared" si="7"/>
        <v>105</v>
      </c>
      <c r="S250" s="39" t="s">
        <v>82</v>
      </c>
      <c r="T250" s="69">
        <v>18900000</v>
      </c>
      <c r="U250" s="69">
        <v>5400000</v>
      </c>
      <c r="V250" s="46">
        <v>1024</v>
      </c>
      <c r="W250" s="44">
        <v>45337</v>
      </c>
      <c r="X250" s="45">
        <v>18900000</v>
      </c>
      <c r="Y250" s="46">
        <v>1295</v>
      </c>
      <c r="Z250" s="44">
        <v>45364</v>
      </c>
      <c r="AA250" s="47" t="s">
        <v>1154</v>
      </c>
      <c r="AB250" s="77" t="s">
        <v>84</v>
      </c>
      <c r="AC250" s="74">
        <v>45363</v>
      </c>
      <c r="AD250" s="48" t="s">
        <v>1607</v>
      </c>
      <c r="AE250" s="8" t="s">
        <v>1608</v>
      </c>
      <c r="AF250" s="77" t="s">
        <v>87</v>
      </c>
      <c r="AG250" s="48" t="s">
        <v>204</v>
      </c>
      <c r="AH250" s="61" t="s">
        <v>614</v>
      </c>
      <c r="AI250" s="48" t="s">
        <v>77</v>
      </c>
      <c r="AJ250" s="48" t="s">
        <v>77</v>
      </c>
      <c r="AK250" s="49"/>
      <c r="AL250" s="50"/>
      <c r="AM250" s="48" t="s">
        <v>77</v>
      </c>
      <c r="AN250" s="48" t="s">
        <v>77</v>
      </c>
      <c r="AO250" s="48" t="s">
        <v>77</v>
      </c>
      <c r="AP250" s="48" t="s">
        <v>77</v>
      </c>
      <c r="AQ250" s="48" t="s">
        <v>77</v>
      </c>
      <c r="AR250" s="48" t="s">
        <v>77</v>
      </c>
      <c r="AS250" s="48" t="s">
        <v>77</v>
      </c>
      <c r="AT250" s="51"/>
      <c r="AU250" s="51"/>
      <c r="AV250" s="51"/>
      <c r="AW250" s="51"/>
      <c r="AX250" s="52"/>
      <c r="AY250" s="37"/>
      <c r="AZ250" s="37"/>
      <c r="BA250" s="66"/>
      <c r="BB250" s="66"/>
      <c r="BC250" s="51"/>
      <c r="BD250" s="51"/>
      <c r="BE250" s="51"/>
      <c r="BF250" s="51"/>
      <c r="BG250" s="66"/>
      <c r="BH250" s="76"/>
      <c r="BI250" s="66"/>
      <c r="BJ250" s="76"/>
      <c r="BK250" s="66"/>
      <c r="BL250" s="79"/>
      <c r="BM250" s="76"/>
      <c r="BN250" s="66"/>
      <c r="BO250" s="66"/>
      <c r="BP250" s="79"/>
      <c r="BQ250" s="76"/>
      <c r="BR250" s="66"/>
      <c r="BS250" s="66"/>
      <c r="BT250" s="79"/>
      <c r="BU250" s="80"/>
      <c r="BV250" s="79"/>
      <c r="BW250" s="79"/>
      <c r="BX250" s="57">
        <f>O250</f>
        <v>45471</v>
      </c>
      <c r="BY250" s="52">
        <f>R250+AX250</f>
        <v>105</v>
      </c>
      <c r="BZ250" s="37" t="str">
        <f>S250</f>
        <v>3 MESES Y 15 DIAS</v>
      </c>
      <c r="CA250" s="42">
        <f>T250+AL250</f>
        <v>18900000</v>
      </c>
      <c r="CB250" s="37" t="s">
        <v>91</v>
      </c>
    </row>
    <row r="251" spans="1:80" s="58" customFormat="1" ht="29.25" customHeight="1" x14ac:dyDescent="0.3">
      <c r="A251" s="75">
        <v>250</v>
      </c>
      <c r="B251" s="73">
        <v>105732</v>
      </c>
      <c r="C251" s="36" t="s">
        <v>71</v>
      </c>
      <c r="D251" s="71" t="s">
        <v>72</v>
      </c>
      <c r="E251" s="71" t="s">
        <v>73</v>
      </c>
      <c r="F251" s="66" t="s">
        <v>1609</v>
      </c>
      <c r="G251" s="38" t="s">
        <v>1610</v>
      </c>
      <c r="H251" s="76" t="s">
        <v>76</v>
      </c>
      <c r="I251" s="66" t="s">
        <v>1611</v>
      </c>
      <c r="J251" s="40" t="s">
        <v>1612</v>
      </c>
      <c r="K251" s="66" t="s">
        <v>80</v>
      </c>
      <c r="L251" s="76" t="s">
        <v>81</v>
      </c>
      <c r="M251" s="64">
        <v>45363</v>
      </c>
      <c r="N251" s="41">
        <v>45364</v>
      </c>
      <c r="O251" s="41">
        <v>45470</v>
      </c>
      <c r="P251" s="39">
        <v>3</v>
      </c>
      <c r="Q251" s="39">
        <v>15</v>
      </c>
      <c r="R251" s="39">
        <f t="shared" si="7"/>
        <v>105</v>
      </c>
      <c r="S251" s="39" t="s">
        <v>82</v>
      </c>
      <c r="T251" s="69">
        <v>16800000</v>
      </c>
      <c r="U251" s="69">
        <v>4800000</v>
      </c>
      <c r="V251" s="46">
        <v>1069</v>
      </c>
      <c r="W251" s="44">
        <v>45344</v>
      </c>
      <c r="X251" s="45">
        <v>16800000</v>
      </c>
      <c r="Y251" s="46">
        <v>1296</v>
      </c>
      <c r="Z251" s="44">
        <v>45364</v>
      </c>
      <c r="AA251" s="47" t="s">
        <v>1026</v>
      </c>
      <c r="AB251" s="77" t="s">
        <v>84</v>
      </c>
      <c r="AC251" s="74">
        <v>45363</v>
      </c>
      <c r="AD251" s="48" t="s">
        <v>1613</v>
      </c>
      <c r="AE251" s="8" t="s">
        <v>1614</v>
      </c>
      <c r="AF251" s="77" t="s">
        <v>87</v>
      </c>
      <c r="AG251" s="48" t="s">
        <v>1238</v>
      </c>
      <c r="AH251" s="60" t="s">
        <v>329</v>
      </c>
      <c r="AI251" s="48" t="s">
        <v>77</v>
      </c>
      <c r="AJ251" s="48" t="s">
        <v>77</v>
      </c>
      <c r="AK251" s="49"/>
      <c r="AL251" s="50"/>
      <c r="AM251" s="48" t="s">
        <v>77</v>
      </c>
      <c r="AN251" s="48" t="s">
        <v>77</v>
      </c>
      <c r="AO251" s="48" t="s">
        <v>77</v>
      </c>
      <c r="AP251" s="48" t="s">
        <v>77</v>
      </c>
      <c r="AQ251" s="48" t="s">
        <v>77</v>
      </c>
      <c r="AR251" s="48" t="s">
        <v>77</v>
      </c>
      <c r="AS251" s="48" t="s">
        <v>77</v>
      </c>
      <c r="AT251" s="51"/>
      <c r="AU251" s="51"/>
      <c r="AV251" s="51"/>
      <c r="AW251" s="51"/>
      <c r="AX251" s="52"/>
      <c r="AY251" s="37"/>
      <c r="AZ251" s="37"/>
      <c r="BA251" s="66"/>
      <c r="BB251" s="66"/>
      <c r="BC251" s="51"/>
      <c r="BD251" s="51"/>
      <c r="BE251" s="51"/>
      <c r="BF251" s="51"/>
      <c r="BG251" s="66"/>
      <c r="BH251" s="76"/>
      <c r="BI251" s="66"/>
      <c r="BJ251" s="76"/>
      <c r="BK251" s="66"/>
      <c r="BL251" s="79"/>
      <c r="BM251" s="76"/>
      <c r="BN251" s="66"/>
      <c r="BO251" s="66"/>
      <c r="BP251" s="79"/>
      <c r="BQ251" s="76"/>
      <c r="BR251" s="66"/>
      <c r="BS251" s="66"/>
      <c r="BT251" s="79"/>
      <c r="BU251" s="80"/>
      <c r="BV251" s="79"/>
      <c r="BW251" s="79"/>
      <c r="BX251" s="57">
        <f>O251</f>
        <v>45470</v>
      </c>
      <c r="BY251" s="52">
        <f>R251+AX251</f>
        <v>105</v>
      </c>
      <c r="BZ251" s="37" t="str">
        <f>S251</f>
        <v>3 MESES Y 15 DIAS</v>
      </c>
      <c r="CA251" s="42">
        <f>T251+AL251</f>
        <v>16800000</v>
      </c>
      <c r="CB251" s="37" t="s">
        <v>91</v>
      </c>
    </row>
    <row r="252" spans="1:80" s="58" customFormat="1" ht="29.25" customHeight="1" x14ac:dyDescent="0.3">
      <c r="A252" s="75">
        <v>251</v>
      </c>
      <c r="B252" s="73">
        <v>103893</v>
      </c>
      <c r="C252" s="36" t="s">
        <v>133</v>
      </c>
      <c r="D252" s="71" t="s">
        <v>134</v>
      </c>
      <c r="E252" s="71" t="s">
        <v>385</v>
      </c>
      <c r="F252" s="66" t="s">
        <v>1615</v>
      </c>
      <c r="G252" s="38" t="s">
        <v>1616</v>
      </c>
      <c r="H252" s="76" t="s">
        <v>76</v>
      </c>
      <c r="I252" s="66" t="s">
        <v>1617</v>
      </c>
      <c r="J252" s="40" t="s">
        <v>402</v>
      </c>
      <c r="K252" s="66" t="s">
        <v>80</v>
      </c>
      <c r="L252" s="76" t="s">
        <v>81</v>
      </c>
      <c r="M252" s="64">
        <v>45363</v>
      </c>
      <c r="N252" s="41">
        <v>45364</v>
      </c>
      <c r="O252" s="41">
        <v>45470</v>
      </c>
      <c r="P252" s="39">
        <v>3</v>
      </c>
      <c r="Q252" s="39">
        <v>15</v>
      </c>
      <c r="R252" s="39">
        <f t="shared" si="7"/>
        <v>105</v>
      </c>
      <c r="S252" s="39" t="s">
        <v>82</v>
      </c>
      <c r="T252" s="69">
        <v>9800000</v>
      </c>
      <c r="U252" s="69">
        <v>2800000</v>
      </c>
      <c r="V252" s="43">
        <v>1029</v>
      </c>
      <c r="W252" s="44">
        <v>45337</v>
      </c>
      <c r="X252" s="45">
        <v>343000000</v>
      </c>
      <c r="Y252" s="46">
        <v>1297</v>
      </c>
      <c r="Z252" s="44">
        <v>45364</v>
      </c>
      <c r="AA252" s="47" t="s">
        <v>623</v>
      </c>
      <c r="AB252" s="77" t="s">
        <v>84</v>
      </c>
      <c r="AC252" s="74">
        <v>45363</v>
      </c>
      <c r="AD252" s="48" t="s">
        <v>1618</v>
      </c>
      <c r="AE252" s="78" t="s">
        <v>1619</v>
      </c>
      <c r="AF252" s="77" t="s">
        <v>87</v>
      </c>
      <c r="AG252" s="48" t="s">
        <v>626</v>
      </c>
      <c r="AH252" s="48" t="s">
        <v>107</v>
      </c>
      <c r="AI252" s="48" t="s">
        <v>108</v>
      </c>
      <c r="AJ252" s="74">
        <v>45457</v>
      </c>
      <c r="AK252" s="50">
        <v>4200000</v>
      </c>
      <c r="AL252" s="50">
        <v>4200000</v>
      </c>
      <c r="AM252" s="48">
        <v>110728</v>
      </c>
      <c r="AN252" s="46">
        <v>1560</v>
      </c>
      <c r="AO252" s="59">
        <v>45449</v>
      </c>
      <c r="AP252" s="50">
        <v>4200000</v>
      </c>
      <c r="AQ252" s="46">
        <v>1909</v>
      </c>
      <c r="AR252" s="59">
        <v>45460</v>
      </c>
      <c r="AS252" s="47">
        <v>4200000</v>
      </c>
      <c r="AT252" s="37">
        <v>1</v>
      </c>
      <c r="AU252" s="37">
        <v>15</v>
      </c>
      <c r="AV252" s="37">
        <v>45</v>
      </c>
      <c r="AW252" s="37" t="s">
        <v>110</v>
      </c>
      <c r="AX252" s="52">
        <v>45</v>
      </c>
      <c r="AY252" s="64">
        <v>45516</v>
      </c>
      <c r="AZ252" s="66"/>
      <c r="BA252" s="66"/>
      <c r="BB252" s="66"/>
      <c r="BC252" s="51"/>
      <c r="BD252" s="51"/>
      <c r="BE252" s="51"/>
      <c r="BF252" s="51"/>
      <c r="BG252" s="66"/>
      <c r="BH252" s="76"/>
      <c r="BI252" s="66"/>
      <c r="BJ252" s="76"/>
      <c r="BK252" s="66"/>
      <c r="BL252" s="79"/>
      <c r="BM252" s="76"/>
      <c r="BN252" s="66"/>
      <c r="BO252" s="66"/>
      <c r="BP252" s="79"/>
      <c r="BQ252" s="76"/>
      <c r="BR252" s="66"/>
      <c r="BS252" s="66"/>
      <c r="BT252" s="79"/>
      <c r="BU252" s="80"/>
      <c r="BV252" s="79"/>
      <c r="BW252" s="79"/>
      <c r="BX252" s="64">
        <v>45516</v>
      </c>
      <c r="BY252" s="52">
        <f>R252+AX252</f>
        <v>150</v>
      </c>
      <c r="BZ252" s="37" t="s">
        <v>111</v>
      </c>
      <c r="CA252" s="42">
        <f>T252+AL252</f>
        <v>14000000</v>
      </c>
      <c r="CB252" s="37" t="s">
        <v>91</v>
      </c>
    </row>
    <row r="253" spans="1:80" s="58" customFormat="1" ht="29.25" customHeight="1" x14ac:dyDescent="0.3">
      <c r="A253" s="75">
        <v>252</v>
      </c>
      <c r="B253" s="73">
        <v>103893</v>
      </c>
      <c r="C253" s="36" t="s">
        <v>133</v>
      </c>
      <c r="D253" s="71" t="s">
        <v>134</v>
      </c>
      <c r="E253" s="71" t="s">
        <v>385</v>
      </c>
      <c r="F253" s="66" t="s">
        <v>1620</v>
      </c>
      <c r="G253" s="38" t="s">
        <v>1621</v>
      </c>
      <c r="H253" s="76" t="s">
        <v>76</v>
      </c>
      <c r="I253" s="66" t="s">
        <v>1622</v>
      </c>
      <c r="J253" s="40" t="s">
        <v>402</v>
      </c>
      <c r="K253" s="66" t="s">
        <v>80</v>
      </c>
      <c r="L253" s="76" t="s">
        <v>81</v>
      </c>
      <c r="M253" s="64">
        <v>45363</v>
      </c>
      <c r="N253" s="41">
        <v>45364</v>
      </c>
      <c r="O253" s="41">
        <v>45470</v>
      </c>
      <c r="P253" s="39">
        <v>3</v>
      </c>
      <c r="Q253" s="39">
        <v>15</v>
      </c>
      <c r="R253" s="39">
        <f t="shared" si="7"/>
        <v>105</v>
      </c>
      <c r="S253" s="39" t="s">
        <v>82</v>
      </c>
      <c r="T253" s="69">
        <v>9800000</v>
      </c>
      <c r="U253" s="69">
        <v>2800000</v>
      </c>
      <c r="V253" s="43">
        <v>1029</v>
      </c>
      <c r="W253" s="44">
        <v>45337</v>
      </c>
      <c r="X253" s="45">
        <v>343000000</v>
      </c>
      <c r="Y253" s="46">
        <v>1298</v>
      </c>
      <c r="Z253" s="44">
        <v>45364</v>
      </c>
      <c r="AA253" s="47" t="s">
        <v>623</v>
      </c>
      <c r="AB253" s="77" t="s">
        <v>84</v>
      </c>
      <c r="AC253" s="74">
        <v>45363</v>
      </c>
      <c r="AD253" s="48" t="s">
        <v>1623</v>
      </c>
      <c r="AE253" s="78" t="s">
        <v>1624</v>
      </c>
      <c r="AF253" s="77" t="s">
        <v>87</v>
      </c>
      <c r="AG253" s="48" t="s">
        <v>626</v>
      </c>
      <c r="AH253" s="48" t="s">
        <v>107</v>
      </c>
      <c r="AI253" s="48" t="s">
        <v>108</v>
      </c>
      <c r="AJ253" s="74">
        <v>45454</v>
      </c>
      <c r="AK253" s="50">
        <v>4200000</v>
      </c>
      <c r="AL253" s="50">
        <v>4200000</v>
      </c>
      <c r="AM253" s="48">
        <v>110727</v>
      </c>
      <c r="AN253" s="46">
        <v>1559</v>
      </c>
      <c r="AO253" s="59">
        <v>45449</v>
      </c>
      <c r="AP253" s="50">
        <v>4200000</v>
      </c>
      <c r="AQ253" s="46">
        <v>1812</v>
      </c>
      <c r="AR253" s="59">
        <v>45456</v>
      </c>
      <c r="AS253" s="72" t="s">
        <v>176</v>
      </c>
      <c r="AT253" s="37">
        <v>1</v>
      </c>
      <c r="AU253" s="37">
        <v>15</v>
      </c>
      <c r="AV253" s="37">
        <v>45</v>
      </c>
      <c r="AW253" s="37" t="s">
        <v>110</v>
      </c>
      <c r="AX253" s="52">
        <v>45</v>
      </c>
      <c r="AY253" s="64">
        <v>45516</v>
      </c>
      <c r="AZ253" s="66"/>
      <c r="BA253" s="66"/>
      <c r="BB253" s="66"/>
      <c r="BC253" s="51"/>
      <c r="BD253" s="51"/>
      <c r="BE253" s="51"/>
      <c r="BF253" s="51"/>
      <c r="BG253" s="66"/>
      <c r="BH253" s="76"/>
      <c r="BI253" s="66"/>
      <c r="BJ253" s="76"/>
      <c r="BK253" s="66"/>
      <c r="BL253" s="79"/>
      <c r="BM253" s="76"/>
      <c r="BN253" s="66"/>
      <c r="BO253" s="66"/>
      <c r="BP253" s="79"/>
      <c r="BQ253" s="76"/>
      <c r="BR253" s="66"/>
      <c r="BS253" s="66"/>
      <c r="BT253" s="79"/>
      <c r="BU253" s="80"/>
      <c r="BV253" s="79"/>
      <c r="BW253" s="79"/>
      <c r="BX253" s="64">
        <v>45516</v>
      </c>
      <c r="BY253" s="52">
        <f>R253+AX253</f>
        <v>150</v>
      </c>
      <c r="BZ253" s="37" t="s">
        <v>111</v>
      </c>
      <c r="CA253" s="42">
        <f>T253+AL253</f>
        <v>14000000</v>
      </c>
      <c r="CB253" s="37" t="s">
        <v>91</v>
      </c>
    </row>
    <row r="254" spans="1:80" s="58" customFormat="1" ht="29.25" customHeight="1" x14ac:dyDescent="0.3">
      <c r="A254" s="75">
        <v>253</v>
      </c>
      <c r="B254" s="73">
        <v>103768</v>
      </c>
      <c r="C254" s="36" t="s">
        <v>71</v>
      </c>
      <c r="D254" s="71" t="s">
        <v>72</v>
      </c>
      <c r="E254" s="71" t="s">
        <v>73</v>
      </c>
      <c r="F254" s="66" t="s">
        <v>1625</v>
      </c>
      <c r="G254" s="38" t="s">
        <v>1626</v>
      </c>
      <c r="H254" s="76" t="s">
        <v>76</v>
      </c>
      <c r="I254" s="66" t="s">
        <v>1627</v>
      </c>
      <c r="J254" s="40" t="s">
        <v>848</v>
      </c>
      <c r="K254" s="66" t="s">
        <v>80</v>
      </c>
      <c r="L254" s="76" t="s">
        <v>81</v>
      </c>
      <c r="M254" s="64">
        <v>45363</v>
      </c>
      <c r="N254" s="41">
        <v>45370</v>
      </c>
      <c r="O254" s="41">
        <v>45476</v>
      </c>
      <c r="P254" s="39">
        <v>3</v>
      </c>
      <c r="Q254" s="39">
        <v>15</v>
      </c>
      <c r="R254" s="39">
        <f t="shared" si="7"/>
        <v>105</v>
      </c>
      <c r="S254" s="39" t="s">
        <v>82</v>
      </c>
      <c r="T254" s="69">
        <v>21000000</v>
      </c>
      <c r="U254" s="69">
        <v>6000000</v>
      </c>
      <c r="V254" s="43">
        <v>1022</v>
      </c>
      <c r="W254" s="44">
        <v>45337</v>
      </c>
      <c r="X254" s="45">
        <v>126000000</v>
      </c>
      <c r="Y254" s="46">
        <v>1299</v>
      </c>
      <c r="Z254" s="44">
        <v>45364</v>
      </c>
      <c r="AA254" s="47" t="s">
        <v>610</v>
      </c>
      <c r="AB254" s="77" t="s">
        <v>84</v>
      </c>
      <c r="AC254" s="74">
        <v>45363</v>
      </c>
      <c r="AD254" s="48" t="s">
        <v>1628</v>
      </c>
      <c r="AE254" s="8" t="s">
        <v>1629</v>
      </c>
      <c r="AF254" s="77" t="s">
        <v>87</v>
      </c>
      <c r="AG254" s="48" t="s">
        <v>257</v>
      </c>
      <c r="AH254" s="60" t="s">
        <v>329</v>
      </c>
      <c r="AI254" s="48" t="s">
        <v>108</v>
      </c>
      <c r="AJ254" s="74">
        <v>45464</v>
      </c>
      <c r="AK254" s="50">
        <v>9000000</v>
      </c>
      <c r="AL254" s="50">
        <v>9000000</v>
      </c>
      <c r="AM254" s="48">
        <v>111896</v>
      </c>
      <c r="AN254" s="46">
        <v>1605</v>
      </c>
      <c r="AO254" s="59">
        <v>45460</v>
      </c>
      <c r="AP254" s="50">
        <v>9000000</v>
      </c>
      <c r="AQ254" s="46">
        <v>1961</v>
      </c>
      <c r="AR254" s="59">
        <v>45469</v>
      </c>
      <c r="AS254" s="47">
        <v>9000000</v>
      </c>
      <c r="AT254" s="52">
        <v>1</v>
      </c>
      <c r="AU254" s="52">
        <v>15</v>
      </c>
      <c r="AV254" s="52">
        <v>45</v>
      </c>
      <c r="AW254" s="37" t="s">
        <v>110</v>
      </c>
      <c r="AX254" s="65">
        <v>45</v>
      </c>
      <c r="AY254" s="64">
        <v>45522</v>
      </c>
      <c r="AZ254" s="66"/>
      <c r="BA254" s="66"/>
      <c r="BB254" s="66"/>
      <c r="BC254" s="51"/>
      <c r="BD254" s="51"/>
      <c r="BE254" s="51"/>
      <c r="BF254" s="51"/>
      <c r="BG254" s="66"/>
      <c r="BH254" s="76"/>
      <c r="BI254" s="66"/>
      <c r="BJ254" s="76"/>
      <c r="BK254" s="66"/>
      <c r="BL254" s="79"/>
      <c r="BM254" s="76"/>
      <c r="BN254" s="66"/>
      <c r="BO254" s="66"/>
      <c r="BP254" s="79"/>
      <c r="BQ254" s="76"/>
      <c r="BR254" s="66"/>
      <c r="BS254" s="66"/>
      <c r="BT254" s="79"/>
      <c r="BU254" s="80"/>
      <c r="BV254" s="79"/>
      <c r="BW254" s="79"/>
      <c r="BX254" s="64">
        <v>45522</v>
      </c>
      <c r="BY254" s="52">
        <f>R254+AX254</f>
        <v>150</v>
      </c>
      <c r="BZ254" s="37" t="s">
        <v>111</v>
      </c>
      <c r="CA254" s="42">
        <f>T254+AL254</f>
        <v>30000000</v>
      </c>
      <c r="CB254" s="37" t="s">
        <v>91</v>
      </c>
    </row>
    <row r="255" spans="1:80" s="58" customFormat="1" ht="29.25" customHeight="1" x14ac:dyDescent="0.3">
      <c r="A255" s="75">
        <v>254</v>
      </c>
      <c r="B255" s="73">
        <v>103820</v>
      </c>
      <c r="C255" s="36" t="s">
        <v>71</v>
      </c>
      <c r="D255" s="71" t="s">
        <v>72</v>
      </c>
      <c r="E255" s="71" t="s">
        <v>73</v>
      </c>
      <c r="F255" s="66" t="s">
        <v>1630</v>
      </c>
      <c r="G255" s="38" t="s">
        <v>1631</v>
      </c>
      <c r="H255" s="76" t="s">
        <v>76</v>
      </c>
      <c r="I255" s="66" t="s">
        <v>1632</v>
      </c>
      <c r="J255" s="40" t="s">
        <v>1633</v>
      </c>
      <c r="K255" s="66" t="s">
        <v>80</v>
      </c>
      <c r="L255" s="76" t="s">
        <v>81</v>
      </c>
      <c r="M255" s="64">
        <v>45364</v>
      </c>
      <c r="N255" s="41">
        <v>45365</v>
      </c>
      <c r="O255" s="41">
        <v>45471</v>
      </c>
      <c r="P255" s="39">
        <v>3</v>
      </c>
      <c r="Q255" s="39">
        <v>15</v>
      </c>
      <c r="R255" s="39">
        <f t="shared" si="7"/>
        <v>105</v>
      </c>
      <c r="S255" s="39" t="s">
        <v>82</v>
      </c>
      <c r="T255" s="69">
        <v>28000000</v>
      </c>
      <c r="U255" s="69">
        <v>8000000</v>
      </c>
      <c r="V255" s="46">
        <v>1090</v>
      </c>
      <c r="W255" s="44">
        <v>45349</v>
      </c>
      <c r="X255" s="45">
        <v>28000000</v>
      </c>
      <c r="Y255" s="46">
        <v>1300</v>
      </c>
      <c r="Z255" s="44">
        <v>45365</v>
      </c>
      <c r="AA255" s="47" t="s">
        <v>813</v>
      </c>
      <c r="AB255" s="77" t="s">
        <v>84</v>
      </c>
      <c r="AC255" s="74">
        <v>45364</v>
      </c>
      <c r="AD255" s="48" t="s">
        <v>1634</v>
      </c>
      <c r="AE255" s="78" t="s">
        <v>1635</v>
      </c>
      <c r="AF255" s="77" t="s">
        <v>87</v>
      </c>
      <c r="AG255" s="48" t="s">
        <v>1556</v>
      </c>
      <c r="AH255" s="60" t="s">
        <v>329</v>
      </c>
      <c r="AI255" s="48" t="s">
        <v>77</v>
      </c>
      <c r="AJ255" s="48" t="s">
        <v>77</v>
      </c>
      <c r="AK255" s="49"/>
      <c r="AL255" s="50"/>
      <c r="AM255" s="48" t="s">
        <v>77</v>
      </c>
      <c r="AN255" s="48" t="s">
        <v>77</v>
      </c>
      <c r="AO255" s="48" t="s">
        <v>77</v>
      </c>
      <c r="AP255" s="48" t="s">
        <v>77</v>
      </c>
      <c r="AQ255" s="48" t="s">
        <v>77</v>
      </c>
      <c r="AR255" s="48" t="s">
        <v>77</v>
      </c>
      <c r="AS255" s="48" t="s">
        <v>77</v>
      </c>
      <c r="AT255" s="51"/>
      <c r="AU255" s="51"/>
      <c r="AV255" s="51"/>
      <c r="AW255" s="51"/>
      <c r="AX255" s="52"/>
      <c r="AY255" s="37"/>
      <c r="AZ255" s="37"/>
      <c r="BA255" s="66"/>
      <c r="BB255" s="66"/>
      <c r="BC255" s="51"/>
      <c r="BD255" s="51"/>
      <c r="BE255" s="51"/>
      <c r="BF255" s="51"/>
      <c r="BG255" s="66"/>
      <c r="BH255" s="76"/>
      <c r="BI255" s="66"/>
      <c r="BJ255" s="76"/>
      <c r="BK255" s="66"/>
      <c r="BL255" s="79"/>
      <c r="BM255" s="76"/>
      <c r="BN255" s="66"/>
      <c r="BO255" s="66"/>
      <c r="BP255" s="79"/>
      <c r="BQ255" s="76"/>
      <c r="BR255" s="66"/>
      <c r="BS255" s="66"/>
      <c r="BT255" s="79"/>
      <c r="BU255" s="80"/>
      <c r="BV255" s="79"/>
      <c r="BW255" s="79"/>
      <c r="BX255" s="57">
        <f>O255</f>
        <v>45471</v>
      </c>
      <c r="BY255" s="52">
        <f>R255+AX255</f>
        <v>105</v>
      </c>
      <c r="BZ255" s="37" t="str">
        <f>S255</f>
        <v>3 MESES Y 15 DIAS</v>
      </c>
      <c r="CA255" s="42">
        <f>T255+AL255</f>
        <v>28000000</v>
      </c>
      <c r="CB255" s="37" t="s">
        <v>91</v>
      </c>
    </row>
    <row r="256" spans="1:80" s="58" customFormat="1" ht="29.25" customHeight="1" x14ac:dyDescent="0.3">
      <c r="A256" s="75">
        <v>255</v>
      </c>
      <c r="B256" s="73">
        <v>103766</v>
      </c>
      <c r="C256" s="36" t="s">
        <v>133</v>
      </c>
      <c r="D256" s="71" t="s">
        <v>134</v>
      </c>
      <c r="E256" s="71" t="s">
        <v>385</v>
      </c>
      <c r="F256" s="66" t="s">
        <v>1636</v>
      </c>
      <c r="G256" s="38" t="s">
        <v>1637</v>
      </c>
      <c r="H256" s="76" t="s">
        <v>76</v>
      </c>
      <c r="I256" s="66" t="s">
        <v>1638</v>
      </c>
      <c r="J256" s="40" t="s">
        <v>1375</v>
      </c>
      <c r="K256" s="66" t="s">
        <v>80</v>
      </c>
      <c r="L256" s="76" t="s">
        <v>81</v>
      </c>
      <c r="M256" s="64">
        <v>45364</v>
      </c>
      <c r="N256" s="41">
        <v>45371</v>
      </c>
      <c r="O256" s="41">
        <v>45477</v>
      </c>
      <c r="P256" s="39">
        <v>3</v>
      </c>
      <c r="Q256" s="39">
        <v>15</v>
      </c>
      <c r="R256" s="39">
        <f t="shared" si="7"/>
        <v>105</v>
      </c>
      <c r="S256" s="39" t="s">
        <v>82</v>
      </c>
      <c r="T256" s="69">
        <v>10500000</v>
      </c>
      <c r="U256" s="69">
        <v>3000000</v>
      </c>
      <c r="V256" s="43">
        <v>1122</v>
      </c>
      <c r="W256" s="44">
        <v>45352</v>
      </c>
      <c r="X256" s="45">
        <v>31500000</v>
      </c>
      <c r="Y256" s="46">
        <v>1301</v>
      </c>
      <c r="Z256" s="44">
        <v>45365</v>
      </c>
      <c r="AA256" s="47" t="s">
        <v>673</v>
      </c>
      <c r="AB256" s="77" t="s">
        <v>84</v>
      </c>
      <c r="AC256" s="74">
        <v>45364</v>
      </c>
      <c r="AD256" s="48" t="s">
        <v>1639</v>
      </c>
      <c r="AE256" s="8" t="s">
        <v>1640</v>
      </c>
      <c r="AF256" s="77" t="s">
        <v>87</v>
      </c>
      <c r="AG256" s="48" t="s">
        <v>1641</v>
      </c>
      <c r="AH256" s="60" t="s">
        <v>113</v>
      </c>
      <c r="AI256" s="48" t="s">
        <v>108</v>
      </c>
      <c r="AJ256" s="74">
        <v>45468</v>
      </c>
      <c r="AK256" s="50">
        <v>4500000</v>
      </c>
      <c r="AL256" s="50">
        <v>4500000</v>
      </c>
      <c r="AM256" s="48">
        <v>111904</v>
      </c>
      <c r="AN256" s="46">
        <v>1613</v>
      </c>
      <c r="AO256" s="59">
        <v>45460</v>
      </c>
      <c r="AP256" s="50">
        <v>4500000</v>
      </c>
      <c r="AQ256" s="46">
        <v>2010</v>
      </c>
      <c r="AR256" s="59">
        <v>45471</v>
      </c>
      <c r="AS256" s="47">
        <v>4500000</v>
      </c>
      <c r="AT256" s="52">
        <v>1</v>
      </c>
      <c r="AU256" s="52">
        <v>15</v>
      </c>
      <c r="AV256" s="52">
        <v>45</v>
      </c>
      <c r="AW256" s="37" t="s">
        <v>110</v>
      </c>
      <c r="AX256" s="65">
        <v>45</v>
      </c>
      <c r="AY256" s="64">
        <v>45523</v>
      </c>
      <c r="AZ256" s="66"/>
      <c r="BA256" s="66"/>
      <c r="BB256" s="66"/>
      <c r="BC256" s="51"/>
      <c r="BD256" s="51"/>
      <c r="BE256" s="51"/>
      <c r="BF256" s="51"/>
      <c r="BG256" s="66"/>
      <c r="BH256" s="76"/>
      <c r="BI256" s="66"/>
      <c r="BJ256" s="76" t="s">
        <v>490</v>
      </c>
      <c r="BK256" s="64">
        <v>45419</v>
      </c>
      <c r="BL256" s="79">
        <v>45420</v>
      </c>
      <c r="BM256" s="81" t="s">
        <v>1642</v>
      </c>
      <c r="BN256" s="66">
        <v>1010037680</v>
      </c>
      <c r="BO256" s="66" t="s">
        <v>1643</v>
      </c>
      <c r="BP256" s="42">
        <v>4800000</v>
      </c>
      <c r="BQ256" s="81" t="s">
        <v>1637</v>
      </c>
      <c r="BR256" s="66">
        <v>33481302</v>
      </c>
      <c r="BS256" s="66" t="s">
        <v>1644</v>
      </c>
      <c r="BT256" s="42">
        <v>5700000</v>
      </c>
      <c r="BU256" s="80" t="s">
        <v>175</v>
      </c>
      <c r="BV256" s="79"/>
      <c r="BW256" s="79"/>
      <c r="BX256" s="57">
        <v>45523</v>
      </c>
      <c r="BY256" s="52">
        <f>R256+AX256</f>
        <v>150</v>
      </c>
      <c r="BZ256" s="37" t="s">
        <v>111</v>
      </c>
      <c r="CA256" s="42">
        <f>T256+AL256</f>
        <v>15000000</v>
      </c>
      <c r="CB256" s="37" t="s">
        <v>91</v>
      </c>
    </row>
    <row r="257" spans="1:80" s="58" customFormat="1" ht="29.25" customHeight="1" x14ac:dyDescent="0.3">
      <c r="A257" s="75">
        <v>256</v>
      </c>
      <c r="B257" s="73">
        <v>103767</v>
      </c>
      <c r="C257" s="36" t="s">
        <v>71</v>
      </c>
      <c r="D257" s="71" t="s">
        <v>72</v>
      </c>
      <c r="E257" s="71" t="s">
        <v>73</v>
      </c>
      <c r="F257" s="66" t="s">
        <v>1645</v>
      </c>
      <c r="G257" s="38" t="s">
        <v>1646</v>
      </c>
      <c r="H257" s="76" t="s">
        <v>76</v>
      </c>
      <c r="I257" s="66" t="s">
        <v>1647</v>
      </c>
      <c r="J257" s="40" t="s">
        <v>1648</v>
      </c>
      <c r="K257" s="66" t="s">
        <v>80</v>
      </c>
      <c r="L257" s="76" t="s">
        <v>81</v>
      </c>
      <c r="M257" s="64">
        <v>45364</v>
      </c>
      <c r="N257" s="41">
        <v>45365</v>
      </c>
      <c r="O257" s="41">
        <v>45471</v>
      </c>
      <c r="P257" s="39">
        <v>3</v>
      </c>
      <c r="Q257" s="39">
        <v>15</v>
      </c>
      <c r="R257" s="39">
        <f t="shared" si="7"/>
        <v>105</v>
      </c>
      <c r="S257" s="39" t="s">
        <v>82</v>
      </c>
      <c r="T257" s="69">
        <v>12250000</v>
      </c>
      <c r="U257" s="69">
        <v>3500000</v>
      </c>
      <c r="V257" s="46">
        <v>1123</v>
      </c>
      <c r="W257" s="44">
        <v>45352</v>
      </c>
      <c r="X257" s="45">
        <v>61250000</v>
      </c>
      <c r="Y257" s="46">
        <v>1302</v>
      </c>
      <c r="Z257" s="44">
        <v>45365</v>
      </c>
      <c r="AA257" s="47" t="s">
        <v>1649</v>
      </c>
      <c r="AB257" s="77" t="s">
        <v>84</v>
      </c>
      <c r="AC257" s="74">
        <v>45364</v>
      </c>
      <c r="AD257" s="48" t="s">
        <v>1650</v>
      </c>
      <c r="AE257" s="78" t="s">
        <v>1651</v>
      </c>
      <c r="AF257" s="77" t="s">
        <v>87</v>
      </c>
      <c r="AG257" s="61" t="s">
        <v>118</v>
      </c>
      <c r="AH257" s="60" t="s">
        <v>113</v>
      </c>
      <c r="AI257" s="48" t="s">
        <v>108</v>
      </c>
      <c r="AJ257" s="74">
        <v>45455</v>
      </c>
      <c r="AK257" s="50">
        <v>5250000</v>
      </c>
      <c r="AL257" s="50">
        <v>5250000</v>
      </c>
      <c r="AM257" s="48">
        <v>110745</v>
      </c>
      <c r="AN257" s="46">
        <v>1576</v>
      </c>
      <c r="AO257" s="59">
        <v>45449</v>
      </c>
      <c r="AP257" s="50">
        <v>5250000</v>
      </c>
      <c r="AQ257" s="46">
        <v>1813</v>
      </c>
      <c r="AR257" s="59">
        <v>45456</v>
      </c>
      <c r="AS257" s="72" t="s">
        <v>1652</v>
      </c>
      <c r="AT257" s="37">
        <v>1</v>
      </c>
      <c r="AU257" s="37">
        <v>15</v>
      </c>
      <c r="AV257" s="37">
        <v>45</v>
      </c>
      <c r="AW257" s="37" t="s">
        <v>110</v>
      </c>
      <c r="AX257" s="52">
        <v>45</v>
      </c>
      <c r="AY257" s="64">
        <v>45517</v>
      </c>
      <c r="AZ257" s="66"/>
      <c r="BA257" s="66"/>
      <c r="BB257" s="66"/>
      <c r="BC257" s="51"/>
      <c r="BD257" s="51"/>
      <c r="BE257" s="51"/>
      <c r="BF257" s="51"/>
      <c r="BG257" s="66"/>
      <c r="BH257" s="76"/>
      <c r="BI257" s="66"/>
      <c r="BJ257" s="76"/>
      <c r="BK257" s="66"/>
      <c r="BL257" s="79"/>
      <c r="BM257" s="76"/>
      <c r="BN257" s="66"/>
      <c r="BO257" s="66"/>
      <c r="BP257" s="79"/>
      <c r="BQ257" s="76"/>
      <c r="BR257" s="66"/>
      <c r="BS257" s="66"/>
      <c r="BT257" s="79"/>
      <c r="BU257" s="80"/>
      <c r="BV257" s="79"/>
      <c r="BW257" s="79"/>
      <c r="BX257" s="64">
        <v>45517</v>
      </c>
      <c r="BY257" s="52">
        <f>R257+AX257</f>
        <v>150</v>
      </c>
      <c r="BZ257" s="37" t="s">
        <v>111</v>
      </c>
      <c r="CA257" s="42">
        <f>T257+AL257</f>
        <v>17500000</v>
      </c>
      <c r="CB257" s="37" t="s">
        <v>91</v>
      </c>
    </row>
    <row r="258" spans="1:80" s="58" customFormat="1" ht="29.25" customHeight="1" x14ac:dyDescent="0.3">
      <c r="A258" s="75">
        <v>257</v>
      </c>
      <c r="B258" s="73">
        <v>103842</v>
      </c>
      <c r="C258" s="36" t="s">
        <v>738</v>
      </c>
      <c r="D258" s="71" t="s">
        <v>186</v>
      </c>
      <c r="E258" s="71" t="s">
        <v>187</v>
      </c>
      <c r="F258" s="66" t="s">
        <v>1653</v>
      </c>
      <c r="G258" s="38" t="s">
        <v>1654</v>
      </c>
      <c r="H258" s="76" t="s">
        <v>76</v>
      </c>
      <c r="I258" s="66" t="s">
        <v>1655</v>
      </c>
      <c r="J258" s="40" t="s">
        <v>1218</v>
      </c>
      <c r="K258" s="66" t="s">
        <v>80</v>
      </c>
      <c r="L258" s="76" t="s">
        <v>81</v>
      </c>
      <c r="M258" s="64">
        <v>45364</v>
      </c>
      <c r="N258" s="41">
        <v>45365</v>
      </c>
      <c r="O258" s="41">
        <v>45471</v>
      </c>
      <c r="P258" s="39">
        <v>3</v>
      </c>
      <c r="Q258" s="39">
        <v>15</v>
      </c>
      <c r="R258" s="39">
        <f t="shared" si="7"/>
        <v>105</v>
      </c>
      <c r="S258" s="39" t="s">
        <v>82</v>
      </c>
      <c r="T258" s="69">
        <v>10080000</v>
      </c>
      <c r="U258" s="69">
        <v>2880000</v>
      </c>
      <c r="V258" s="43">
        <v>1091</v>
      </c>
      <c r="W258" s="44">
        <v>45349</v>
      </c>
      <c r="X258" s="45">
        <v>100800000</v>
      </c>
      <c r="Y258" s="46">
        <v>1303</v>
      </c>
      <c r="Z258" s="44">
        <v>45365</v>
      </c>
      <c r="AA258" s="47" t="s">
        <v>805</v>
      </c>
      <c r="AB258" s="77" t="s">
        <v>84</v>
      </c>
      <c r="AC258" s="74">
        <v>45364</v>
      </c>
      <c r="AD258" s="48" t="s">
        <v>1656</v>
      </c>
      <c r="AE258" s="78" t="s">
        <v>1657</v>
      </c>
      <c r="AF258" s="77" t="s">
        <v>87</v>
      </c>
      <c r="AG258" s="48" t="s">
        <v>746</v>
      </c>
      <c r="AH258" s="48" t="s">
        <v>747</v>
      </c>
      <c r="AI258" s="48" t="s">
        <v>108</v>
      </c>
      <c r="AJ258" s="74">
        <v>45455</v>
      </c>
      <c r="AK258" s="50">
        <v>4320000</v>
      </c>
      <c r="AL258" s="50">
        <v>4320000</v>
      </c>
      <c r="AM258" s="48">
        <v>110738</v>
      </c>
      <c r="AN258" s="46">
        <v>1569</v>
      </c>
      <c r="AO258" s="59">
        <v>45449</v>
      </c>
      <c r="AP258" s="50">
        <v>4320000</v>
      </c>
      <c r="AQ258" s="46">
        <v>1814</v>
      </c>
      <c r="AR258" s="59">
        <v>45456</v>
      </c>
      <c r="AS258" s="72" t="s">
        <v>1085</v>
      </c>
      <c r="AT258" s="37">
        <v>1</v>
      </c>
      <c r="AU258" s="37">
        <v>15</v>
      </c>
      <c r="AV258" s="37">
        <v>45</v>
      </c>
      <c r="AW258" s="37" t="s">
        <v>110</v>
      </c>
      <c r="AX258" s="52">
        <v>45</v>
      </c>
      <c r="AY258" s="64">
        <v>45517</v>
      </c>
      <c r="AZ258" s="66"/>
      <c r="BA258" s="66"/>
      <c r="BB258" s="66"/>
      <c r="BC258" s="51"/>
      <c r="BD258" s="51"/>
      <c r="BE258" s="51"/>
      <c r="BF258" s="51"/>
      <c r="BG258" s="66"/>
      <c r="BH258" s="76"/>
      <c r="BI258" s="66"/>
      <c r="BJ258" s="76"/>
      <c r="BK258" s="66"/>
      <c r="BL258" s="79"/>
      <c r="BM258" s="76"/>
      <c r="BN258" s="66"/>
      <c r="BO258" s="66"/>
      <c r="BP258" s="79"/>
      <c r="BQ258" s="76"/>
      <c r="BR258" s="66"/>
      <c r="BS258" s="66"/>
      <c r="BT258" s="79"/>
      <c r="BU258" s="80"/>
      <c r="BV258" s="79"/>
      <c r="BW258" s="79"/>
      <c r="BX258" s="64">
        <v>45517</v>
      </c>
      <c r="BY258" s="52">
        <f>R258+AX258</f>
        <v>150</v>
      </c>
      <c r="BZ258" s="37" t="s">
        <v>111</v>
      </c>
      <c r="CA258" s="42">
        <f>T258+AL258</f>
        <v>14400000</v>
      </c>
      <c r="CB258" s="37" t="s">
        <v>91</v>
      </c>
    </row>
    <row r="259" spans="1:80" s="58" customFormat="1" ht="29.25" customHeight="1" x14ac:dyDescent="0.3">
      <c r="A259" s="75">
        <v>258</v>
      </c>
      <c r="B259" s="73">
        <v>105729</v>
      </c>
      <c r="C259" s="36" t="s">
        <v>121</v>
      </c>
      <c r="D259" s="71" t="s">
        <v>122</v>
      </c>
      <c r="E259" s="71" t="s">
        <v>123</v>
      </c>
      <c r="F259" s="66" t="s">
        <v>1658</v>
      </c>
      <c r="G259" s="38" t="s">
        <v>1659</v>
      </c>
      <c r="H259" s="76" t="s">
        <v>76</v>
      </c>
      <c r="I259" s="66" t="s">
        <v>1660</v>
      </c>
      <c r="J259" s="40" t="s">
        <v>1661</v>
      </c>
      <c r="K259" s="66" t="s">
        <v>80</v>
      </c>
      <c r="L259" s="76" t="s">
        <v>81</v>
      </c>
      <c r="M259" s="64">
        <v>45364</v>
      </c>
      <c r="N259" s="41">
        <v>45365</v>
      </c>
      <c r="O259" s="41">
        <v>45471</v>
      </c>
      <c r="P259" s="39">
        <v>3</v>
      </c>
      <c r="Q259" s="39">
        <v>15</v>
      </c>
      <c r="R259" s="39">
        <f t="shared" si="7"/>
        <v>105</v>
      </c>
      <c r="S259" s="39" t="s">
        <v>82</v>
      </c>
      <c r="T259" s="69">
        <v>14000000</v>
      </c>
      <c r="U259" s="69">
        <v>4000000</v>
      </c>
      <c r="V259" s="43">
        <v>1068</v>
      </c>
      <c r="W259" s="44">
        <v>45344</v>
      </c>
      <c r="X259" s="45">
        <v>56000000</v>
      </c>
      <c r="Y259" s="46">
        <v>1304</v>
      </c>
      <c r="Z259" s="44">
        <v>45365</v>
      </c>
      <c r="AA259" s="47" t="s">
        <v>798</v>
      </c>
      <c r="AB259" s="77" t="s">
        <v>84</v>
      </c>
      <c r="AC259" s="74">
        <v>45364</v>
      </c>
      <c r="AD259" s="48" t="s">
        <v>1662</v>
      </c>
      <c r="AE259" s="8" t="s">
        <v>1663</v>
      </c>
      <c r="AF259" s="77" t="s">
        <v>87</v>
      </c>
      <c r="AG259" s="48" t="s">
        <v>130</v>
      </c>
      <c r="AH259" s="48" t="s">
        <v>131</v>
      </c>
      <c r="AI259" s="48" t="s">
        <v>108</v>
      </c>
      <c r="AJ259" s="74">
        <v>45454</v>
      </c>
      <c r="AK259" s="50">
        <v>6000000</v>
      </c>
      <c r="AL259" s="50">
        <v>6000000</v>
      </c>
      <c r="AM259" s="48">
        <v>110744</v>
      </c>
      <c r="AN259" s="46">
        <v>1575</v>
      </c>
      <c r="AO259" s="59">
        <v>45449</v>
      </c>
      <c r="AP259" s="50">
        <v>6000000</v>
      </c>
      <c r="AQ259" s="46">
        <v>1815</v>
      </c>
      <c r="AR259" s="59">
        <v>45456</v>
      </c>
      <c r="AS259" s="72" t="s">
        <v>431</v>
      </c>
      <c r="AT259" s="37">
        <v>1</v>
      </c>
      <c r="AU259" s="37">
        <v>15</v>
      </c>
      <c r="AV259" s="37">
        <v>45</v>
      </c>
      <c r="AW259" s="37" t="s">
        <v>110</v>
      </c>
      <c r="AX259" s="52">
        <v>45</v>
      </c>
      <c r="AY259" s="64">
        <v>45517</v>
      </c>
      <c r="AZ259" s="66"/>
      <c r="BA259" s="66"/>
      <c r="BB259" s="66"/>
      <c r="BC259" s="51"/>
      <c r="BD259" s="51"/>
      <c r="BE259" s="51"/>
      <c r="BF259" s="51"/>
      <c r="BG259" s="66"/>
      <c r="BH259" s="76"/>
      <c r="BI259" s="66"/>
      <c r="BJ259" s="76"/>
      <c r="BK259" s="66"/>
      <c r="BL259" s="79"/>
      <c r="BM259" s="76"/>
      <c r="BN259" s="66"/>
      <c r="BO259" s="66"/>
      <c r="BP259" s="79"/>
      <c r="BQ259" s="76"/>
      <c r="BR259" s="66"/>
      <c r="BS259" s="66"/>
      <c r="BT259" s="79"/>
      <c r="BU259" s="80"/>
      <c r="BV259" s="79"/>
      <c r="BW259" s="79"/>
      <c r="BX259" s="64">
        <v>45517</v>
      </c>
      <c r="BY259" s="52">
        <f>R259+AX259</f>
        <v>150</v>
      </c>
      <c r="BZ259" s="37" t="s">
        <v>111</v>
      </c>
      <c r="CA259" s="42">
        <f>T259+AL259</f>
        <v>20000000</v>
      </c>
      <c r="CB259" s="37" t="s">
        <v>91</v>
      </c>
    </row>
    <row r="260" spans="1:80" s="58" customFormat="1" ht="29.25" customHeight="1" x14ac:dyDescent="0.3">
      <c r="A260" s="75">
        <v>259</v>
      </c>
      <c r="B260" s="73">
        <v>103798</v>
      </c>
      <c r="C260" s="36" t="s">
        <v>71</v>
      </c>
      <c r="D260" s="71" t="s">
        <v>72</v>
      </c>
      <c r="E260" s="71" t="s">
        <v>73</v>
      </c>
      <c r="F260" s="66" t="s">
        <v>1664</v>
      </c>
      <c r="G260" s="38" t="s">
        <v>1665</v>
      </c>
      <c r="H260" s="76" t="s">
        <v>76</v>
      </c>
      <c r="I260" s="66" t="s">
        <v>1666</v>
      </c>
      <c r="J260" s="40" t="s">
        <v>1667</v>
      </c>
      <c r="K260" s="66" t="s">
        <v>80</v>
      </c>
      <c r="L260" s="76" t="s">
        <v>81</v>
      </c>
      <c r="M260" s="64">
        <v>45364</v>
      </c>
      <c r="N260" s="41">
        <v>45365</v>
      </c>
      <c r="O260" s="41">
        <v>45471</v>
      </c>
      <c r="P260" s="39">
        <v>3</v>
      </c>
      <c r="Q260" s="39">
        <v>15</v>
      </c>
      <c r="R260" s="39">
        <f t="shared" si="7"/>
        <v>105</v>
      </c>
      <c r="S260" s="39" t="s">
        <v>82</v>
      </c>
      <c r="T260" s="69">
        <v>10500000</v>
      </c>
      <c r="U260" s="69">
        <v>3000000</v>
      </c>
      <c r="V260" s="46">
        <v>1112</v>
      </c>
      <c r="W260" s="44">
        <v>45352</v>
      </c>
      <c r="X260" s="45">
        <v>10500000</v>
      </c>
      <c r="Y260" s="46">
        <v>1305</v>
      </c>
      <c r="Z260" s="44">
        <v>45365</v>
      </c>
      <c r="AA260" s="47" t="s">
        <v>673</v>
      </c>
      <c r="AB260" s="77" t="s">
        <v>84</v>
      </c>
      <c r="AC260" s="74">
        <v>45364</v>
      </c>
      <c r="AD260" s="48" t="s">
        <v>1668</v>
      </c>
      <c r="AE260" s="8" t="s">
        <v>1669</v>
      </c>
      <c r="AF260" s="77" t="s">
        <v>87</v>
      </c>
      <c r="AG260" s="48" t="s">
        <v>586</v>
      </c>
      <c r="AH260" s="60" t="s">
        <v>580</v>
      </c>
      <c r="AI260" s="48" t="s">
        <v>108</v>
      </c>
      <c r="AJ260" s="74">
        <v>45460</v>
      </c>
      <c r="AK260" s="50">
        <v>4500000</v>
      </c>
      <c r="AL260" s="50">
        <v>4500000</v>
      </c>
      <c r="AM260" s="48">
        <v>110753</v>
      </c>
      <c r="AN260" s="46">
        <v>1583</v>
      </c>
      <c r="AO260" s="59">
        <v>45449</v>
      </c>
      <c r="AP260" s="50">
        <v>4500000</v>
      </c>
      <c r="AQ260" s="46">
        <v>1915</v>
      </c>
      <c r="AR260" s="59">
        <v>45460</v>
      </c>
      <c r="AS260" s="47">
        <v>4500000</v>
      </c>
      <c r="AT260" s="37">
        <v>1</v>
      </c>
      <c r="AU260" s="37">
        <v>15</v>
      </c>
      <c r="AV260" s="37">
        <v>45</v>
      </c>
      <c r="AW260" s="37" t="s">
        <v>110</v>
      </c>
      <c r="AX260" s="52">
        <v>45</v>
      </c>
      <c r="AY260" s="64">
        <v>45517</v>
      </c>
      <c r="AZ260" s="66"/>
      <c r="BA260" s="66"/>
      <c r="BB260" s="66"/>
      <c r="BC260" s="51"/>
      <c r="BD260" s="51"/>
      <c r="BE260" s="51"/>
      <c r="BF260" s="51"/>
      <c r="BG260" s="66"/>
      <c r="BH260" s="76"/>
      <c r="BI260" s="66"/>
      <c r="BJ260" s="76"/>
      <c r="BK260" s="66"/>
      <c r="BL260" s="79"/>
      <c r="BM260" s="76"/>
      <c r="BN260" s="66"/>
      <c r="BO260" s="66"/>
      <c r="BP260" s="79"/>
      <c r="BQ260" s="76"/>
      <c r="BR260" s="66"/>
      <c r="BS260" s="66"/>
      <c r="BT260" s="79"/>
      <c r="BU260" s="80"/>
      <c r="BV260" s="79"/>
      <c r="BW260" s="79"/>
      <c r="BX260" s="64">
        <v>45517</v>
      </c>
      <c r="BY260" s="52">
        <f>R260+AX260</f>
        <v>150</v>
      </c>
      <c r="BZ260" s="37" t="s">
        <v>111</v>
      </c>
      <c r="CA260" s="42">
        <f>T260+AL260</f>
        <v>15000000</v>
      </c>
      <c r="CB260" s="37" t="s">
        <v>91</v>
      </c>
    </row>
    <row r="261" spans="1:80" s="58" customFormat="1" ht="29.25" customHeight="1" x14ac:dyDescent="0.3">
      <c r="A261" s="75">
        <v>260</v>
      </c>
      <c r="B261" s="73">
        <v>103795</v>
      </c>
      <c r="C261" s="36" t="s">
        <v>71</v>
      </c>
      <c r="D261" s="71" t="s">
        <v>72</v>
      </c>
      <c r="E261" s="71" t="s">
        <v>73</v>
      </c>
      <c r="F261" s="66" t="s">
        <v>1670</v>
      </c>
      <c r="G261" s="38" t="s">
        <v>1671</v>
      </c>
      <c r="H261" s="76" t="s">
        <v>76</v>
      </c>
      <c r="I261" s="66" t="s">
        <v>1672</v>
      </c>
      <c r="J261" s="40" t="s">
        <v>1673</v>
      </c>
      <c r="K261" s="66" t="s">
        <v>80</v>
      </c>
      <c r="L261" s="76" t="s">
        <v>81</v>
      </c>
      <c r="M261" s="64">
        <v>45364</v>
      </c>
      <c r="N261" s="41">
        <v>45365</v>
      </c>
      <c r="O261" s="41">
        <v>45471</v>
      </c>
      <c r="P261" s="39">
        <v>3</v>
      </c>
      <c r="Q261" s="39">
        <v>15</v>
      </c>
      <c r="R261" s="39">
        <f t="shared" si="7"/>
        <v>105</v>
      </c>
      <c r="S261" s="39" t="s">
        <v>82</v>
      </c>
      <c r="T261" s="69">
        <v>16800000</v>
      </c>
      <c r="U261" s="69">
        <v>4800000</v>
      </c>
      <c r="V261" s="43">
        <v>1111</v>
      </c>
      <c r="W261" s="44">
        <v>45352</v>
      </c>
      <c r="X261" s="45">
        <v>33600000</v>
      </c>
      <c r="Y261" s="46">
        <v>1306</v>
      </c>
      <c r="Z261" s="44">
        <v>45365</v>
      </c>
      <c r="AA261" s="47" t="s">
        <v>1026</v>
      </c>
      <c r="AB261" s="77" t="s">
        <v>84</v>
      </c>
      <c r="AC261" s="74">
        <v>45364</v>
      </c>
      <c r="AD261" s="48" t="s">
        <v>1674</v>
      </c>
      <c r="AE261" s="8" t="s">
        <v>1675</v>
      </c>
      <c r="AF261" s="77" t="s">
        <v>87</v>
      </c>
      <c r="AG261" s="48" t="s">
        <v>1035</v>
      </c>
      <c r="AH261" s="82" t="s">
        <v>808</v>
      </c>
      <c r="AI261" s="48" t="s">
        <v>108</v>
      </c>
      <c r="AJ261" s="74">
        <v>45460</v>
      </c>
      <c r="AK261" s="50">
        <v>7200000</v>
      </c>
      <c r="AL261" s="50">
        <v>7200000</v>
      </c>
      <c r="AM261" s="48">
        <v>110755</v>
      </c>
      <c r="AN261" s="46">
        <v>1584</v>
      </c>
      <c r="AO261" s="59">
        <v>45449</v>
      </c>
      <c r="AP261" s="50">
        <v>7200000</v>
      </c>
      <c r="AQ261" s="46">
        <v>1916</v>
      </c>
      <c r="AR261" s="59">
        <v>45460</v>
      </c>
      <c r="AS261" s="47">
        <v>7200000</v>
      </c>
      <c r="AT261" s="37">
        <v>1</v>
      </c>
      <c r="AU261" s="37">
        <v>15</v>
      </c>
      <c r="AV261" s="37">
        <v>45</v>
      </c>
      <c r="AW261" s="37" t="s">
        <v>110</v>
      </c>
      <c r="AX261" s="52">
        <v>45</v>
      </c>
      <c r="AY261" s="64">
        <v>45517</v>
      </c>
      <c r="AZ261" s="66"/>
      <c r="BA261" s="66"/>
      <c r="BB261" s="66"/>
      <c r="BC261" s="51"/>
      <c r="BD261" s="51"/>
      <c r="BE261" s="51"/>
      <c r="BF261" s="51"/>
      <c r="BG261" s="66"/>
      <c r="BH261" s="76"/>
      <c r="BI261" s="66"/>
      <c r="BJ261" s="76"/>
      <c r="BK261" s="66"/>
      <c r="BL261" s="79"/>
      <c r="BM261" s="76"/>
      <c r="BN261" s="66"/>
      <c r="BO261" s="66"/>
      <c r="BP261" s="79"/>
      <c r="BQ261" s="76"/>
      <c r="BR261" s="66"/>
      <c r="BS261" s="66"/>
      <c r="BT261" s="79"/>
      <c r="BU261" s="80"/>
      <c r="BV261" s="79"/>
      <c r="BW261" s="79"/>
      <c r="BX261" s="64">
        <v>45517</v>
      </c>
      <c r="BY261" s="52">
        <f>R261+AX261</f>
        <v>150</v>
      </c>
      <c r="BZ261" s="37" t="s">
        <v>111</v>
      </c>
      <c r="CA261" s="42">
        <f>T261+AL261</f>
        <v>24000000</v>
      </c>
      <c r="CB261" s="37" t="s">
        <v>91</v>
      </c>
    </row>
    <row r="262" spans="1:80" s="58" customFormat="1" ht="29.25" customHeight="1" x14ac:dyDescent="0.3">
      <c r="A262" s="75">
        <v>261</v>
      </c>
      <c r="B262" s="73">
        <v>103795</v>
      </c>
      <c r="C262" s="36" t="s">
        <v>71</v>
      </c>
      <c r="D262" s="71" t="s">
        <v>72</v>
      </c>
      <c r="E262" s="71" t="s">
        <v>73</v>
      </c>
      <c r="F262" s="66" t="s">
        <v>1676</v>
      </c>
      <c r="G262" s="38" t="s">
        <v>1677</v>
      </c>
      <c r="H262" s="76" t="s">
        <v>76</v>
      </c>
      <c r="I262" s="66" t="s">
        <v>1678</v>
      </c>
      <c r="J262" s="40" t="s">
        <v>1679</v>
      </c>
      <c r="K262" s="66" t="s">
        <v>80</v>
      </c>
      <c r="L262" s="76" t="s">
        <v>81</v>
      </c>
      <c r="M262" s="64">
        <v>45364</v>
      </c>
      <c r="N262" s="41">
        <v>45366</v>
      </c>
      <c r="O262" s="41">
        <v>45472</v>
      </c>
      <c r="P262" s="39">
        <v>3</v>
      </c>
      <c r="Q262" s="39">
        <v>15</v>
      </c>
      <c r="R262" s="39">
        <f t="shared" si="7"/>
        <v>105</v>
      </c>
      <c r="S262" s="39" t="s">
        <v>82</v>
      </c>
      <c r="T262" s="69">
        <v>16800000</v>
      </c>
      <c r="U262" s="69">
        <v>4800000</v>
      </c>
      <c r="V262" s="43">
        <v>1111</v>
      </c>
      <c r="W262" s="44">
        <v>45352</v>
      </c>
      <c r="X262" s="45">
        <v>33600000</v>
      </c>
      <c r="Y262" s="46">
        <v>1307</v>
      </c>
      <c r="Z262" s="44">
        <v>45365</v>
      </c>
      <c r="AA262" s="47" t="s">
        <v>1026</v>
      </c>
      <c r="AB262" s="77" t="s">
        <v>84</v>
      </c>
      <c r="AC262" s="74">
        <v>45364</v>
      </c>
      <c r="AD262" s="48" t="s">
        <v>1680</v>
      </c>
      <c r="AE262" s="8" t="s">
        <v>1681</v>
      </c>
      <c r="AF262" s="77" t="s">
        <v>87</v>
      </c>
      <c r="AG262" s="83" t="s">
        <v>1035</v>
      </c>
      <c r="AH262" s="84" t="s">
        <v>1030</v>
      </c>
      <c r="AI262" s="48" t="s">
        <v>108</v>
      </c>
      <c r="AJ262" s="74">
        <v>45460</v>
      </c>
      <c r="AK262" s="50">
        <v>7200000</v>
      </c>
      <c r="AL262" s="50">
        <v>7200000</v>
      </c>
      <c r="AM262" s="48">
        <v>110762</v>
      </c>
      <c r="AN262" s="46">
        <v>1590</v>
      </c>
      <c r="AO262" s="59">
        <v>45449</v>
      </c>
      <c r="AP262" s="50">
        <v>7200000</v>
      </c>
      <c r="AQ262" s="46">
        <v>1917</v>
      </c>
      <c r="AR262" s="59">
        <v>45460</v>
      </c>
      <c r="AS262" s="47">
        <v>7200000</v>
      </c>
      <c r="AT262" s="37">
        <v>1</v>
      </c>
      <c r="AU262" s="37">
        <v>15</v>
      </c>
      <c r="AV262" s="37">
        <v>45</v>
      </c>
      <c r="AW262" s="37" t="s">
        <v>110</v>
      </c>
      <c r="AX262" s="52">
        <v>45</v>
      </c>
      <c r="AY262" s="64">
        <v>45518</v>
      </c>
      <c r="AZ262" s="66"/>
      <c r="BA262" s="66"/>
      <c r="BB262" s="66"/>
      <c r="BC262" s="51"/>
      <c r="BD262" s="51"/>
      <c r="BE262" s="51"/>
      <c r="BF262" s="51"/>
      <c r="BG262" s="66"/>
      <c r="BH262" s="76"/>
      <c r="BI262" s="66"/>
      <c r="BJ262" s="76"/>
      <c r="BK262" s="66"/>
      <c r="BL262" s="79"/>
      <c r="BM262" s="76"/>
      <c r="BN262" s="66"/>
      <c r="BO262" s="66"/>
      <c r="BP262" s="79"/>
      <c r="BQ262" s="76"/>
      <c r="BR262" s="66"/>
      <c r="BS262" s="66"/>
      <c r="BT262" s="79"/>
      <c r="BU262" s="80"/>
      <c r="BV262" s="79"/>
      <c r="BW262" s="79"/>
      <c r="BX262" s="64">
        <v>45518</v>
      </c>
      <c r="BY262" s="52">
        <f>R262+AX262</f>
        <v>150</v>
      </c>
      <c r="BZ262" s="37" t="s">
        <v>111</v>
      </c>
      <c r="CA262" s="42">
        <f>T262+AL262</f>
        <v>24000000</v>
      </c>
      <c r="CB262" s="37" t="s">
        <v>91</v>
      </c>
    </row>
    <row r="263" spans="1:80" s="58" customFormat="1" ht="29.25" customHeight="1" x14ac:dyDescent="0.3">
      <c r="A263" s="75">
        <v>262</v>
      </c>
      <c r="B263" s="73">
        <v>103763</v>
      </c>
      <c r="C263" s="36" t="s">
        <v>133</v>
      </c>
      <c r="D263" s="71" t="s">
        <v>134</v>
      </c>
      <c r="E263" s="71" t="s">
        <v>73</v>
      </c>
      <c r="F263" s="66" t="s">
        <v>1682</v>
      </c>
      <c r="G263" s="38" t="s">
        <v>1683</v>
      </c>
      <c r="H263" s="76" t="s">
        <v>76</v>
      </c>
      <c r="I263" s="66" t="s">
        <v>1684</v>
      </c>
      <c r="J263" s="40" t="s">
        <v>1685</v>
      </c>
      <c r="K263" s="66" t="s">
        <v>80</v>
      </c>
      <c r="L263" s="76" t="s">
        <v>81</v>
      </c>
      <c r="M263" s="64">
        <v>45364</v>
      </c>
      <c r="N263" s="41">
        <v>45365</v>
      </c>
      <c r="O263" s="41">
        <v>45471</v>
      </c>
      <c r="P263" s="39">
        <v>3</v>
      </c>
      <c r="Q263" s="39">
        <v>15</v>
      </c>
      <c r="R263" s="39">
        <f t="shared" si="7"/>
        <v>105</v>
      </c>
      <c r="S263" s="39" t="s">
        <v>82</v>
      </c>
      <c r="T263" s="69">
        <v>17500000</v>
      </c>
      <c r="U263" s="69">
        <v>5000000</v>
      </c>
      <c r="V263" s="43">
        <v>1121</v>
      </c>
      <c r="W263" s="44">
        <v>45352</v>
      </c>
      <c r="X263" s="45">
        <v>35000000</v>
      </c>
      <c r="Y263" s="46">
        <v>1308</v>
      </c>
      <c r="Z263" s="44">
        <v>45365</v>
      </c>
      <c r="AA263" s="47" t="s">
        <v>583</v>
      </c>
      <c r="AB263" s="77" t="s">
        <v>84</v>
      </c>
      <c r="AC263" s="74">
        <v>45364</v>
      </c>
      <c r="AD263" s="48" t="s">
        <v>1686</v>
      </c>
      <c r="AE263" s="78" t="s">
        <v>1687</v>
      </c>
      <c r="AF263" s="77" t="s">
        <v>87</v>
      </c>
      <c r="AG263" s="48" t="s">
        <v>141</v>
      </c>
      <c r="AH263" s="85" t="s">
        <v>107</v>
      </c>
      <c r="AI263" s="48" t="s">
        <v>108</v>
      </c>
      <c r="AJ263" s="74">
        <v>45454</v>
      </c>
      <c r="AK263" s="50">
        <v>7500000</v>
      </c>
      <c r="AL263" s="50">
        <v>7500000</v>
      </c>
      <c r="AM263" s="48">
        <v>110751</v>
      </c>
      <c r="AN263" s="46">
        <v>1582</v>
      </c>
      <c r="AO263" s="59">
        <v>45449</v>
      </c>
      <c r="AP263" s="50">
        <v>7500000</v>
      </c>
      <c r="AQ263" s="46">
        <v>1816</v>
      </c>
      <c r="AR263" s="59">
        <v>45456</v>
      </c>
      <c r="AS263" s="72" t="s">
        <v>259</v>
      </c>
      <c r="AT263" s="37">
        <v>1</v>
      </c>
      <c r="AU263" s="37">
        <v>15</v>
      </c>
      <c r="AV263" s="37">
        <v>45</v>
      </c>
      <c r="AW263" s="37" t="s">
        <v>110</v>
      </c>
      <c r="AX263" s="52">
        <v>45</v>
      </c>
      <c r="AY263" s="64">
        <v>45517</v>
      </c>
      <c r="AZ263" s="66"/>
      <c r="BA263" s="66"/>
      <c r="BB263" s="66"/>
      <c r="BC263" s="51"/>
      <c r="BD263" s="51"/>
      <c r="BE263" s="51"/>
      <c r="BF263" s="51"/>
      <c r="BG263" s="66"/>
      <c r="BH263" s="76"/>
      <c r="BI263" s="66"/>
      <c r="BJ263" s="76"/>
      <c r="BK263" s="66"/>
      <c r="BL263" s="79"/>
      <c r="BM263" s="76"/>
      <c r="BN263" s="66"/>
      <c r="BO263" s="66"/>
      <c r="BP263" s="79"/>
      <c r="BQ263" s="76"/>
      <c r="BR263" s="66"/>
      <c r="BS263" s="66"/>
      <c r="BT263" s="79"/>
      <c r="BU263" s="80"/>
      <c r="BV263" s="79"/>
      <c r="BW263" s="79"/>
      <c r="BX263" s="57">
        <v>45517</v>
      </c>
      <c r="BY263" s="52">
        <f>R263+AX263</f>
        <v>150</v>
      </c>
      <c r="BZ263" s="37" t="s">
        <v>111</v>
      </c>
      <c r="CA263" s="42">
        <f>T263+AL263</f>
        <v>25000000</v>
      </c>
      <c r="CB263" s="37" t="s">
        <v>91</v>
      </c>
    </row>
    <row r="264" spans="1:80" s="58" customFormat="1" ht="29.25" customHeight="1" x14ac:dyDescent="0.3">
      <c r="A264" s="75">
        <v>263</v>
      </c>
      <c r="B264" s="73">
        <v>103700</v>
      </c>
      <c r="C264" s="36" t="s">
        <v>133</v>
      </c>
      <c r="D264" s="71" t="s">
        <v>134</v>
      </c>
      <c r="E264" s="71" t="s">
        <v>385</v>
      </c>
      <c r="F264" s="66" t="s">
        <v>1688</v>
      </c>
      <c r="G264" s="38" t="s">
        <v>1689</v>
      </c>
      <c r="H264" s="76" t="s">
        <v>76</v>
      </c>
      <c r="I264" s="66" t="s">
        <v>1690</v>
      </c>
      <c r="J264" s="40" t="s">
        <v>95</v>
      </c>
      <c r="K264" s="66" t="s">
        <v>80</v>
      </c>
      <c r="L264" s="76" t="s">
        <v>81</v>
      </c>
      <c r="M264" s="64">
        <v>45364</v>
      </c>
      <c r="N264" s="41">
        <v>45369</v>
      </c>
      <c r="O264" s="41">
        <v>45475</v>
      </c>
      <c r="P264" s="39">
        <v>3</v>
      </c>
      <c r="Q264" s="39">
        <v>15</v>
      </c>
      <c r="R264" s="39">
        <f t="shared" si="7"/>
        <v>105</v>
      </c>
      <c r="S264" s="39" t="s">
        <v>82</v>
      </c>
      <c r="T264" s="69">
        <v>9100000</v>
      </c>
      <c r="U264" s="69">
        <v>2600000</v>
      </c>
      <c r="V264" s="43">
        <v>1119</v>
      </c>
      <c r="W264" s="44">
        <v>45352</v>
      </c>
      <c r="X264" s="45">
        <v>100100000</v>
      </c>
      <c r="Y264" s="46">
        <v>1309</v>
      </c>
      <c r="Z264" s="44">
        <v>45365</v>
      </c>
      <c r="AA264" s="47" t="s">
        <v>603</v>
      </c>
      <c r="AB264" s="77" t="s">
        <v>84</v>
      </c>
      <c r="AC264" s="74">
        <v>45364</v>
      </c>
      <c r="AD264" s="48" t="s">
        <v>1691</v>
      </c>
      <c r="AE264" s="78" t="s">
        <v>1692</v>
      </c>
      <c r="AF264" s="77" t="s">
        <v>87</v>
      </c>
      <c r="AG264" s="48" t="s">
        <v>1226</v>
      </c>
      <c r="AH264" s="60" t="s">
        <v>291</v>
      </c>
      <c r="AI264" s="48" t="s">
        <v>108</v>
      </c>
      <c r="AJ264" s="74">
        <v>45464</v>
      </c>
      <c r="AK264" s="50">
        <v>3900000</v>
      </c>
      <c r="AL264" s="50">
        <v>3900000</v>
      </c>
      <c r="AM264" s="48">
        <v>111895</v>
      </c>
      <c r="AN264" s="46">
        <v>1604</v>
      </c>
      <c r="AO264" s="59">
        <v>45460</v>
      </c>
      <c r="AP264" s="50">
        <v>3900000</v>
      </c>
      <c r="AQ264" s="46">
        <v>1962</v>
      </c>
      <c r="AR264" s="59">
        <v>45469</v>
      </c>
      <c r="AS264" s="47">
        <v>3900000</v>
      </c>
      <c r="AT264" s="52">
        <v>1</v>
      </c>
      <c r="AU264" s="52">
        <v>15</v>
      </c>
      <c r="AV264" s="52">
        <v>45</v>
      </c>
      <c r="AW264" s="37" t="s">
        <v>110</v>
      </c>
      <c r="AX264" s="65">
        <v>45</v>
      </c>
      <c r="AY264" s="64">
        <v>45521</v>
      </c>
      <c r="AZ264" s="66"/>
      <c r="BA264" s="66"/>
      <c r="BB264" s="66"/>
      <c r="BC264" s="51"/>
      <c r="BD264" s="51"/>
      <c r="BE264" s="51"/>
      <c r="BF264" s="51"/>
      <c r="BG264" s="66"/>
      <c r="BH264" s="76"/>
      <c r="BI264" s="66"/>
      <c r="BJ264" s="76"/>
      <c r="BK264" s="66"/>
      <c r="BL264" s="79"/>
      <c r="BM264" s="76"/>
      <c r="BN264" s="66"/>
      <c r="BO264" s="66"/>
      <c r="BP264" s="79"/>
      <c r="BQ264" s="76"/>
      <c r="BR264" s="66"/>
      <c r="BS264" s="66"/>
      <c r="BT264" s="79"/>
      <c r="BU264" s="80"/>
      <c r="BV264" s="79"/>
      <c r="BW264" s="79"/>
      <c r="BX264" s="64">
        <v>45521</v>
      </c>
      <c r="BY264" s="52">
        <f>R264+AX264</f>
        <v>150</v>
      </c>
      <c r="BZ264" s="37" t="s">
        <v>111</v>
      </c>
      <c r="CA264" s="42">
        <f>T264+AL264</f>
        <v>13000000</v>
      </c>
      <c r="CB264" s="37" t="s">
        <v>91</v>
      </c>
    </row>
    <row r="265" spans="1:80" s="58" customFormat="1" ht="29.25" customHeight="1" x14ac:dyDescent="0.3">
      <c r="A265" s="75">
        <v>264</v>
      </c>
      <c r="B265" s="73">
        <v>103804</v>
      </c>
      <c r="C265" s="36" t="s">
        <v>71</v>
      </c>
      <c r="D265" s="71" t="s">
        <v>72</v>
      </c>
      <c r="E265" s="71" t="s">
        <v>73</v>
      </c>
      <c r="F265" s="66" t="s">
        <v>1693</v>
      </c>
      <c r="G265" s="38" t="s">
        <v>1694</v>
      </c>
      <c r="H265" s="76" t="s">
        <v>76</v>
      </c>
      <c r="I265" s="66" t="s">
        <v>1695</v>
      </c>
      <c r="J265" s="40" t="s">
        <v>1288</v>
      </c>
      <c r="K265" s="66" t="s">
        <v>80</v>
      </c>
      <c r="L265" s="76" t="s">
        <v>81</v>
      </c>
      <c r="M265" s="64">
        <v>45364</v>
      </c>
      <c r="N265" s="41">
        <v>45365</v>
      </c>
      <c r="O265" s="41">
        <v>45471</v>
      </c>
      <c r="P265" s="39">
        <v>3</v>
      </c>
      <c r="Q265" s="39">
        <v>15</v>
      </c>
      <c r="R265" s="39">
        <f t="shared" si="7"/>
        <v>105</v>
      </c>
      <c r="S265" s="39" t="s">
        <v>82</v>
      </c>
      <c r="T265" s="69">
        <v>16800000</v>
      </c>
      <c r="U265" s="69">
        <v>4800000</v>
      </c>
      <c r="V265" s="43">
        <v>1087</v>
      </c>
      <c r="W265" s="44">
        <v>45349</v>
      </c>
      <c r="X265" s="45">
        <v>33600000</v>
      </c>
      <c r="Y265" s="46">
        <v>1310</v>
      </c>
      <c r="Z265" s="44">
        <v>45365</v>
      </c>
      <c r="AA265" s="47" t="s">
        <v>1026</v>
      </c>
      <c r="AB265" s="77" t="s">
        <v>84</v>
      </c>
      <c r="AC265" s="74">
        <v>45364</v>
      </c>
      <c r="AD265" s="48" t="s">
        <v>1696</v>
      </c>
      <c r="AE265" s="78" t="s">
        <v>1697</v>
      </c>
      <c r="AF265" s="77" t="s">
        <v>87</v>
      </c>
      <c r="AG265" s="48" t="s">
        <v>554</v>
      </c>
      <c r="AH265" s="60" t="s">
        <v>329</v>
      </c>
      <c r="AI265" s="48" t="s">
        <v>108</v>
      </c>
      <c r="AJ265" s="74">
        <v>45457</v>
      </c>
      <c r="AK265" s="50">
        <v>7200000</v>
      </c>
      <c r="AL265" s="50">
        <v>7200000</v>
      </c>
      <c r="AM265" s="48">
        <v>110748</v>
      </c>
      <c r="AN265" s="46">
        <v>1579</v>
      </c>
      <c r="AO265" s="59">
        <v>45449</v>
      </c>
      <c r="AP265" s="50">
        <v>7200000</v>
      </c>
      <c r="AQ265" s="46">
        <v>1910</v>
      </c>
      <c r="AR265" s="59">
        <v>45460</v>
      </c>
      <c r="AS265" s="47">
        <v>7200000</v>
      </c>
      <c r="AT265" s="37">
        <v>1</v>
      </c>
      <c r="AU265" s="37">
        <v>15</v>
      </c>
      <c r="AV265" s="37">
        <v>45</v>
      </c>
      <c r="AW265" s="37" t="s">
        <v>110</v>
      </c>
      <c r="AX265" s="65">
        <v>45</v>
      </c>
      <c r="AY265" s="64">
        <v>45517</v>
      </c>
      <c r="AZ265" s="66"/>
      <c r="BA265" s="66"/>
      <c r="BB265" s="66"/>
      <c r="BC265" s="51"/>
      <c r="BD265" s="51"/>
      <c r="BE265" s="51"/>
      <c r="BF265" s="51"/>
      <c r="BG265" s="66"/>
      <c r="BH265" s="76"/>
      <c r="BI265" s="66"/>
      <c r="BJ265" s="76"/>
      <c r="BK265" s="66"/>
      <c r="BL265" s="79"/>
      <c r="BM265" s="76"/>
      <c r="BN265" s="66"/>
      <c r="BO265" s="66"/>
      <c r="BP265" s="79"/>
      <c r="BQ265" s="76"/>
      <c r="BR265" s="66"/>
      <c r="BS265" s="66"/>
      <c r="BT265" s="79"/>
      <c r="BU265" s="80"/>
      <c r="BV265" s="79"/>
      <c r="BW265" s="79"/>
      <c r="BX265" s="64">
        <v>45517</v>
      </c>
      <c r="BY265" s="52">
        <f>R265+AX265</f>
        <v>150</v>
      </c>
      <c r="BZ265" s="37" t="s">
        <v>111</v>
      </c>
      <c r="CA265" s="42">
        <f>T265+AL265</f>
        <v>24000000</v>
      </c>
      <c r="CB265" s="37" t="s">
        <v>91</v>
      </c>
    </row>
    <row r="266" spans="1:80" s="58" customFormat="1" ht="29.25" customHeight="1" x14ac:dyDescent="0.3">
      <c r="A266" s="75">
        <v>265</v>
      </c>
      <c r="B266" s="73">
        <v>103763</v>
      </c>
      <c r="C266" s="36" t="s">
        <v>133</v>
      </c>
      <c r="D266" s="71" t="s">
        <v>134</v>
      </c>
      <c r="E266" s="71" t="s">
        <v>73</v>
      </c>
      <c r="F266" s="66" t="s">
        <v>1698</v>
      </c>
      <c r="G266" s="38" t="s">
        <v>1699</v>
      </c>
      <c r="H266" s="76" t="s">
        <v>76</v>
      </c>
      <c r="I266" s="66" t="s">
        <v>1700</v>
      </c>
      <c r="J266" s="40" t="s">
        <v>1701</v>
      </c>
      <c r="K266" s="66" t="s">
        <v>80</v>
      </c>
      <c r="L266" s="76" t="s">
        <v>81</v>
      </c>
      <c r="M266" s="64">
        <v>45364</v>
      </c>
      <c r="N266" s="41">
        <v>45365</v>
      </c>
      <c r="O266" s="41">
        <v>45471</v>
      </c>
      <c r="P266" s="39">
        <v>3</v>
      </c>
      <c r="Q266" s="39">
        <v>15</v>
      </c>
      <c r="R266" s="39">
        <f t="shared" si="7"/>
        <v>105</v>
      </c>
      <c r="S266" s="39" t="s">
        <v>82</v>
      </c>
      <c r="T266" s="69">
        <v>17500000</v>
      </c>
      <c r="U266" s="69">
        <v>5000000</v>
      </c>
      <c r="V266" s="43">
        <v>1121</v>
      </c>
      <c r="W266" s="44">
        <v>45352</v>
      </c>
      <c r="X266" s="45">
        <v>35000000</v>
      </c>
      <c r="Y266" s="46">
        <v>1311</v>
      </c>
      <c r="Z266" s="44">
        <v>45365</v>
      </c>
      <c r="AA266" s="47" t="s">
        <v>583</v>
      </c>
      <c r="AB266" s="77" t="s">
        <v>84</v>
      </c>
      <c r="AC266" s="74">
        <v>45364</v>
      </c>
      <c r="AD266" s="48" t="s">
        <v>1702</v>
      </c>
      <c r="AE266" s="78" t="s">
        <v>1703</v>
      </c>
      <c r="AF266" s="77" t="s">
        <v>87</v>
      </c>
      <c r="AG266" s="48" t="s">
        <v>141</v>
      </c>
      <c r="AH266" s="48" t="s">
        <v>107</v>
      </c>
      <c r="AI266" s="48" t="s">
        <v>108</v>
      </c>
      <c r="AJ266" s="74">
        <v>45454</v>
      </c>
      <c r="AK266" s="50">
        <v>7500000</v>
      </c>
      <c r="AL266" s="50">
        <v>7500000</v>
      </c>
      <c r="AM266" s="48">
        <v>110750</v>
      </c>
      <c r="AN266" s="46">
        <v>1581</v>
      </c>
      <c r="AO266" s="59">
        <v>45449</v>
      </c>
      <c r="AP266" s="50">
        <v>7500000</v>
      </c>
      <c r="AQ266" s="46">
        <v>1817</v>
      </c>
      <c r="AR266" s="59">
        <v>45456</v>
      </c>
      <c r="AS266" s="72" t="s">
        <v>259</v>
      </c>
      <c r="AT266" s="37">
        <v>1</v>
      </c>
      <c r="AU266" s="37">
        <v>15</v>
      </c>
      <c r="AV266" s="37">
        <v>45</v>
      </c>
      <c r="AW266" s="37" t="s">
        <v>110</v>
      </c>
      <c r="AX266" s="52">
        <v>45</v>
      </c>
      <c r="AY266" s="64">
        <v>45517</v>
      </c>
      <c r="AZ266" s="66"/>
      <c r="BA266" s="66"/>
      <c r="BB266" s="66"/>
      <c r="BC266" s="51"/>
      <c r="BD266" s="51"/>
      <c r="BE266" s="51"/>
      <c r="BF266" s="51"/>
      <c r="BG266" s="66"/>
      <c r="BH266" s="76"/>
      <c r="BI266" s="66"/>
      <c r="BJ266" s="76"/>
      <c r="BK266" s="66"/>
      <c r="BL266" s="79"/>
      <c r="BM266" s="76"/>
      <c r="BN266" s="66"/>
      <c r="BO266" s="66"/>
      <c r="BP266" s="79"/>
      <c r="BQ266" s="76"/>
      <c r="BR266" s="66"/>
      <c r="BS266" s="66"/>
      <c r="BT266" s="79"/>
      <c r="BU266" s="80"/>
      <c r="BV266" s="79"/>
      <c r="BW266" s="79"/>
      <c r="BX266" s="64">
        <v>45517</v>
      </c>
      <c r="BY266" s="52">
        <f>R266+AX266</f>
        <v>150</v>
      </c>
      <c r="BZ266" s="37" t="s">
        <v>111</v>
      </c>
      <c r="CA266" s="42">
        <f>T266+AL266</f>
        <v>25000000</v>
      </c>
      <c r="CB266" s="37" t="s">
        <v>91</v>
      </c>
    </row>
    <row r="267" spans="1:80" s="58" customFormat="1" ht="29.25" customHeight="1" x14ac:dyDescent="0.3">
      <c r="A267" s="75">
        <v>266</v>
      </c>
      <c r="B267" s="73">
        <v>103851</v>
      </c>
      <c r="C267" s="36" t="s">
        <v>738</v>
      </c>
      <c r="D267" s="71" t="s">
        <v>186</v>
      </c>
      <c r="E267" s="71" t="s">
        <v>187</v>
      </c>
      <c r="F267" s="66" t="s">
        <v>1704</v>
      </c>
      <c r="G267" s="38" t="s">
        <v>1705</v>
      </c>
      <c r="H267" s="76" t="s">
        <v>76</v>
      </c>
      <c r="I267" s="66" t="s">
        <v>1706</v>
      </c>
      <c r="J267" s="40" t="s">
        <v>1707</v>
      </c>
      <c r="K267" s="66" t="s">
        <v>80</v>
      </c>
      <c r="L267" s="76" t="s">
        <v>81</v>
      </c>
      <c r="M267" s="64">
        <v>45364</v>
      </c>
      <c r="N267" s="41">
        <v>45365</v>
      </c>
      <c r="O267" s="41">
        <v>45471</v>
      </c>
      <c r="P267" s="39">
        <v>3</v>
      </c>
      <c r="Q267" s="39">
        <v>15</v>
      </c>
      <c r="R267" s="39">
        <f t="shared" si="7"/>
        <v>105</v>
      </c>
      <c r="S267" s="39" t="s">
        <v>82</v>
      </c>
      <c r="T267" s="69">
        <v>8400000</v>
      </c>
      <c r="U267" s="69">
        <v>2400000</v>
      </c>
      <c r="V267" s="43">
        <v>1058</v>
      </c>
      <c r="W267" s="44">
        <v>45343</v>
      </c>
      <c r="X267" s="45">
        <v>67200000</v>
      </c>
      <c r="Y267" s="46">
        <v>1312</v>
      </c>
      <c r="Z267" s="44">
        <v>45365</v>
      </c>
      <c r="AA267" s="47" t="s">
        <v>752</v>
      </c>
      <c r="AB267" s="77" t="s">
        <v>84</v>
      </c>
      <c r="AC267" s="74">
        <v>45364</v>
      </c>
      <c r="AD267" s="48" t="s">
        <v>1708</v>
      </c>
      <c r="AE267" s="78" t="s">
        <v>1709</v>
      </c>
      <c r="AF267" s="77" t="s">
        <v>87</v>
      </c>
      <c r="AG267" s="48" t="s">
        <v>746</v>
      </c>
      <c r="AH267" s="48" t="s">
        <v>747</v>
      </c>
      <c r="AI267" s="48" t="s">
        <v>108</v>
      </c>
      <c r="AJ267" s="74">
        <v>45457</v>
      </c>
      <c r="AK267" s="50">
        <v>3600000</v>
      </c>
      <c r="AL267" s="50">
        <v>3600000</v>
      </c>
      <c r="AM267" s="48">
        <v>110739</v>
      </c>
      <c r="AN267" s="46">
        <v>1570</v>
      </c>
      <c r="AO267" s="59">
        <v>45449</v>
      </c>
      <c r="AP267" s="50">
        <v>3600000</v>
      </c>
      <c r="AQ267" s="46">
        <v>1911</v>
      </c>
      <c r="AR267" s="59">
        <v>45460</v>
      </c>
      <c r="AS267" s="47">
        <v>3600000</v>
      </c>
      <c r="AT267" s="37">
        <v>1</v>
      </c>
      <c r="AU267" s="37">
        <v>15</v>
      </c>
      <c r="AV267" s="37">
        <v>45</v>
      </c>
      <c r="AW267" s="37" t="s">
        <v>110</v>
      </c>
      <c r="AX267" s="52">
        <v>45</v>
      </c>
      <c r="AY267" s="64">
        <v>45517</v>
      </c>
      <c r="AZ267" s="66"/>
      <c r="BA267" s="66"/>
      <c r="BB267" s="66"/>
      <c r="BC267" s="51"/>
      <c r="BD267" s="51"/>
      <c r="BE267" s="51"/>
      <c r="BF267" s="51"/>
      <c r="BG267" s="66"/>
      <c r="BH267" s="76"/>
      <c r="BI267" s="66"/>
      <c r="BJ267" s="76"/>
      <c r="BK267" s="66"/>
      <c r="BL267" s="79"/>
      <c r="BM267" s="76"/>
      <c r="BN267" s="66"/>
      <c r="BO267" s="66"/>
      <c r="BP267" s="79"/>
      <c r="BQ267" s="76"/>
      <c r="BR267" s="66"/>
      <c r="BS267" s="66"/>
      <c r="BT267" s="79"/>
      <c r="BU267" s="80"/>
      <c r="BV267" s="79"/>
      <c r="BW267" s="79"/>
      <c r="BX267" s="64">
        <v>45517</v>
      </c>
      <c r="BY267" s="52">
        <f>R267+AX267</f>
        <v>150</v>
      </c>
      <c r="BZ267" s="37" t="s">
        <v>111</v>
      </c>
      <c r="CA267" s="42">
        <f>T267+AL267</f>
        <v>12000000</v>
      </c>
      <c r="CB267" s="37" t="s">
        <v>91</v>
      </c>
    </row>
    <row r="268" spans="1:80" s="58" customFormat="1" ht="29.25" customHeight="1" x14ac:dyDescent="0.3">
      <c r="A268" s="75">
        <v>267</v>
      </c>
      <c r="B268" s="73">
        <v>103842</v>
      </c>
      <c r="C268" s="36" t="s">
        <v>738</v>
      </c>
      <c r="D268" s="71" t="s">
        <v>186</v>
      </c>
      <c r="E268" s="71" t="s">
        <v>187</v>
      </c>
      <c r="F268" s="66" t="s">
        <v>1710</v>
      </c>
      <c r="G268" s="38" t="s">
        <v>1711</v>
      </c>
      <c r="H268" s="76" t="s">
        <v>76</v>
      </c>
      <c r="I268" s="66" t="s">
        <v>1712</v>
      </c>
      <c r="J268" s="40" t="s">
        <v>1713</v>
      </c>
      <c r="K268" s="66" t="s">
        <v>80</v>
      </c>
      <c r="L268" s="76" t="s">
        <v>81</v>
      </c>
      <c r="M268" s="64">
        <v>45364</v>
      </c>
      <c r="N268" s="41">
        <v>45369</v>
      </c>
      <c r="O268" s="41">
        <v>45475</v>
      </c>
      <c r="P268" s="39">
        <v>3</v>
      </c>
      <c r="Q268" s="39">
        <v>15</v>
      </c>
      <c r="R268" s="39">
        <f t="shared" si="7"/>
        <v>105</v>
      </c>
      <c r="S268" s="39" t="s">
        <v>82</v>
      </c>
      <c r="T268" s="69">
        <v>10080000</v>
      </c>
      <c r="U268" s="69">
        <v>2880000</v>
      </c>
      <c r="V268" s="43">
        <v>1091</v>
      </c>
      <c r="W268" s="44">
        <v>45349</v>
      </c>
      <c r="X268" s="45">
        <v>100800000</v>
      </c>
      <c r="Y268" s="46">
        <v>1340</v>
      </c>
      <c r="Z268" s="44">
        <v>45369</v>
      </c>
      <c r="AA268" s="47" t="s">
        <v>805</v>
      </c>
      <c r="AB268" s="77" t="s">
        <v>84</v>
      </c>
      <c r="AC268" s="74">
        <v>45364</v>
      </c>
      <c r="AD268" s="48" t="s">
        <v>1714</v>
      </c>
      <c r="AE268" s="78" t="s">
        <v>1715</v>
      </c>
      <c r="AF268" s="77" t="s">
        <v>87</v>
      </c>
      <c r="AG268" s="48" t="s">
        <v>746</v>
      </c>
      <c r="AH268" s="48" t="s">
        <v>747</v>
      </c>
      <c r="AI268" s="48" t="s">
        <v>108</v>
      </c>
      <c r="AJ268" s="74">
        <v>45464</v>
      </c>
      <c r="AK268" s="50">
        <v>4320000</v>
      </c>
      <c r="AL268" s="50">
        <v>4320000</v>
      </c>
      <c r="AM268" s="48">
        <v>111888</v>
      </c>
      <c r="AN268" s="46">
        <v>1597</v>
      </c>
      <c r="AO268" s="59">
        <v>45460</v>
      </c>
      <c r="AP268" s="50">
        <v>4320000</v>
      </c>
      <c r="AQ268" s="46">
        <v>1963</v>
      </c>
      <c r="AR268" s="59">
        <v>45469</v>
      </c>
      <c r="AS268" s="47">
        <v>4320000</v>
      </c>
      <c r="AT268" s="52">
        <v>1</v>
      </c>
      <c r="AU268" s="52">
        <v>15</v>
      </c>
      <c r="AV268" s="52">
        <v>45</v>
      </c>
      <c r="AW268" s="37" t="s">
        <v>110</v>
      </c>
      <c r="AX268" s="65">
        <v>45</v>
      </c>
      <c r="AY268" s="64">
        <v>45521</v>
      </c>
      <c r="AZ268" s="66"/>
      <c r="BA268" s="66"/>
      <c r="BB268" s="66"/>
      <c r="BC268" s="51"/>
      <c r="BD268" s="51"/>
      <c r="BE268" s="51"/>
      <c r="BF268" s="51"/>
      <c r="BG268" s="66"/>
      <c r="BH268" s="76"/>
      <c r="BI268" s="66"/>
      <c r="BJ268" s="76"/>
      <c r="BK268" s="66"/>
      <c r="BL268" s="79"/>
      <c r="BM268" s="76"/>
      <c r="BN268" s="66"/>
      <c r="BO268" s="66"/>
      <c r="BP268" s="79"/>
      <c r="BQ268" s="76"/>
      <c r="BR268" s="66"/>
      <c r="BS268" s="66"/>
      <c r="BT268" s="79"/>
      <c r="BU268" s="80"/>
      <c r="BV268" s="79"/>
      <c r="BW268" s="79"/>
      <c r="BX268" s="64">
        <v>45521</v>
      </c>
      <c r="BY268" s="52">
        <f>R268+AX268</f>
        <v>150</v>
      </c>
      <c r="BZ268" s="37" t="s">
        <v>111</v>
      </c>
      <c r="CA268" s="42">
        <f>T268+AL268</f>
        <v>14400000</v>
      </c>
      <c r="CB268" s="37" t="s">
        <v>91</v>
      </c>
    </row>
    <row r="269" spans="1:80" s="58" customFormat="1" ht="29.25" customHeight="1" x14ac:dyDescent="0.3">
      <c r="A269" s="75">
        <v>268</v>
      </c>
      <c r="B269" s="73">
        <v>103700</v>
      </c>
      <c r="C269" s="36" t="s">
        <v>133</v>
      </c>
      <c r="D269" s="71" t="s">
        <v>134</v>
      </c>
      <c r="E269" s="71" t="s">
        <v>385</v>
      </c>
      <c r="F269" s="66" t="s">
        <v>1716</v>
      </c>
      <c r="G269" s="38" t="s">
        <v>1717</v>
      </c>
      <c r="H269" s="76" t="s">
        <v>76</v>
      </c>
      <c r="I269" s="66" t="s">
        <v>1718</v>
      </c>
      <c r="J269" s="40" t="s">
        <v>95</v>
      </c>
      <c r="K269" s="66" t="s">
        <v>80</v>
      </c>
      <c r="L269" s="76" t="s">
        <v>81</v>
      </c>
      <c r="M269" s="64">
        <v>45364</v>
      </c>
      <c r="N269" s="41">
        <v>45365</v>
      </c>
      <c r="O269" s="41">
        <v>45471</v>
      </c>
      <c r="P269" s="39">
        <v>3</v>
      </c>
      <c r="Q269" s="39">
        <v>15</v>
      </c>
      <c r="R269" s="39">
        <f t="shared" si="7"/>
        <v>105</v>
      </c>
      <c r="S269" s="39" t="s">
        <v>82</v>
      </c>
      <c r="T269" s="69">
        <v>9100000</v>
      </c>
      <c r="U269" s="69">
        <v>2600000</v>
      </c>
      <c r="V269" s="43">
        <v>1119</v>
      </c>
      <c r="W269" s="44">
        <v>45352</v>
      </c>
      <c r="X269" s="45">
        <v>100100000</v>
      </c>
      <c r="Y269" s="46">
        <v>1314</v>
      </c>
      <c r="Z269" s="44">
        <v>45365</v>
      </c>
      <c r="AA269" s="47" t="s">
        <v>603</v>
      </c>
      <c r="AB269" s="77" t="s">
        <v>84</v>
      </c>
      <c r="AC269" s="74">
        <v>45364</v>
      </c>
      <c r="AD269" s="48" t="s">
        <v>1719</v>
      </c>
      <c r="AE269" s="78" t="s">
        <v>1720</v>
      </c>
      <c r="AF269" s="77" t="s">
        <v>87</v>
      </c>
      <c r="AG269" s="48" t="s">
        <v>1721</v>
      </c>
      <c r="AH269" s="60" t="s">
        <v>345</v>
      </c>
      <c r="AI269" s="48" t="s">
        <v>108</v>
      </c>
      <c r="AJ269" s="74">
        <v>45455</v>
      </c>
      <c r="AK269" s="50">
        <v>3900000</v>
      </c>
      <c r="AL269" s="50">
        <v>3900000</v>
      </c>
      <c r="AM269" s="48">
        <v>110749</v>
      </c>
      <c r="AN269" s="46">
        <v>1580</v>
      </c>
      <c r="AO269" s="59">
        <v>45449</v>
      </c>
      <c r="AP269" s="50">
        <v>3900000</v>
      </c>
      <c r="AQ269" s="46">
        <v>1818</v>
      </c>
      <c r="AR269" s="59">
        <v>45456</v>
      </c>
      <c r="AS269" s="72" t="s">
        <v>109</v>
      </c>
      <c r="AT269" s="37">
        <v>1</v>
      </c>
      <c r="AU269" s="37">
        <v>15</v>
      </c>
      <c r="AV269" s="37">
        <v>45</v>
      </c>
      <c r="AW269" s="37" t="s">
        <v>110</v>
      </c>
      <c r="AX269" s="52">
        <v>45</v>
      </c>
      <c r="AY269" s="64">
        <v>45517</v>
      </c>
      <c r="AZ269" s="66"/>
      <c r="BA269" s="66"/>
      <c r="BB269" s="66"/>
      <c r="BC269" s="51"/>
      <c r="BD269" s="51"/>
      <c r="BE269" s="51"/>
      <c r="BF269" s="51"/>
      <c r="BG269" s="66"/>
      <c r="BH269" s="76"/>
      <c r="BI269" s="66"/>
      <c r="BJ269" s="76"/>
      <c r="BK269" s="66"/>
      <c r="BL269" s="79"/>
      <c r="BM269" s="76"/>
      <c r="BN269" s="66"/>
      <c r="BO269" s="66"/>
      <c r="BP269" s="79"/>
      <c r="BQ269" s="76"/>
      <c r="BR269" s="66"/>
      <c r="BS269" s="66"/>
      <c r="BT269" s="79"/>
      <c r="BU269" s="80"/>
      <c r="BV269" s="79"/>
      <c r="BW269" s="79"/>
      <c r="BX269" s="64">
        <v>45517</v>
      </c>
      <c r="BY269" s="52">
        <f>R269+AX269</f>
        <v>150</v>
      </c>
      <c r="BZ269" s="37" t="s">
        <v>111</v>
      </c>
      <c r="CA269" s="42">
        <f>T269+AL269</f>
        <v>13000000</v>
      </c>
      <c r="CB269" s="37" t="s">
        <v>91</v>
      </c>
    </row>
    <row r="270" spans="1:80" s="58" customFormat="1" ht="29.25" customHeight="1" x14ac:dyDescent="0.3">
      <c r="A270" s="75">
        <v>269</v>
      </c>
      <c r="B270" s="73">
        <v>103700</v>
      </c>
      <c r="C270" s="36" t="s">
        <v>133</v>
      </c>
      <c r="D270" s="71" t="s">
        <v>134</v>
      </c>
      <c r="E270" s="71" t="s">
        <v>385</v>
      </c>
      <c r="F270" s="66" t="s">
        <v>1722</v>
      </c>
      <c r="G270" s="38" t="s">
        <v>1723</v>
      </c>
      <c r="H270" s="76" t="s">
        <v>76</v>
      </c>
      <c r="I270" s="66" t="s">
        <v>1724</v>
      </c>
      <c r="J270" s="40" t="s">
        <v>95</v>
      </c>
      <c r="K270" s="66" t="s">
        <v>80</v>
      </c>
      <c r="L270" s="76" t="s">
        <v>81</v>
      </c>
      <c r="M270" s="64">
        <v>45364</v>
      </c>
      <c r="N270" s="41">
        <v>45366</v>
      </c>
      <c r="O270" s="41">
        <v>45472</v>
      </c>
      <c r="P270" s="39">
        <v>3</v>
      </c>
      <c r="Q270" s="39">
        <v>15</v>
      </c>
      <c r="R270" s="39">
        <f t="shared" si="7"/>
        <v>105</v>
      </c>
      <c r="S270" s="39" t="s">
        <v>82</v>
      </c>
      <c r="T270" s="69">
        <v>9100000</v>
      </c>
      <c r="U270" s="69">
        <v>2600000</v>
      </c>
      <c r="V270" s="43">
        <v>1119</v>
      </c>
      <c r="W270" s="44">
        <v>45352</v>
      </c>
      <c r="X270" s="45">
        <v>100100000</v>
      </c>
      <c r="Y270" s="46">
        <v>1315</v>
      </c>
      <c r="Z270" s="44">
        <v>45365</v>
      </c>
      <c r="AA270" s="47" t="s">
        <v>603</v>
      </c>
      <c r="AB270" s="77" t="s">
        <v>84</v>
      </c>
      <c r="AC270" s="74">
        <v>45364</v>
      </c>
      <c r="AD270" s="48" t="s">
        <v>1725</v>
      </c>
      <c r="AE270" s="78" t="s">
        <v>1726</v>
      </c>
      <c r="AF270" s="77" t="s">
        <v>87</v>
      </c>
      <c r="AG270" s="48" t="s">
        <v>106</v>
      </c>
      <c r="AH270" s="48" t="s">
        <v>107</v>
      </c>
      <c r="AI270" s="48" t="s">
        <v>108</v>
      </c>
      <c r="AJ270" s="74">
        <v>45454</v>
      </c>
      <c r="AK270" s="50">
        <v>3900000</v>
      </c>
      <c r="AL270" s="50">
        <v>3900000</v>
      </c>
      <c r="AM270" s="48">
        <v>110760</v>
      </c>
      <c r="AN270" s="46">
        <v>1588</v>
      </c>
      <c r="AO270" s="59">
        <v>45449</v>
      </c>
      <c r="AP270" s="50">
        <v>3900000</v>
      </c>
      <c r="AQ270" s="46">
        <v>1819</v>
      </c>
      <c r="AR270" s="59">
        <v>45456</v>
      </c>
      <c r="AS270" s="72" t="s">
        <v>109</v>
      </c>
      <c r="AT270" s="37">
        <v>1</v>
      </c>
      <c r="AU270" s="37">
        <v>15</v>
      </c>
      <c r="AV270" s="37">
        <v>45</v>
      </c>
      <c r="AW270" s="37" t="s">
        <v>110</v>
      </c>
      <c r="AX270" s="52">
        <v>45</v>
      </c>
      <c r="AY270" s="64">
        <v>45518</v>
      </c>
      <c r="AZ270" s="66"/>
      <c r="BA270" s="66"/>
      <c r="BB270" s="66"/>
      <c r="BC270" s="51"/>
      <c r="BD270" s="51"/>
      <c r="BE270" s="51"/>
      <c r="BF270" s="51"/>
      <c r="BG270" s="66"/>
      <c r="BH270" s="76"/>
      <c r="BI270" s="66"/>
      <c r="BJ270" s="76"/>
      <c r="BK270" s="66"/>
      <c r="BL270" s="79"/>
      <c r="BM270" s="76"/>
      <c r="BN270" s="66"/>
      <c r="BO270" s="66"/>
      <c r="BP270" s="79"/>
      <c r="BQ270" s="76"/>
      <c r="BR270" s="66"/>
      <c r="BS270" s="66"/>
      <c r="BT270" s="79"/>
      <c r="BU270" s="80"/>
      <c r="BV270" s="79"/>
      <c r="BW270" s="79"/>
      <c r="BX270" s="57">
        <v>45518</v>
      </c>
      <c r="BY270" s="52">
        <f>R270+AX270</f>
        <v>150</v>
      </c>
      <c r="BZ270" s="37" t="s">
        <v>111</v>
      </c>
      <c r="CA270" s="42">
        <f>T270+AL270</f>
        <v>13000000</v>
      </c>
      <c r="CB270" s="37" t="s">
        <v>91</v>
      </c>
    </row>
    <row r="271" spans="1:80" s="58" customFormat="1" ht="29.25" customHeight="1" x14ac:dyDescent="0.3">
      <c r="A271" s="75">
        <v>270</v>
      </c>
      <c r="B271" s="73">
        <v>103832</v>
      </c>
      <c r="C271" s="36" t="s">
        <v>71</v>
      </c>
      <c r="D271" s="71" t="s">
        <v>72</v>
      </c>
      <c r="E271" s="71" t="s">
        <v>73</v>
      </c>
      <c r="F271" s="66" t="s">
        <v>1727</v>
      </c>
      <c r="G271" s="38" t="s">
        <v>1728</v>
      </c>
      <c r="H271" s="76" t="s">
        <v>76</v>
      </c>
      <c r="I271" s="66" t="s">
        <v>1729</v>
      </c>
      <c r="J271" s="40" t="s">
        <v>1057</v>
      </c>
      <c r="K271" s="66" t="s">
        <v>80</v>
      </c>
      <c r="L271" s="76" t="s">
        <v>81</v>
      </c>
      <c r="M271" s="64">
        <v>45364</v>
      </c>
      <c r="N271" s="41">
        <v>45369</v>
      </c>
      <c r="O271" s="41">
        <v>45475</v>
      </c>
      <c r="P271" s="39">
        <v>3</v>
      </c>
      <c r="Q271" s="39">
        <v>15</v>
      </c>
      <c r="R271" s="39">
        <f t="shared" si="7"/>
        <v>105</v>
      </c>
      <c r="S271" s="39" t="s">
        <v>82</v>
      </c>
      <c r="T271" s="69">
        <v>10080000</v>
      </c>
      <c r="U271" s="69">
        <v>2880000</v>
      </c>
      <c r="V271" s="43">
        <v>1057</v>
      </c>
      <c r="W271" s="44">
        <v>45343</v>
      </c>
      <c r="X271" s="45">
        <v>80640000</v>
      </c>
      <c r="Y271" s="46">
        <v>1391</v>
      </c>
      <c r="Z271" s="44">
        <v>45372</v>
      </c>
      <c r="AA271" s="47" t="s">
        <v>805</v>
      </c>
      <c r="AB271" s="77" t="s">
        <v>84</v>
      </c>
      <c r="AC271" s="74">
        <v>45364</v>
      </c>
      <c r="AD271" s="48" t="s">
        <v>1730</v>
      </c>
      <c r="AE271" s="78" t="s">
        <v>1731</v>
      </c>
      <c r="AF271" s="77" t="s">
        <v>87</v>
      </c>
      <c r="AG271" s="48" t="s">
        <v>746</v>
      </c>
      <c r="AH271" s="48" t="s">
        <v>747</v>
      </c>
      <c r="AI271" s="48" t="s">
        <v>108</v>
      </c>
      <c r="AJ271" s="74">
        <v>45464</v>
      </c>
      <c r="AK271" s="50">
        <v>4320000</v>
      </c>
      <c r="AL271" s="50">
        <v>4320000</v>
      </c>
      <c r="AM271" s="48">
        <v>111885</v>
      </c>
      <c r="AN271" s="46">
        <v>1594</v>
      </c>
      <c r="AO271" s="59">
        <v>45460</v>
      </c>
      <c r="AP271" s="50">
        <v>4320000</v>
      </c>
      <c r="AQ271" s="46">
        <v>1964</v>
      </c>
      <c r="AR271" s="59">
        <v>45469</v>
      </c>
      <c r="AS271" s="47">
        <v>4320000</v>
      </c>
      <c r="AT271" s="52">
        <v>1</v>
      </c>
      <c r="AU271" s="52">
        <v>15</v>
      </c>
      <c r="AV271" s="52">
        <v>45</v>
      </c>
      <c r="AW271" s="37" t="s">
        <v>110</v>
      </c>
      <c r="AX271" s="65">
        <v>45</v>
      </c>
      <c r="AY271" s="64">
        <v>45521</v>
      </c>
      <c r="AZ271" s="66"/>
      <c r="BA271" s="66"/>
      <c r="BB271" s="66"/>
      <c r="BC271" s="51"/>
      <c r="BD271" s="51"/>
      <c r="BE271" s="51"/>
      <c r="BF271" s="51"/>
      <c r="BG271" s="66"/>
      <c r="BH271" s="76"/>
      <c r="BI271" s="66"/>
      <c r="BJ271" s="76"/>
      <c r="BK271" s="66"/>
      <c r="BL271" s="79"/>
      <c r="BM271" s="76"/>
      <c r="BN271" s="66"/>
      <c r="BO271" s="66"/>
      <c r="BP271" s="79"/>
      <c r="BQ271" s="76"/>
      <c r="BR271" s="66"/>
      <c r="BS271" s="66"/>
      <c r="BT271" s="79"/>
      <c r="BU271" s="80"/>
      <c r="BV271" s="79"/>
      <c r="BW271" s="79"/>
      <c r="BX271" s="64">
        <v>45521</v>
      </c>
      <c r="BY271" s="52">
        <f>R271+AX271</f>
        <v>150</v>
      </c>
      <c r="BZ271" s="37" t="s">
        <v>111</v>
      </c>
      <c r="CA271" s="42">
        <f>T271+AL271</f>
        <v>14400000</v>
      </c>
      <c r="CB271" s="37" t="s">
        <v>91</v>
      </c>
    </row>
    <row r="272" spans="1:80" s="58" customFormat="1" ht="29.25" customHeight="1" x14ac:dyDescent="0.3">
      <c r="A272" s="75">
        <v>271</v>
      </c>
      <c r="B272" s="73">
        <v>103890</v>
      </c>
      <c r="C272" s="36" t="s">
        <v>133</v>
      </c>
      <c r="D272" s="71" t="s">
        <v>134</v>
      </c>
      <c r="E272" s="71" t="s">
        <v>385</v>
      </c>
      <c r="F272" s="66" t="s">
        <v>1732</v>
      </c>
      <c r="G272" s="38" t="s">
        <v>1733</v>
      </c>
      <c r="H272" s="76" t="s">
        <v>76</v>
      </c>
      <c r="I272" s="66" t="s">
        <v>1734</v>
      </c>
      <c r="J272" s="40" t="s">
        <v>1019</v>
      </c>
      <c r="K272" s="66" t="s">
        <v>80</v>
      </c>
      <c r="L272" s="76" t="s">
        <v>81</v>
      </c>
      <c r="M272" s="64">
        <v>45364</v>
      </c>
      <c r="N272" s="41">
        <v>45369</v>
      </c>
      <c r="O272" s="41">
        <v>45475</v>
      </c>
      <c r="P272" s="39">
        <v>3</v>
      </c>
      <c r="Q272" s="39">
        <v>15</v>
      </c>
      <c r="R272" s="39">
        <f t="shared" si="7"/>
        <v>105</v>
      </c>
      <c r="S272" s="39" t="s">
        <v>82</v>
      </c>
      <c r="T272" s="69">
        <v>9100000</v>
      </c>
      <c r="U272" s="69">
        <v>2600000</v>
      </c>
      <c r="V272" s="43">
        <v>1063</v>
      </c>
      <c r="W272" s="44">
        <v>45343</v>
      </c>
      <c r="X272" s="45">
        <v>72800000</v>
      </c>
      <c r="Y272" s="46">
        <v>1317</v>
      </c>
      <c r="Z272" s="44">
        <v>45365</v>
      </c>
      <c r="AA272" s="47" t="s">
        <v>603</v>
      </c>
      <c r="AB272" s="77" t="s">
        <v>84</v>
      </c>
      <c r="AC272" s="74">
        <v>45364</v>
      </c>
      <c r="AD272" s="48" t="s">
        <v>1735</v>
      </c>
      <c r="AE272" s="78" t="s">
        <v>1736</v>
      </c>
      <c r="AF272" s="77" t="s">
        <v>87</v>
      </c>
      <c r="AG272" s="48" t="s">
        <v>392</v>
      </c>
      <c r="AH272" s="48" t="s">
        <v>107</v>
      </c>
      <c r="AI272" s="48" t="s">
        <v>108</v>
      </c>
      <c r="AJ272" s="74">
        <v>45467</v>
      </c>
      <c r="AK272" s="50">
        <v>3900000</v>
      </c>
      <c r="AL272" s="50">
        <v>3900000</v>
      </c>
      <c r="AM272" s="48">
        <v>111891</v>
      </c>
      <c r="AN272" s="46">
        <v>1600</v>
      </c>
      <c r="AO272" s="59">
        <v>45460</v>
      </c>
      <c r="AP272" s="50">
        <v>3900000</v>
      </c>
      <c r="AQ272" s="46">
        <v>1965</v>
      </c>
      <c r="AR272" s="59">
        <v>45469</v>
      </c>
      <c r="AS272" s="47">
        <v>3900000</v>
      </c>
      <c r="AT272" s="52">
        <v>1</v>
      </c>
      <c r="AU272" s="52">
        <v>15</v>
      </c>
      <c r="AV272" s="52">
        <v>45</v>
      </c>
      <c r="AW272" s="37" t="s">
        <v>110</v>
      </c>
      <c r="AX272" s="65">
        <v>45</v>
      </c>
      <c r="AY272" s="64">
        <v>45521</v>
      </c>
      <c r="AZ272" s="66"/>
      <c r="BA272" s="66"/>
      <c r="BB272" s="66"/>
      <c r="BC272" s="51"/>
      <c r="BD272" s="51"/>
      <c r="BE272" s="51"/>
      <c r="BF272" s="51"/>
      <c r="BG272" s="66"/>
      <c r="BH272" s="76"/>
      <c r="BI272" s="66"/>
      <c r="BJ272" s="76"/>
      <c r="BK272" s="66"/>
      <c r="BL272" s="79"/>
      <c r="BM272" s="76"/>
      <c r="BN272" s="66"/>
      <c r="BO272" s="66"/>
      <c r="BP272" s="79"/>
      <c r="BQ272" s="76"/>
      <c r="BR272" s="66"/>
      <c r="BS272" s="66"/>
      <c r="BT272" s="79"/>
      <c r="BU272" s="80"/>
      <c r="BV272" s="79"/>
      <c r="BW272" s="79"/>
      <c r="BX272" s="64">
        <v>45521</v>
      </c>
      <c r="BY272" s="52">
        <f>R272+AX272</f>
        <v>150</v>
      </c>
      <c r="BZ272" s="37" t="s">
        <v>111</v>
      </c>
      <c r="CA272" s="42">
        <f>T272+AL272</f>
        <v>13000000</v>
      </c>
      <c r="CB272" s="37" t="s">
        <v>91</v>
      </c>
    </row>
    <row r="273" spans="1:80" s="58" customFormat="1" ht="29.25" customHeight="1" x14ac:dyDescent="0.3">
      <c r="A273" s="75">
        <v>272</v>
      </c>
      <c r="B273" s="73">
        <v>103893</v>
      </c>
      <c r="C273" s="36" t="s">
        <v>133</v>
      </c>
      <c r="D273" s="71" t="s">
        <v>134</v>
      </c>
      <c r="E273" s="71" t="s">
        <v>385</v>
      </c>
      <c r="F273" s="66" t="s">
        <v>1737</v>
      </c>
      <c r="G273" s="38" t="s">
        <v>1738</v>
      </c>
      <c r="H273" s="76" t="s">
        <v>76</v>
      </c>
      <c r="I273" s="66" t="s">
        <v>1739</v>
      </c>
      <c r="J273" s="40" t="s">
        <v>1740</v>
      </c>
      <c r="K273" s="66" t="s">
        <v>80</v>
      </c>
      <c r="L273" s="76" t="s">
        <v>81</v>
      </c>
      <c r="M273" s="64">
        <v>45364</v>
      </c>
      <c r="N273" s="41">
        <v>45365</v>
      </c>
      <c r="O273" s="41">
        <v>45471</v>
      </c>
      <c r="P273" s="39">
        <v>3</v>
      </c>
      <c r="Q273" s="39">
        <v>15</v>
      </c>
      <c r="R273" s="39">
        <f t="shared" si="7"/>
        <v>105</v>
      </c>
      <c r="S273" s="39" t="s">
        <v>82</v>
      </c>
      <c r="T273" s="69">
        <v>9800000</v>
      </c>
      <c r="U273" s="69">
        <v>2800000</v>
      </c>
      <c r="V273" s="43">
        <v>1029</v>
      </c>
      <c r="W273" s="44">
        <v>45337</v>
      </c>
      <c r="X273" s="45">
        <v>343000000</v>
      </c>
      <c r="Y273" s="46">
        <v>1318</v>
      </c>
      <c r="Z273" s="44">
        <v>45365</v>
      </c>
      <c r="AA273" s="47" t="s">
        <v>623</v>
      </c>
      <c r="AB273" s="77" t="s">
        <v>84</v>
      </c>
      <c r="AC273" s="74">
        <v>45364</v>
      </c>
      <c r="AD273" s="48" t="s">
        <v>1741</v>
      </c>
      <c r="AE273" s="78" t="s">
        <v>1742</v>
      </c>
      <c r="AF273" s="77" t="s">
        <v>87</v>
      </c>
      <c r="AG273" s="48" t="s">
        <v>626</v>
      </c>
      <c r="AH273" s="48" t="s">
        <v>107</v>
      </c>
      <c r="AI273" s="48" t="s">
        <v>108</v>
      </c>
      <c r="AJ273" s="74">
        <v>45454</v>
      </c>
      <c r="AK273" s="50">
        <v>4200000</v>
      </c>
      <c r="AL273" s="50">
        <v>4200000</v>
      </c>
      <c r="AM273" s="48">
        <v>110742</v>
      </c>
      <c r="AN273" s="46">
        <v>1573</v>
      </c>
      <c r="AO273" s="59">
        <v>45449</v>
      </c>
      <c r="AP273" s="50">
        <v>4200000</v>
      </c>
      <c r="AQ273" s="46">
        <v>1820</v>
      </c>
      <c r="AR273" s="59">
        <v>45456</v>
      </c>
      <c r="AS273" s="72" t="s">
        <v>176</v>
      </c>
      <c r="AT273" s="37">
        <v>1</v>
      </c>
      <c r="AU273" s="37">
        <v>15</v>
      </c>
      <c r="AV273" s="37">
        <v>45</v>
      </c>
      <c r="AW273" s="37" t="s">
        <v>110</v>
      </c>
      <c r="AX273" s="52">
        <v>45</v>
      </c>
      <c r="AY273" s="64">
        <v>45517</v>
      </c>
      <c r="AZ273" s="66"/>
      <c r="BA273" s="66"/>
      <c r="BB273" s="66"/>
      <c r="BC273" s="51"/>
      <c r="BD273" s="51"/>
      <c r="BE273" s="51"/>
      <c r="BF273" s="51"/>
      <c r="BG273" s="66"/>
      <c r="BH273" s="76"/>
      <c r="BI273" s="66"/>
      <c r="BJ273" s="76"/>
      <c r="BK273" s="66"/>
      <c r="BL273" s="79"/>
      <c r="BM273" s="76"/>
      <c r="BN273" s="66"/>
      <c r="BO273" s="66"/>
      <c r="BP273" s="79"/>
      <c r="BQ273" s="76"/>
      <c r="BR273" s="66"/>
      <c r="BS273" s="66"/>
      <c r="BT273" s="79"/>
      <c r="BU273" s="80"/>
      <c r="BV273" s="79"/>
      <c r="BW273" s="79"/>
      <c r="BX273" s="64">
        <v>45517</v>
      </c>
      <c r="BY273" s="52">
        <f>R273+AX273</f>
        <v>150</v>
      </c>
      <c r="BZ273" s="37" t="s">
        <v>111</v>
      </c>
      <c r="CA273" s="42">
        <f>T273+AL273</f>
        <v>14000000</v>
      </c>
      <c r="CB273" s="37" t="s">
        <v>91</v>
      </c>
    </row>
    <row r="274" spans="1:80" s="58" customFormat="1" ht="29.25" customHeight="1" x14ac:dyDescent="0.3">
      <c r="A274" s="75">
        <v>273</v>
      </c>
      <c r="B274" s="73">
        <v>103893</v>
      </c>
      <c r="C274" s="36" t="s">
        <v>133</v>
      </c>
      <c r="D274" s="71" t="s">
        <v>134</v>
      </c>
      <c r="E274" s="71" t="s">
        <v>385</v>
      </c>
      <c r="F274" s="66" t="s">
        <v>1743</v>
      </c>
      <c r="G274" s="38" t="s">
        <v>1744</v>
      </c>
      <c r="H274" s="76" t="s">
        <v>76</v>
      </c>
      <c r="I274" s="66" t="s">
        <v>1745</v>
      </c>
      <c r="J274" s="40" t="s">
        <v>1746</v>
      </c>
      <c r="K274" s="66" t="s">
        <v>80</v>
      </c>
      <c r="L274" s="76" t="s">
        <v>81</v>
      </c>
      <c r="M274" s="64">
        <v>45364</v>
      </c>
      <c r="N274" s="41">
        <v>45366</v>
      </c>
      <c r="O274" s="41">
        <v>45472</v>
      </c>
      <c r="P274" s="39">
        <v>3</v>
      </c>
      <c r="Q274" s="39">
        <v>15</v>
      </c>
      <c r="R274" s="39">
        <f t="shared" si="7"/>
        <v>105</v>
      </c>
      <c r="S274" s="39" t="s">
        <v>82</v>
      </c>
      <c r="T274" s="69">
        <v>9800000</v>
      </c>
      <c r="U274" s="69">
        <v>2800000</v>
      </c>
      <c r="V274" s="43">
        <v>1029</v>
      </c>
      <c r="W274" s="44">
        <v>45337</v>
      </c>
      <c r="X274" s="45">
        <v>343000000</v>
      </c>
      <c r="Y274" s="46">
        <v>1319</v>
      </c>
      <c r="Z274" s="44">
        <v>45365</v>
      </c>
      <c r="AA274" s="47" t="s">
        <v>623</v>
      </c>
      <c r="AB274" s="77" t="s">
        <v>84</v>
      </c>
      <c r="AC274" s="74">
        <v>45364</v>
      </c>
      <c r="AD274" s="48" t="s">
        <v>1747</v>
      </c>
      <c r="AE274" s="78" t="s">
        <v>1748</v>
      </c>
      <c r="AF274" s="77" t="s">
        <v>87</v>
      </c>
      <c r="AG274" s="48" t="s">
        <v>626</v>
      </c>
      <c r="AH274" s="48" t="s">
        <v>107</v>
      </c>
      <c r="AI274" s="48" t="s">
        <v>108</v>
      </c>
      <c r="AJ274" s="74">
        <v>45454</v>
      </c>
      <c r="AK274" s="50">
        <v>4200000</v>
      </c>
      <c r="AL274" s="50">
        <v>4200000</v>
      </c>
      <c r="AM274" s="48">
        <v>110763</v>
      </c>
      <c r="AN274" s="46">
        <v>1591</v>
      </c>
      <c r="AO274" s="59">
        <v>45449</v>
      </c>
      <c r="AP274" s="50">
        <v>4200000</v>
      </c>
      <c r="AQ274" s="46">
        <v>1821</v>
      </c>
      <c r="AR274" s="59">
        <v>45456</v>
      </c>
      <c r="AS274" s="72" t="s">
        <v>176</v>
      </c>
      <c r="AT274" s="37">
        <v>1</v>
      </c>
      <c r="AU274" s="37">
        <v>15</v>
      </c>
      <c r="AV274" s="37">
        <v>45</v>
      </c>
      <c r="AW274" s="37" t="s">
        <v>110</v>
      </c>
      <c r="AX274" s="52">
        <v>45</v>
      </c>
      <c r="AY274" s="64">
        <v>45518</v>
      </c>
      <c r="AZ274" s="66"/>
      <c r="BA274" s="66"/>
      <c r="BB274" s="66"/>
      <c r="BC274" s="51"/>
      <c r="BD274" s="51"/>
      <c r="BE274" s="51"/>
      <c r="BF274" s="51"/>
      <c r="BG274" s="66"/>
      <c r="BH274" s="76"/>
      <c r="BI274" s="66"/>
      <c r="BJ274" s="76"/>
      <c r="BK274" s="66"/>
      <c r="BL274" s="79"/>
      <c r="BM274" s="76"/>
      <c r="BN274" s="66"/>
      <c r="BO274" s="66"/>
      <c r="BP274" s="79"/>
      <c r="BQ274" s="76"/>
      <c r="BR274" s="66"/>
      <c r="BS274" s="66"/>
      <c r="BT274" s="79"/>
      <c r="BU274" s="80"/>
      <c r="BV274" s="79"/>
      <c r="BW274" s="79"/>
      <c r="BX274" s="64">
        <v>45518</v>
      </c>
      <c r="BY274" s="52">
        <f>R274+AX274</f>
        <v>150</v>
      </c>
      <c r="BZ274" s="37" t="s">
        <v>111</v>
      </c>
      <c r="CA274" s="42">
        <f>T274+AL274</f>
        <v>14000000</v>
      </c>
      <c r="CB274" s="37" t="s">
        <v>91</v>
      </c>
    </row>
    <row r="275" spans="1:80" s="58" customFormat="1" ht="29.25" customHeight="1" x14ac:dyDescent="0.3">
      <c r="A275" s="75">
        <v>274</v>
      </c>
      <c r="B275" s="73">
        <v>103893</v>
      </c>
      <c r="C275" s="36" t="s">
        <v>133</v>
      </c>
      <c r="D275" s="71" t="s">
        <v>134</v>
      </c>
      <c r="E275" s="71" t="s">
        <v>385</v>
      </c>
      <c r="F275" s="66" t="s">
        <v>1749</v>
      </c>
      <c r="G275" s="38" t="s">
        <v>1750</v>
      </c>
      <c r="H275" s="76" t="s">
        <v>76</v>
      </c>
      <c r="I275" s="66" t="s">
        <v>1751</v>
      </c>
      <c r="J275" s="40" t="s">
        <v>1746</v>
      </c>
      <c r="K275" s="66" t="s">
        <v>80</v>
      </c>
      <c r="L275" s="76" t="s">
        <v>81</v>
      </c>
      <c r="M275" s="64">
        <v>45364</v>
      </c>
      <c r="N275" s="41">
        <v>45366</v>
      </c>
      <c r="O275" s="41">
        <v>45472</v>
      </c>
      <c r="P275" s="39">
        <v>3</v>
      </c>
      <c r="Q275" s="39">
        <v>15</v>
      </c>
      <c r="R275" s="39">
        <f t="shared" si="7"/>
        <v>105</v>
      </c>
      <c r="S275" s="39" t="s">
        <v>82</v>
      </c>
      <c r="T275" s="69">
        <v>9800000</v>
      </c>
      <c r="U275" s="69">
        <v>2800000</v>
      </c>
      <c r="V275" s="43">
        <v>1029</v>
      </c>
      <c r="W275" s="44">
        <v>45337</v>
      </c>
      <c r="X275" s="45">
        <v>343000000</v>
      </c>
      <c r="Y275" s="46">
        <v>1320</v>
      </c>
      <c r="Z275" s="44">
        <v>45365</v>
      </c>
      <c r="AA275" s="47" t="s">
        <v>623</v>
      </c>
      <c r="AB275" s="77" t="s">
        <v>84</v>
      </c>
      <c r="AC275" s="74">
        <v>45364</v>
      </c>
      <c r="AD275" s="48" t="s">
        <v>1752</v>
      </c>
      <c r="AE275" s="78" t="s">
        <v>1753</v>
      </c>
      <c r="AF275" s="77" t="s">
        <v>87</v>
      </c>
      <c r="AG275" s="48" t="s">
        <v>626</v>
      </c>
      <c r="AH275" s="48" t="s">
        <v>107</v>
      </c>
      <c r="AI275" s="48" t="s">
        <v>108</v>
      </c>
      <c r="AJ275" s="74">
        <v>45455</v>
      </c>
      <c r="AK275" s="50">
        <v>4200000</v>
      </c>
      <c r="AL275" s="50">
        <v>4200000</v>
      </c>
      <c r="AM275" s="48">
        <v>110759</v>
      </c>
      <c r="AN275" s="46">
        <v>1587</v>
      </c>
      <c r="AO275" s="59">
        <v>45449</v>
      </c>
      <c r="AP275" s="50">
        <v>4200000</v>
      </c>
      <c r="AQ275" s="46">
        <v>1822</v>
      </c>
      <c r="AR275" s="59">
        <v>45456</v>
      </c>
      <c r="AS275" s="72" t="s">
        <v>176</v>
      </c>
      <c r="AT275" s="37">
        <v>1</v>
      </c>
      <c r="AU275" s="37">
        <v>15</v>
      </c>
      <c r="AV275" s="37">
        <v>45</v>
      </c>
      <c r="AW275" s="37" t="s">
        <v>110</v>
      </c>
      <c r="AX275" s="52">
        <v>45</v>
      </c>
      <c r="AY275" s="64">
        <v>45518</v>
      </c>
      <c r="AZ275" s="66"/>
      <c r="BA275" s="66"/>
      <c r="BB275" s="66"/>
      <c r="BC275" s="51"/>
      <c r="BD275" s="51"/>
      <c r="BE275" s="51"/>
      <c r="BF275" s="51"/>
      <c r="BG275" s="66"/>
      <c r="BH275" s="76"/>
      <c r="BI275" s="66"/>
      <c r="BJ275" s="76"/>
      <c r="BK275" s="66"/>
      <c r="BL275" s="79"/>
      <c r="BM275" s="76"/>
      <c r="BN275" s="66"/>
      <c r="BO275" s="66"/>
      <c r="BP275" s="79"/>
      <c r="BQ275" s="76"/>
      <c r="BR275" s="66"/>
      <c r="BS275" s="66"/>
      <c r="BT275" s="79"/>
      <c r="BU275" s="80"/>
      <c r="BV275" s="79"/>
      <c r="BW275" s="79"/>
      <c r="BX275" s="64">
        <v>45518</v>
      </c>
      <c r="BY275" s="52">
        <f>R275+AX275</f>
        <v>150</v>
      </c>
      <c r="BZ275" s="37" t="s">
        <v>111</v>
      </c>
      <c r="CA275" s="42">
        <f>T275+AL275</f>
        <v>14000000</v>
      </c>
      <c r="CB275" s="37" t="s">
        <v>91</v>
      </c>
    </row>
    <row r="276" spans="1:80" s="58" customFormat="1" ht="29.25" customHeight="1" x14ac:dyDescent="0.3">
      <c r="A276" s="75">
        <v>275</v>
      </c>
      <c r="B276" s="73">
        <v>103893</v>
      </c>
      <c r="C276" s="36" t="s">
        <v>133</v>
      </c>
      <c r="D276" s="71" t="s">
        <v>134</v>
      </c>
      <c r="E276" s="71" t="s">
        <v>385</v>
      </c>
      <c r="F276" s="66" t="s">
        <v>1754</v>
      </c>
      <c r="G276" s="38" t="s">
        <v>1755</v>
      </c>
      <c r="H276" s="76" t="s">
        <v>76</v>
      </c>
      <c r="I276" s="66" t="s">
        <v>1756</v>
      </c>
      <c r="J276" s="40" t="s">
        <v>1575</v>
      </c>
      <c r="K276" s="66" t="s">
        <v>80</v>
      </c>
      <c r="L276" s="76" t="s">
        <v>81</v>
      </c>
      <c r="M276" s="64">
        <v>45364</v>
      </c>
      <c r="N276" s="41">
        <v>45366</v>
      </c>
      <c r="O276" s="41">
        <v>45472</v>
      </c>
      <c r="P276" s="39">
        <v>3</v>
      </c>
      <c r="Q276" s="39">
        <v>15</v>
      </c>
      <c r="R276" s="39">
        <f t="shared" si="7"/>
        <v>105</v>
      </c>
      <c r="S276" s="39" t="s">
        <v>82</v>
      </c>
      <c r="T276" s="69">
        <v>9800000</v>
      </c>
      <c r="U276" s="69">
        <v>2800000</v>
      </c>
      <c r="V276" s="43">
        <v>1029</v>
      </c>
      <c r="W276" s="44">
        <v>45337</v>
      </c>
      <c r="X276" s="45">
        <v>343000000</v>
      </c>
      <c r="Y276" s="46">
        <v>1321</v>
      </c>
      <c r="Z276" s="44">
        <v>45365</v>
      </c>
      <c r="AA276" s="47" t="s">
        <v>623</v>
      </c>
      <c r="AB276" s="77" t="s">
        <v>84</v>
      </c>
      <c r="AC276" s="74">
        <v>45364</v>
      </c>
      <c r="AD276" s="48" t="s">
        <v>1757</v>
      </c>
      <c r="AE276" s="78" t="s">
        <v>1758</v>
      </c>
      <c r="AF276" s="77" t="s">
        <v>87</v>
      </c>
      <c r="AG276" s="48" t="s">
        <v>626</v>
      </c>
      <c r="AH276" s="48" t="s">
        <v>107</v>
      </c>
      <c r="AI276" s="48" t="s">
        <v>108</v>
      </c>
      <c r="AJ276" s="74">
        <v>45457</v>
      </c>
      <c r="AK276" s="50">
        <v>4200000</v>
      </c>
      <c r="AL276" s="50">
        <v>4200000</v>
      </c>
      <c r="AM276" s="48">
        <v>110758</v>
      </c>
      <c r="AN276" s="46">
        <v>1586</v>
      </c>
      <c r="AO276" s="59">
        <v>45449</v>
      </c>
      <c r="AP276" s="50">
        <v>4200000</v>
      </c>
      <c r="AQ276" s="46">
        <v>1912</v>
      </c>
      <c r="AR276" s="59">
        <v>45460</v>
      </c>
      <c r="AS276" s="47">
        <v>4200000</v>
      </c>
      <c r="AT276" s="37">
        <v>1</v>
      </c>
      <c r="AU276" s="37">
        <v>15</v>
      </c>
      <c r="AV276" s="37">
        <v>45</v>
      </c>
      <c r="AW276" s="37" t="s">
        <v>110</v>
      </c>
      <c r="AX276" s="52">
        <v>45</v>
      </c>
      <c r="AY276" s="64">
        <v>45518</v>
      </c>
      <c r="AZ276" s="66"/>
      <c r="BA276" s="66"/>
      <c r="BB276" s="66"/>
      <c r="BC276" s="51"/>
      <c r="BD276" s="51"/>
      <c r="BE276" s="51"/>
      <c r="BF276" s="51"/>
      <c r="BG276" s="66"/>
      <c r="BH276" s="76"/>
      <c r="BI276" s="66"/>
      <c r="BJ276" s="76"/>
      <c r="BK276" s="66"/>
      <c r="BL276" s="79"/>
      <c r="BM276" s="76"/>
      <c r="BN276" s="66"/>
      <c r="BO276" s="66"/>
      <c r="BP276" s="79"/>
      <c r="BQ276" s="76"/>
      <c r="BR276" s="66"/>
      <c r="BS276" s="66"/>
      <c r="BT276" s="79"/>
      <c r="BU276" s="80"/>
      <c r="BV276" s="79"/>
      <c r="BW276" s="79"/>
      <c r="BX276" s="64">
        <v>45518</v>
      </c>
      <c r="BY276" s="52">
        <f>R276+AX276</f>
        <v>150</v>
      </c>
      <c r="BZ276" s="37" t="s">
        <v>111</v>
      </c>
      <c r="CA276" s="42">
        <f>T276+AL276</f>
        <v>14000000</v>
      </c>
      <c r="CB276" s="37" t="s">
        <v>91</v>
      </c>
    </row>
    <row r="277" spans="1:80" s="58" customFormat="1" ht="29.25" customHeight="1" x14ac:dyDescent="0.3">
      <c r="A277" s="75">
        <v>276</v>
      </c>
      <c r="B277" s="73">
        <v>103893</v>
      </c>
      <c r="C277" s="36" t="s">
        <v>133</v>
      </c>
      <c r="D277" s="71" t="s">
        <v>134</v>
      </c>
      <c r="E277" s="71" t="s">
        <v>385</v>
      </c>
      <c r="F277" s="66" t="s">
        <v>1759</v>
      </c>
      <c r="G277" s="38" t="s">
        <v>1760</v>
      </c>
      <c r="H277" s="76" t="s">
        <v>76</v>
      </c>
      <c r="I277" s="66" t="s">
        <v>1761</v>
      </c>
      <c r="J277" s="40" t="s">
        <v>1762</v>
      </c>
      <c r="K277" s="66" t="s">
        <v>80</v>
      </c>
      <c r="L277" s="76" t="s">
        <v>81</v>
      </c>
      <c r="M277" s="64">
        <v>45364</v>
      </c>
      <c r="N277" s="41">
        <v>45365</v>
      </c>
      <c r="O277" s="41">
        <v>45471</v>
      </c>
      <c r="P277" s="39">
        <v>3</v>
      </c>
      <c r="Q277" s="39">
        <v>15</v>
      </c>
      <c r="R277" s="39">
        <f t="shared" ref="R277:R321" si="8">3*30+15</f>
        <v>105</v>
      </c>
      <c r="S277" s="39" t="s">
        <v>82</v>
      </c>
      <c r="T277" s="69">
        <v>9800000</v>
      </c>
      <c r="U277" s="69">
        <v>2800000</v>
      </c>
      <c r="V277" s="43">
        <v>1029</v>
      </c>
      <c r="W277" s="44">
        <v>45337</v>
      </c>
      <c r="X277" s="45">
        <v>343000000</v>
      </c>
      <c r="Y277" s="46">
        <v>1322</v>
      </c>
      <c r="Z277" s="44">
        <v>45365</v>
      </c>
      <c r="AA277" s="47" t="s">
        <v>623</v>
      </c>
      <c r="AB277" s="77" t="s">
        <v>84</v>
      </c>
      <c r="AC277" s="74">
        <v>45364</v>
      </c>
      <c r="AD277" s="48" t="s">
        <v>1763</v>
      </c>
      <c r="AE277" s="78" t="s">
        <v>1764</v>
      </c>
      <c r="AF277" s="77" t="s">
        <v>87</v>
      </c>
      <c r="AG277" s="48" t="s">
        <v>626</v>
      </c>
      <c r="AH277" s="48" t="s">
        <v>107</v>
      </c>
      <c r="AI277" s="48" t="s">
        <v>108</v>
      </c>
      <c r="AJ277" s="74">
        <v>45457</v>
      </c>
      <c r="AK277" s="50">
        <v>4200000</v>
      </c>
      <c r="AL277" s="50">
        <v>4200000</v>
      </c>
      <c r="AM277" s="48">
        <v>110741</v>
      </c>
      <c r="AN277" s="46">
        <v>1572</v>
      </c>
      <c r="AO277" s="59">
        <v>45449</v>
      </c>
      <c r="AP277" s="50">
        <v>4200000</v>
      </c>
      <c r="AQ277" s="46">
        <v>1913</v>
      </c>
      <c r="AR277" s="59">
        <v>45460</v>
      </c>
      <c r="AS277" s="47">
        <v>4200000</v>
      </c>
      <c r="AT277" s="37">
        <v>1</v>
      </c>
      <c r="AU277" s="37">
        <v>15</v>
      </c>
      <c r="AV277" s="37">
        <v>45</v>
      </c>
      <c r="AW277" s="37" t="s">
        <v>110</v>
      </c>
      <c r="AX277" s="52">
        <v>45</v>
      </c>
      <c r="AY277" s="64">
        <v>45517</v>
      </c>
      <c r="AZ277" s="66"/>
      <c r="BA277" s="66"/>
      <c r="BB277" s="66"/>
      <c r="BC277" s="51"/>
      <c r="BD277" s="51"/>
      <c r="BE277" s="51"/>
      <c r="BF277" s="51"/>
      <c r="BG277" s="66"/>
      <c r="BH277" s="76"/>
      <c r="BI277" s="66"/>
      <c r="BJ277" s="76"/>
      <c r="BK277" s="66"/>
      <c r="BL277" s="79"/>
      <c r="BM277" s="76"/>
      <c r="BN277" s="66"/>
      <c r="BO277" s="66"/>
      <c r="BP277" s="79"/>
      <c r="BQ277" s="76"/>
      <c r="BR277" s="66"/>
      <c r="BS277" s="66"/>
      <c r="BT277" s="79"/>
      <c r="BU277" s="80"/>
      <c r="BV277" s="79"/>
      <c r="BW277" s="79"/>
      <c r="BX277" s="64">
        <v>45517</v>
      </c>
      <c r="BY277" s="52">
        <f>R277+AX277</f>
        <v>150</v>
      </c>
      <c r="BZ277" s="37" t="s">
        <v>111</v>
      </c>
      <c r="CA277" s="42">
        <f>T277+AL277</f>
        <v>14000000</v>
      </c>
      <c r="CB277" s="37" t="s">
        <v>91</v>
      </c>
    </row>
    <row r="278" spans="1:80" s="58" customFormat="1" ht="29.25" customHeight="1" x14ac:dyDescent="0.3">
      <c r="A278" s="75">
        <v>277</v>
      </c>
      <c r="B278" s="73">
        <v>103857</v>
      </c>
      <c r="C278" s="36" t="s">
        <v>71</v>
      </c>
      <c r="D278" s="71" t="s">
        <v>72</v>
      </c>
      <c r="E278" s="71" t="s">
        <v>73</v>
      </c>
      <c r="F278" s="66" t="s">
        <v>1765</v>
      </c>
      <c r="G278" s="38" t="s">
        <v>1766</v>
      </c>
      <c r="H278" s="76" t="s">
        <v>76</v>
      </c>
      <c r="I278" s="66" t="s">
        <v>1767</v>
      </c>
      <c r="J278" s="40" t="s">
        <v>1768</v>
      </c>
      <c r="K278" s="66" t="s">
        <v>80</v>
      </c>
      <c r="L278" s="76" t="s">
        <v>81</v>
      </c>
      <c r="M278" s="64">
        <v>45364</v>
      </c>
      <c r="N278" s="41">
        <v>45365</v>
      </c>
      <c r="O278" s="41">
        <v>45471</v>
      </c>
      <c r="P278" s="39">
        <v>3</v>
      </c>
      <c r="Q278" s="39">
        <v>15</v>
      </c>
      <c r="R278" s="39">
        <f t="shared" si="8"/>
        <v>105</v>
      </c>
      <c r="S278" s="39" t="s">
        <v>82</v>
      </c>
      <c r="T278" s="69">
        <v>35000000</v>
      </c>
      <c r="U278" s="69">
        <v>10000000</v>
      </c>
      <c r="V278" s="46">
        <v>1044</v>
      </c>
      <c r="W278" s="44">
        <v>45337</v>
      </c>
      <c r="X278" s="45">
        <v>35000000</v>
      </c>
      <c r="Y278" s="46">
        <v>1323</v>
      </c>
      <c r="Z278" s="44">
        <v>45365</v>
      </c>
      <c r="AA278" s="47" t="s">
        <v>1769</v>
      </c>
      <c r="AB278" s="77" t="s">
        <v>84</v>
      </c>
      <c r="AC278" s="74">
        <v>45364</v>
      </c>
      <c r="AD278" s="48" t="s">
        <v>1770</v>
      </c>
      <c r="AE278" s="8" t="s">
        <v>1771</v>
      </c>
      <c r="AF278" s="77" t="s">
        <v>87</v>
      </c>
      <c r="AG278" s="48" t="s">
        <v>204</v>
      </c>
      <c r="AH278" s="61" t="s">
        <v>258</v>
      </c>
      <c r="AI278" s="48" t="s">
        <v>77</v>
      </c>
      <c r="AJ278" s="48" t="s">
        <v>77</v>
      </c>
      <c r="AK278" s="49"/>
      <c r="AL278" s="50"/>
      <c r="AM278" s="48" t="s">
        <v>77</v>
      </c>
      <c r="AN278" s="48" t="s">
        <v>77</v>
      </c>
      <c r="AO278" s="48" t="s">
        <v>77</v>
      </c>
      <c r="AP278" s="48" t="s">
        <v>77</v>
      </c>
      <c r="AQ278" s="48" t="s">
        <v>77</v>
      </c>
      <c r="AR278" s="48" t="s">
        <v>77</v>
      </c>
      <c r="AS278" s="48" t="s">
        <v>77</v>
      </c>
      <c r="AT278" s="51"/>
      <c r="AU278" s="51"/>
      <c r="AV278" s="51"/>
      <c r="AW278" s="51"/>
      <c r="AX278" s="52"/>
      <c r="AY278" s="37"/>
      <c r="AZ278" s="37"/>
      <c r="BA278" s="66"/>
      <c r="BB278" s="66"/>
      <c r="BC278" s="51"/>
      <c r="BD278" s="51"/>
      <c r="BE278" s="51"/>
      <c r="BF278" s="51"/>
      <c r="BG278" s="66"/>
      <c r="BH278" s="76"/>
      <c r="BI278" s="66"/>
      <c r="BJ278" s="76"/>
      <c r="BK278" s="66"/>
      <c r="BL278" s="79"/>
      <c r="BM278" s="76"/>
      <c r="BN278" s="66"/>
      <c r="BO278" s="66"/>
      <c r="BP278" s="79"/>
      <c r="BQ278" s="76"/>
      <c r="BR278" s="66"/>
      <c r="BS278" s="66"/>
      <c r="BT278" s="79"/>
      <c r="BU278" s="80"/>
      <c r="BV278" s="67" t="s">
        <v>243</v>
      </c>
      <c r="BW278" s="79">
        <v>45427</v>
      </c>
      <c r="BX278" s="53">
        <v>45427</v>
      </c>
      <c r="BY278" s="52">
        <f>R278+AX278</f>
        <v>105</v>
      </c>
      <c r="BZ278" s="37" t="str">
        <f>S278</f>
        <v>3 MESES Y 15 DIAS</v>
      </c>
      <c r="CA278" s="42">
        <v>20666667</v>
      </c>
      <c r="CB278" s="37" t="s">
        <v>245</v>
      </c>
    </row>
    <row r="279" spans="1:80" s="58" customFormat="1" ht="29.25" customHeight="1" x14ac:dyDescent="0.3">
      <c r="A279" s="75">
        <v>278</v>
      </c>
      <c r="B279" s="73">
        <v>103851</v>
      </c>
      <c r="C279" s="36" t="s">
        <v>738</v>
      </c>
      <c r="D279" s="71" t="s">
        <v>186</v>
      </c>
      <c r="E279" s="71" t="s">
        <v>187</v>
      </c>
      <c r="F279" s="66" t="s">
        <v>1772</v>
      </c>
      <c r="G279" s="38" t="s">
        <v>1773</v>
      </c>
      <c r="H279" s="76" t="s">
        <v>76</v>
      </c>
      <c r="I279" s="66" t="s">
        <v>1774</v>
      </c>
      <c r="J279" s="40" t="s">
        <v>1775</v>
      </c>
      <c r="K279" s="66" t="s">
        <v>80</v>
      </c>
      <c r="L279" s="76" t="s">
        <v>81</v>
      </c>
      <c r="M279" s="64">
        <v>45364</v>
      </c>
      <c r="N279" s="41">
        <v>45365</v>
      </c>
      <c r="O279" s="41">
        <v>45471</v>
      </c>
      <c r="P279" s="39">
        <v>3</v>
      </c>
      <c r="Q279" s="39">
        <v>15</v>
      </c>
      <c r="R279" s="39">
        <f t="shared" si="8"/>
        <v>105</v>
      </c>
      <c r="S279" s="39" t="s">
        <v>82</v>
      </c>
      <c r="T279" s="69">
        <v>9800000</v>
      </c>
      <c r="U279" s="69">
        <v>2800000</v>
      </c>
      <c r="V279" s="43">
        <v>1029</v>
      </c>
      <c r="W279" s="44">
        <v>45337</v>
      </c>
      <c r="X279" s="45">
        <v>343000000</v>
      </c>
      <c r="Y279" s="46">
        <v>1324</v>
      </c>
      <c r="Z279" s="44">
        <v>45365</v>
      </c>
      <c r="AA279" s="47" t="s">
        <v>623</v>
      </c>
      <c r="AB279" s="77" t="s">
        <v>84</v>
      </c>
      <c r="AC279" s="74">
        <v>45364</v>
      </c>
      <c r="AD279" s="48" t="s">
        <v>1776</v>
      </c>
      <c r="AE279" s="78" t="s">
        <v>1777</v>
      </c>
      <c r="AF279" s="77" t="s">
        <v>87</v>
      </c>
      <c r="AG279" s="48" t="s">
        <v>626</v>
      </c>
      <c r="AH279" s="48" t="s">
        <v>747</v>
      </c>
      <c r="AI279" s="48" t="s">
        <v>77</v>
      </c>
      <c r="AJ279" s="48" t="s">
        <v>77</v>
      </c>
      <c r="AK279" s="49"/>
      <c r="AL279" s="50"/>
      <c r="AM279" s="48" t="s">
        <v>77</v>
      </c>
      <c r="AN279" s="48" t="s">
        <v>77</v>
      </c>
      <c r="AO279" s="48" t="s">
        <v>77</v>
      </c>
      <c r="AP279" s="48" t="s">
        <v>77</v>
      </c>
      <c r="AQ279" s="48" t="s">
        <v>77</v>
      </c>
      <c r="AR279" s="48" t="s">
        <v>77</v>
      </c>
      <c r="AS279" s="48" t="s">
        <v>77</v>
      </c>
      <c r="AT279" s="51"/>
      <c r="AU279" s="51"/>
      <c r="AV279" s="51"/>
      <c r="AW279" s="51"/>
      <c r="AX279" s="52"/>
      <c r="AY279" s="37"/>
      <c r="AZ279" s="37"/>
      <c r="BA279" s="66"/>
      <c r="BB279" s="66"/>
      <c r="BC279" s="51"/>
      <c r="BD279" s="51"/>
      <c r="BE279" s="51"/>
      <c r="BF279" s="51"/>
      <c r="BG279" s="66"/>
      <c r="BH279" s="76"/>
      <c r="BI279" s="66"/>
      <c r="BJ279" s="76"/>
      <c r="BK279" s="66"/>
      <c r="BL279" s="79"/>
      <c r="BM279" s="76"/>
      <c r="BN279" s="66"/>
      <c r="BO279" s="66"/>
      <c r="BP279" s="79"/>
      <c r="BQ279" s="76"/>
      <c r="BR279" s="66"/>
      <c r="BS279" s="66"/>
      <c r="BT279" s="79"/>
      <c r="BU279" s="80"/>
      <c r="BV279" s="79"/>
      <c r="BW279" s="79"/>
      <c r="BX279" s="57">
        <f>O279</f>
        <v>45471</v>
      </c>
      <c r="BY279" s="52">
        <f>R279+AX279</f>
        <v>105</v>
      </c>
      <c r="BZ279" s="37" t="str">
        <f>S279</f>
        <v>3 MESES Y 15 DIAS</v>
      </c>
      <c r="CA279" s="42">
        <f>T279+AL279</f>
        <v>9800000</v>
      </c>
      <c r="CB279" s="37" t="s">
        <v>91</v>
      </c>
    </row>
    <row r="280" spans="1:80" s="58" customFormat="1" ht="29.25" customHeight="1" x14ac:dyDescent="0.3">
      <c r="A280" s="75">
        <v>279</v>
      </c>
      <c r="B280" s="73">
        <v>103878</v>
      </c>
      <c r="C280" s="36" t="s">
        <v>133</v>
      </c>
      <c r="D280" s="71" t="s">
        <v>134</v>
      </c>
      <c r="E280" s="71" t="s">
        <v>385</v>
      </c>
      <c r="F280" s="66" t="s">
        <v>1778</v>
      </c>
      <c r="G280" s="38" t="s">
        <v>1779</v>
      </c>
      <c r="H280" s="76" t="s">
        <v>76</v>
      </c>
      <c r="I280" s="66" t="s">
        <v>1780</v>
      </c>
      <c r="J280" s="40" t="s">
        <v>1781</v>
      </c>
      <c r="K280" s="66" t="s">
        <v>80</v>
      </c>
      <c r="L280" s="76" t="s">
        <v>81</v>
      </c>
      <c r="M280" s="64">
        <v>45366</v>
      </c>
      <c r="N280" s="41">
        <v>45369</v>
      </c>
      <c r="O280" s="41">
        <v>45475</v>
      </c>
      <c r="P280" s="76">
        <v>3</v>
      </c>
      <c r="Q280" s="76">
        <v>15</v>
      </c>
      <c r="R280" s="76">
        <f t="shared" si="8"/>
        <v>105</v>
      </c>
      <c r="S280" s="76" t="s">
        <v>82</v>
      </c>
      <c r="T280" s="69">
        <v>10500000</v>
      </c>
      <c r="U280" s="69">
        <v>3000000</v>
      </c>
      <c r="V280" s="43">
        <v>1139</v>
      </c>
      <c r="W280" s="44">
        <v>45362</v>
      </c>
      <c r="X280" s="45">
        <v>42000000</v>
      </c>
      <c r="Y280" s="46">
        <v>1329</v>
      </c>
      <c r="Z280" s="44">
        <v>45369</v>
      </c>
      <c r="AA280" s="47" t="s">
        <v>673</v>
      </c>
      <c r="AB280" s="77" t="s">
        <v>84</v>
      </c>
      <c r="AC280" s="74">
        <v>45366</v>
      </c>
      <c r="AD280" s="48" t="s">
        <v>1782</v>
      </c>
      <c r="AE280" s="8" t="s">
        <v>1783</v>
      </c>
      <c r="AF280" s="77" t="s">
        <v>87</v>
      </c>
      <c r="AG280" s="48" t="s">
        <v>392</v>
      </c>
      <c r="AH280" s="48" t="s">
        <v>107</v>
      </c>
      <c r="AI280" s="48" t="s">
        <v>108</v>
      </c>
      <c r="AJ280" s="74">
        <v>45468</v>
      </c>
      <c r="AK280" s="50">
        <v>4500000</v>
      </c>
      <c r="AL280" s="50">
        <v>4500000</v>
      </c>
      <c r="AM280" s="48">
        <v>111890</v>
      </c>
      <c r="AN280" s="46">
        <v>1599</v>
      </c>
      <c r="AO280" s="59">
        <v>45460</v>
      </c>
      <c r="AP280" s="50">
        <v>4500000</v>
      </c>
      <c r="AQ280" s="46">
        <v>2011</v>
      </c>
      <c r="AR280" s="59">
        <v>45471</v>
      </c>
      <c r="AS280" s="47">
        <v>4500000</v>
      </c>
      <c r="AT280" s="52">
        <v>1</v>
      </c>
      <c r="AU280" s="52">
        <v>15</v>
      </c>
      <c r="AV280" s="52">
        <v>45</v>
      </c>
      <c r="AW280" s="37" t="s">
        <v>110</v>
      </c>
      <c r="AX280" s="65">
        <v>45</v>
      </c>
      <c r="AY280" s="64">
        <v>45521</v>
      </c>
      <c r="AZ280" s="66"/>
      <c r="BA280" s="66"/>
      <c r="BB280" s="66"/>
      <c r="BC280" s="51"/>
      <c r="BD280" s="51"/>
      <c r="BE280" s="51"/>
      <c r="BF280" s="51"/>
      <c r="BG280" s="66"/>
      <c r="BH280" s="76"/>
      <c r="BI280" s="66"/>
      <c r="BJ280" s="76"/>
      <c r="BK280" s="66"/>
      <c r="BL280" s="79"/>
      <c r="BM280" s="76"/>
      <c r="BN280" s="66"/>
      <c r="BO280" s="66"/>
      <c r="BP280" s="79"/>
      <c r="BQ280" s="76"/>
      <c r="BR280" s="66"/>
      <c r="BS280" s="66"/>
      <c r="BT280" s="79"/>
      <c r="BU280" s="80"/>
      <c r="BV280" s="79"/>
      <c r="BW280" s="79"/>
      <c r="BX280" s="64">
        <v>45521</v>
      </c>
      <c r="BY280" s="52">
        <f>R280+AX280</f>
        <v>150</v>
      </c>
      <c r="BZ280" s="37" t="s">
        <v>111</v>
      </c>
      <c r="CA280" s="42">
        <f>T280+AL280</f>
        <v>15000000</v>
      </c>
      <c r="CB280" s="37" t="s">
        <v>91</v>
      </c>
    </row>
    <row r="281" spans="1:80" s="58" customFormat="1" ht="29.25" customHeight="1" x14ac:dyDescent="0.3">
      <c r="A281" s="75">
        <v>280</v>
      </c>
      <c r="B281" s="73">
        <v>105729</v>
      </c>
      <c r="C281" s="36" t="s">
        <v>121</v>
      </c>
      <c r="D281" s="71" t="s">
        <v>122</v>
      </c>
      <c r="E281" s="71" t="s">
        <v>123</v>
      </c>
      <c r="F281" s="66" t="s">
        <v>1784</v>
      </c>
      <c r="G281" s="38" t="s">
        <v>1785</v>
      </c>
      <c r="H281" s="76" t="s">
        <v>76</v>
      </c>
      <c r="I281" s="66" t="s">
        <v>1786</v>
      </c>
      <c r="J281" s="40" t="s">
        <v>1661</v>
      </c>
      <c r="K281" s="66" t="s">
        <v>80</v>
      </c>
      <c r="L281" s="76" t="s">
        <v>81</v>
      </c>
      <c r="M281" s="64">
        <v>45366</v>
      </c>
      <c r="N281" s="41">
        <v>45369</v>
      </c>
      <c r="O281" s="41">
        <v>45475</v>
      </c>
      <c r="P281" s="76">
        <v>3</v>
      </c>
      <c r="Q281" s="76">
        <v>15</v>
      </c>
      <c r="R281" s="76">
        <f t="shared" si="8"/>
        <v>105</v>
      </c>
      <c r="S281" s="76" t="s">
        <v>82</v>
      </c>
      <c r="T281" s="69">
        <v>14000000</v>
      </c>
      <c r="U281" s="69">
        <v>4000000</v>
      </c>
      <c r="V281" s="43">
        <v>1068</v>
      </c>
      <c r="W281" s="44">
        <v>45344</v>
      </c>
      <c r="X281" s="45">
        <v>56000000</v>
      </c>
      <c r="Y281" s="46">
        <v>1330</v>
      </c>
      <c r="Z281" s="44">
        <v>45369</v>
      </c>
      <c r="AA281" s="47" t="s">
        <v>798</v>
      </c>
      <c r="AB281" s="77" t="s">
        <v>84</v>
      </c>
      <c r="AC281" s="74">
        <v>45366</v>
      </c>
      <c r="AD281" s="48" t="s">
        <v>1787</v>
      </c>
      <c r="AE281" s="78" t="s">
        <v>1788</v>
      </c>
      <c r="AF281" s="77" t="s">
        <v>87</v>
      </c>
      <c r="AG281" s="48" t="s">
        <v>130</v>
      </c>
      <c r="AH281" s="61" t="s">
        <v>131</v>
      </c>
      <c r="AI281" s="48" t="s">
        <v>77</v>
      </c>
      <c r="AJ281" s="48" t="s">
        <v>77</v>
      </c>
      <c r="AK281" s="49"/>
      <c r="AL281" s="50"/>
      <c r="AM281" s="48" t="s">
        <v>77</v>
      </c>
      <c r="AN281" s="48" t="s">
        <v>77</v>
      </c>
      <c r="AO281" s="48" t="s">
        <v>77</v>
      </c>
      <c r="AP281" s="48" t="s">
        <v>77</v>
      </c>
      <c r="AQ281" s="48" t="s">
        <v>77</v>
      </c>
      <c r="AR281" s="48" t="s">
        <v>77</v>
      </c>
      <c r="AS281" s="48" t="s">
        <v>77</v>
      </c>
      <c r="AT281" s="51"/>
      <c r="AU281" s="51"/>
      <c r="AV281" s="51"/>
      <c r="AW281" s="51"/>
      <c r="AX281" s="52"/>
      <c r="AY281" s="37"/>
      <c r="AZ281" s="37"/>
      <c r="BA281" s="66"/>
      <c r="BB281" s="66"/>
      <c r="BC281" s="51"/>
      <c r="BD281" s="51"/>
      <c r="BE281" s="51"/>
      <c r="BF281" s="51"/>
      <c r="BG281" s="66"/>
      <c r="BH281" s="76"/>
      <c r="BI281" s="66"/>
      <c r="BJ281" s="76"/>
      <c r="BK281" s="66"/>
      <c r="BL281" s="79"/>
      <c r="BM281" s="76"/>
      <c r="BN281" s="66"/>
      <c r="BO281" s="66"/>
      <c r="BP281" s="79"/>
      <c r="BQ281" s="76"/>
      <c r="BR281" s="66"/>
      <c r="BS281" s="66"/>
      <c r="BT281" s="79"/>
      <c r="BU281" s="80"/>
      <c r="BV281" s="79"/>
      <c r="BW281" s="79"/>
      <c r="BX281" s="57">
        <f>O281</f>
        <v>45475</v>
      </c>
      <c r="BY281" s="52">
        <f>R281+AX281</f>
        <v>105</v>
      </c>
      <c r="BZ281" s="37" t="str">
        <f>S281</f>
        <v>3 MESES Y 15 DIAS</v>
      </c>
      <c r="CA281" s="42">
        <f>T281+AL281</f>
        <v>14000000</v>
      </c>
      <c r="CB281" s="37" t="s">
        <v>91</v>
      </c>
    </row>
    <row r="282" spans="1:80" s="58" customFormat="1" ht="29.25" customHeight="1" x14ac:dyDescent="0.3">
      <c r="A282" s="75">
        <v>281</v>
      </c>
      <c r="B282" s="73">
        <v>103868</v>
      </c>
      <c r="C282" s="36" t="s">
        <v>1789</v>
      </c>
      <c r="D282" s="71" t="s">
        <v>1790</v>
      </c>
      <c r="E282" s="71" t="s">
        <v>1791</v>
      </c>
      <c r="F282" s="66" t="s">
        <v>1792</v>
      </c>
      <c r="G282" s="38" t="s">
        <v>1793</v>
      </c>
      <c r="H282" s="76" t="s">
        <v>76</v>
      </c>
      <c r="I282" s="66" t="s">
        <v>1794</v>
      </c>
      <c r="J282" s="40" t="s">
        <v>1795</v>
      </c>
      <c r="K282" s="66" t="s">
        <v>80</v>
      </c>
      <c r="L282" s="76" t="s">
        <v>81</v>
      </c>
      <c r="M282" s="64">
        <v>45366</v>
      </c>
      <c r="N282" s="86">
        <v>45370</v>
      </c>
      <c r="O282" s="86">
        <v>45476</v>
      </c>
      <c r="P282" s="76">
        <v>3</v>
      </c>
      <c r="Q282" s="76">
        <v>15</v>
      </c>
      <c r="R282" s="76">
        <f t="shared" si="8"/>
        <v>105</v>
      </c>
      <c r="S282" s="76" t="s">
        <v>82</v>
      </c>
      <c r="T282" s="69">
        <v>17500000</v>
      </c>
      <c r="U282" s="69">
        <v>5000000</v>
      </c>
      <c r="V282" s="43">
        <v>1136</v>
      </c>
      <c r="W282" s="44">
        <v>45362</v>
      </c>
      <c r="X282" s="45">
        <v>35000000</v>
      </c>
      <c r="Y282" s="46">
        <v>1331</v>
      </c>
      <c r="Z282" s="44">
        <v>45369</v>
      </c>
      <c r="AA282" s="47" t="s">
        <v>583</v>
      </c>
      <c r="AB282" s="77" t="s">
        <v>84</v>
      </c>
      <c r="AC282" s="74">
        <v>45366</v>
      </c>
      <c r="AD282" s="48" t="s">
        <v>1796</v>
      </c>
      <c r="AE282" s="8" t="s">
        <v>1797</v>
      </c>
      <c r="AF282" s="77" t="s">
        <v>87</v>
      </c>
      <c r="AG282" s="48" t="s">
        <v>1798</v>
      </c>
      <c r="AH282" s="60" t="s">
        <v>329</v>
      </c>
      <c r="AI282" s="48" t="s">
        <v>77</v>
      </c>
      <c r="AJ282" s="48" t="s">
        <v>77</v>
      </c>
      <c r="AK282" s="49"/>
      <c r="AL282" s="50"/>
      <c r="AM282" s="48" t="s">
        <v>77</v>
      </c>
      <c r="AN282" s="48" t="s">
        <v>77</v>
      </c>
      <c r="AO282" s="48" t="s">
        <v>77</v>
      </c>
      <c r="AP282" s="48" t="s">
        <v>77</v>
      </c>
      <c r="AQ282" s="48" t="s">
        <v>77</v>
      </c>
      <c r="AR282" s="48" t="s">
        <v>77</v>
      </c>
      <c r="AS282" s="48" t="s">
        <v>77</v>
      </c>
      <c r="AT282" s="51"/>
      <c r="AU282" s="51"/>
      <c r="AV282" s="51"/>
      <c r="AW282" s="51"/>
      <c r="AX282" s="52"/>
      <c r="AY282" s="37"/>
      <c r="AZ282" s="37"/>
      <c r="BA282" s="66"/>
      <c r="BB282" s="66"/>
      <c r="BC282" s="51"/>
      <c r="BD282" s="51"/>
      <c r="BE282" s="51"/>
      <c r="BF282" s="51"/>
      <c r="BG282" s="66"/>
      <c r="BH282" s="76"/>
      <c r="BI282" s="66"/>
      <c r="BJ282" s="76"/>
      <c r="BK282" s="66"/>
      <c r="BL282" s="79"/>
      <c r="BM282" s="76"/>
      <c r="BN282" s="66"/>
      <c r="BO282" s="66"/>
      <c r="BP282" s="79"/>
      <c r="BQ282" s="76"/>
      <c r="BR282" s="66"/>
      <c r="BS282" s="66"/>
      <c r="BT282" s="79"/>
      <c r="BU282" s="80"/>
      <c r="BV282" s="79"/>
      <c r="BW282" s="79"/>
      <c r="BX282" s="57">
        <f>O282</f>
        <v>45476</v>
      </c>
      <c r="BY282" s="52">
        <f>R282+AX282</f>
        <v>105</v>
      </c>
      <c r="BZ282" s="37" t="str">
        <f>S282</f>
        <v>3 MESES Y 15 DIAS</v>
      </c>
      <c r="CA282" s="42">
        <f>T282+AL282</f>
        <v>17500000</v>
      </c>
      <c r="CB282" s="37" t="s">
        <v>91</v>
      </c>
    </row>
    <row r="283" spans="1:80" s="58" customFormat="1" ht="29.25" customHeight="1" x14ac:dyDescent="0.3">
      <c r="A283" s="75">
        <v>282</v>
      </c>
      <c r="B283" s="73">
        <v>103842</v>
      </c>
      <c r="C283" s="36" t="s">
        <v>738</v>
      </c>
      <c r="D283" s="71" t="s">
        <v>186</v>
      </c>
      <c r="E283" s="71" t="s">
        <v>187</v>
      </c>
      <c r="F283" s="66" t="s">
        <v>1799</v>
      </c>
      <c r="G283" s="38" t="s">
        <v>1800</v>
      </c>
      <c r="H283" s="76" t="s">
        <v>76</v>
      </c>
      <c r="I283" s="66" t="s">
        <v>1801</v>
      </c>
      <c r="J283" s="40" t="s">
        <v>1218</v>
      </c>
      <c r="K283" s="66" t="s">
        <v>80</v>
      </c>
      <c r="L283" s="76" t="s">
        <v>81</v>
      </c>
      <c r="M283" s="64">
        <v>45366</v>
      </c>
      <c r="N283" s="41">
        <v>45369</v>
      </c>
      <c r="O283" s="41">
        <v>45475</v>
      </c>
      <c r="P283" s="76">
        <v>3</v>
      </c>
      <c r="Q283" s="76">
        <v>15</v>
      </c>
      <c r="R283" s="76">
        <f t="shared" si="8"/>
        <v>105</v>
      </c>
      <c r="S283" s="76" t="s">
        <v>82</v>
      </c>
      <c r="T283" s="69">
        <v>10080000</v>
      </c>
      <c r="U283" s="69">
        <v>2880000</v>
      </c>
      <c r="V283" s="43">
        <v>1091</v>
      </c>
      <c r="W283" s="44">
        <v>45349</v>
      </c>
      <c r="X283" s="45">
        <v>100800000</v>
      </c>
      <c r="Y283" s="46">
        <v>1332</v>
      </c>
      <c r="Z283" s="44">
        <v>45369</v>
      </c>
      <c r="AA283" s="47" t="s">
        <v>805</v>
      </c>
      <c r="AB283" s="77" t="s">
        <v>84</v>
      </c>
      <c r="AC283" s="74">
        <v>45366</v>
      </c>
      <c r="AD283" s="48" t="s">
        <v>1802</v>
      </c>
      <c r="AE283" s="78" t="s">
        <v>1803</v>
      </c>
      <c r="AF283" s="77" t="s">
        <v>87</v>
      </c>
      <c r="AG283" s="48" t="s">
        <v>746</v>
      </c>
      <c r="AH283" s="48" t="s">
        <v>747</v>
      </c>
      <c r="AI283" s="48" t="s">
        <v>108</v>
      </c>
      <c r="AJ283" s="74">
        <v>45468</v>
      </c>
      <c r="AK283" s="50">
        <v>4320000</v>
      </c>
      <c r="AL283" s="50">
        <v>4320000</v>
      </c>
      <c r="AM283" s="48">
        <v>111889</v>
      </c>
      <c r="AN283" s="46">
        <v>1598</v>
      </c>
      <c r="AO283" s="59">
        <v>45460</v>
      </c>
      <c r="AP283" s="50">
        <v>4320000</v>
      </c>
      <c r="AQ283" s="46">
        <v>2012</v>
      </c>
      <c r="AR283" s="59">
        <v>45471</v>
      </c>
      <c r="AS283" s="47">
        <v>4320000</v>
      </c>
      <c r="AT283" s="52">
        <v>1</v>
      </c>
      <c r="AU283" s="52">
        <v>15</v>
      </c>
      <c r="AV283" s="52">
        <v>45</v>
      </c>
      <c r="AW283" s="37" t="s">
        <v>110</v>
      </c>
      <c r="AX283" s="65">
        <v>45</v>
      </c>
      <c r="AY283" s="64">
        <v>45521</v>
      </c>
      <c r="AZ283" s="66"/>
      <c r="BA283" s="66"/>
      <c r="BB283" s="66"/>
      <c r="BC283" s="51"/>
      <c r="BD283" s="51"/>
      <c r="BE283" s="51"/>
      <c r="BF283" s="51"/>
      <c r="BG283" s="66"/>
      <c r="BH283" s="76"/>
      <c r="BI283" s="66"/>
      <c r="BJ283" s="76"/>
      <c r="BK283" s="66"/>
      <c r="BL283" s="79"/>
      <c r="BM283" s="76"/>
      <c r="BN283" s="66"/>
      <c r="BO283" s="66"/>
      <c r="BP283" s="79"/>
      <c r="BQ283" s="76"/>
      <c r="BR283" s="66"/>
      <c r="BS283" s="66"/>
      <c r="BT283" s="79"/>
      <c r="BU283" s="80"/>
      <c r="BV283" s="79"/>
      <c r="BW283" s="79"/>
      <c r="BX283" s="64">
        <v>45521</v>
      </c>
      <c r="BY283" s="52">
        <f>R283+AX283</f>
        <v>150</v>
      </c>
      <c r="BZ283" s="37" t="s">
        <v>111</v>
      </c>
      <c r="CA283" s="42">
        <f>T283+AL283</f>
        <v>14400000</v>
      </c>
      <c r="CB283" s="37" t="s">
        <v>91</v>
      </c>
    </row>
    <row r="284" spans="1:80" s="58" customFormat="1" ht="29.25" customHeight="1" x14ac:dyDescent="0.3">
      <c r="A284" s="75">
        <v>283</v>
      </c>
      <c r="B284" s="73">
        <v>103842</v>
      </c>
      <c r="C284" s="36" t="s">
        <v>738</v>
      </c>
      <c r="D284" s="71" t="s">
        <v>186</v>
      </c>
      <c r="E284" s="71" t="s">
        <v>187</v>
      </c>
      <c r="F284" s="66" t="s">
        <v>1804</v>
      </c>
      <c r="G284" s="38" t="s">
        <v>1805</v>
      </c>
      <c r="H284" s="76" t="s">
        <v>76</v>
      </c>
      <c r="I284" s="66" t="s">
        <v>1806</v>
      </c>
      <c r="J284" s="40" t="s">
        <v>1218</v>
      </c>
      <c r="K284" s="66" t="s">
        <v>80</v>
      </c>
      <c r="L284" s="76" t="s">
        <v>81</v>
      </c>
      <c r="M284" s="64">
        <v>45366</v>
      </c>
      <c r="N284" s="41">
        <v>45369</v>
      </c>
      <c r="O284" s="41">
        <v>45475</v>
      </c>
      <c r="P284" s="76">
        <v>3</v>
      </c>
      <c r="Q284" s="76">
        <v>15</v>
      </c>
      <c r="R284" s="76">
        <f t="shared" si="8"/>
        <v>105</v>
      </c>
      <c r="S284" s="76" t="s">
        <v>82</v>
      </c>
      <c r="T284" s="69">
        <v>10080000</v>
      </c>
      <c r="U284" s="69">
        <v>2880000</v>
      </c>
      <c r="V284" s="43">
        <v>1091</v>
      </c>
      <c r="W284" s="44">
        <v>45349</v>
      </c>
      <c r="X284" s="45">
        <v>100800000</v>
      </c>
      <c r="Y284" s="46">
        <v>1333</v>
      </c>
      <c r="Z284" s="44">
        <v>45369</v>
      </c>
      <c r="AA284" s="47" t="s">
        <v>805</v>
      </c>
      <c r="AB284" s="77" t="s">
        <v>84</v>
      </c>
      <c r="AC284" s="74">
        <v>45366</v>
      </c>
      <c r="AD284" s="48" t="s">
        <v>1807</v>
      </c>
      <c r="AE284" s="78" t="s">
        <v>1808</v>
      </c>
      <c r="AF284" s="77" t="s">
        <v>87</v>
      </c>
      <c r="AG284" s="48" t="s">
        <v>746</v>
      </c>
      <c r="AH284" s="48" t="s">
        <v>747</v>
      </c>
      <c r="AI284" s="48" t="s">
        <v>77</v>
      </c>
      <c r="AJ284" s="48" t="s">
        <v>77</v>
      </c>
      <c r="AK284" s="49"/>
      <c r="AL284" s="50"/>
      <c r="AM284" s="48" t="s">
        <v>77</v>
      </c>
      <c r="AN284" s="48" t="s">
        <v>77</v>
      </c>
      <c r="AO284" s="48" t="s">
        <v>77</v>
      </c>
      <c r="AP284" s="48" t="s">
        <v>77</v>
      </c>
      <c r="AQ284" s="48" t="s">
        <v>77</v>
      </c>
      <c r="AR284" s="48" t="s">
        <v>77</v>
      </c>
      <c r="AS284" s="48" t="s">
        <v>77</v>
      </c>
      <c r="AT284" s="51"/>
      <c r="AU284" s="51"/>
      <c r="AV284" s="51"/>
      <c r="AW284" s="51"/>
      <c r="AX284" s="52"/>
      <c r="AY284" s="37"/>
      <c r="AZ284" s="37"/>
      <c r="BA284" s="66"/>
      <c r="BB284" s="66"/>
      <c r="BC284" s="51"/>
      <c r="BD284" s="51"/>
      <c r="BE284" s="51"/>
      <c r="BF284" s="51"/>
      <c r="BG284" s="66"/>
      <c r="BH284" s="76"/>
      <c r="BI284" s="66"/>
      <c r="BJ284" s="76"/>
      <c r="BK284" s="66"/>
      <c r="BL284" s="79"/>
      <c r="BM284" s="76"/>
      <c r="BN284" s="66"/>
      <c r="BO284" s="66"/>
      <c r="BP284" s="79"/>
      <c r="BQ284" s="76"/>
      <c r="BR284" s="66"/>
      <c r="BS284" s="66"/>
      <c r="BT284" s="79"/>
      <c r="BU284" s="80"/>
      <c r="BV284" s="79"/>
      <c r="BW284" s="79"/>
      <c r="BX284" s="57">
        <f>O284</f>
        <v>45475</v>
      </c>
      <c r="BY284" s="52">
        <f>R284+AX284</f>
        <v>105</v>
      </c>
      <c r="BZ284" s="37" t="str">
        <f>S284</f>
        <v>3 MESES Y 15 DIAS</v>
      </c>
      <c r="CA284" s="42">
        <f>T284+AL284</f>
        <v>10080000</v>
      </c>
      <c r="CB284" s="37" t="s">
        <v>91</v>
      </c>
    </row>
    <row r="285" spans="1:80" s="58" customFormat="1" ht="29.25" customHeight="1" x14ac:dyDescent="0.3">
      <c r="A285" s="75">
        <v>284</v>
      </c>
      <c r="B285" s="73">
        <v>103898</v>
      </c>
      <c r="C285" s="36" t="s">
        <v>185</v>
      </c>
      <c r="D285" s="71" t="s">
        <v>186</v>
      </c>
      <c r="E285" s="71" t="s">
        <v>187</v>
      </c>
      <c r="F285" s="66" t="s">
        <v>1809</v>
      </c>
      <c r="G285" s="38" t="s">
        <v>1810</v>
      </c>
      <c r="H285" s="76" t="s">
        <v>76</v>
      </c>
      <c r="I285" s="66" t="s">
        <v>1811</v>
      </c>
      <c r="J285" s="40" t="s">
        <v>1812</v>
      </c>
      <c r="K285" s="66" t="s">
        <v>80</v>
      </c>
      <c r="L285" s="76" t="s">
        <v>81</v>
      </c>
      <c r="M285" s="64">
        <v>45366</v>
      </c>
      <c r="N285" s="41">
        <v>45369</v>
      </c>
      <c r="O285" s="41">
        <v>45475</v>
      </c>
      <c r="P285" s="76">
        <v>3</v>
      </c>
      <c r="Q285" s="76">
        <v>15</v>
      </c>
      <c r="R285" s="76">
        <f t="shared" si="8"/>
        <v>105</v>
      </c>
      <c r="S285" s="76" t="s">
        <v>82</v>
      </c>
      <c r="T285" s="69">
        <v>21000000</v>
      </c>
      <c r="U285" s="69">
        <v>6000000</v>
      </c>
      <c r="V285" s="43">
        <v>1162</v>
      </c>
      <c r="W285" s="44">
        <v>45364</v>
      </c>
      <c r="X285" s="45">
        <v>42000000</v>
      </c>
      <c r="Y285" s="46">
        <v>1334</v>
      </c>
      <c r="Z285" s="44">
        <v>45369</v>
      </c>
      <c r="AA285" s="47" t="s">
        <v>610</v>
      </c>
      <c r="AB285" s="77" t="s">
        <v>84</v>
      </c>
      <c r="AC285" s="74">
        <v>45366</v>
      </c>
      <c r="AD285" s="48" t="s">
        <v>1813</v>
      </c>
      <c r="AE285" s="8" t="s">
        <v>1814</v>
      </c>
      <c r="AF285" s="77" t="s">
        <v>87</v>
      </c>
      <c r="AG285" s="48" t="s">
        <v>359</v>
      </c>
      <c r="AH285" s="61" t="s">
        <v>119</v>
      </c>
      <c r="AI285" s="48" t="s">
        <v>108</v>
      </c>
      <c r="AJ285" s="74">
        <v>45469</v>
      </c>
      <c r="AK285" s="50">
        <v>9000000</v>
      </c>
      <c r="AL285" s="50">
        <v>9000000</v>
      </c>
      <c r="AM285" s="48">
        <v>112686</v>
      </c>
      <c r="AN285" s="46">
        <v>1700</v>
      </c>
      <c r="AO285" s="59">
        <v>45468</v>
      </c>
      <c r="AP285" s="50">
        <v>9000000</v>
      </c>
      <c r="AQ285" s="46">
        <v>2013</v>
      </c>
      <c r="AR285" s="59">
        <v>45471</v>
      </c>
      <c r="AS285" s="47">
        <v>9000000</v>
      </c>
      <c r="AT285" s="52">
        <v>1</v>
      </c>
      <c r="AU285" s="52">
        <v>15</v>
      </c>
      <c r="AV285" s="52">
        <v>45</v>
      </c>
      <c r="AW285" s="37" t="s">
        <v>110</v>
      </c>
      <c r="AX285" s="65">
        <v>45</v>
      </c>
      <c r="AY285" s="64">
        <v>45521</v>
      </c>
      <c r="AZ285" s="66"/>
      <c r="BA285" s="66"/>
      <c r="BB285" s="66"/>
      <c r="BC285" s="51"/>
      <c r="BD285" s="51"/>
      <c r="BE285" s="51"/>
      <c r="BF285" s="51"/>
      <c r="BG285" s="66"/>
      <c r="BH285" s="76"/>
      <c r="BI285" s="66"/>
      <c r="BJ285" s="76"/>
      <c r="BK285" s="66"/>
      <c r="BL285" s="79"/>
      <c r="BM285" s="76"/>
      <c r="BN285" s="66"/>
      <c r="BO285" s="66"/>
      <c r="BP285" s="79"/>
      <c r="BQ285" s="76"/>
      <c r="BR285" s="66"/>
      <c r="BS285" s="66"/>
      <c r="BT285" s="79"/>
      <c r="BU285" s="80"/>
      <c r="BV285" s="79"/>
      <c r="BW285" s="79"/>
      <c r="BX285" s="57">
        <v>45521</v>
      </c>
      <c r="BY285" s="52">
        <f>R285+AX285</f>
        <v>150</v>
      </c>
      <c r="BZ285" s="37" t="s">
        <v>111</v>
      </c>
      <c r="CA285" s="42">
        <f>T285+AL285</f>
        <v>30000000</v>
      </c>
      <c r="CB285" s="37" t="s">
        <v>91</v>
      </c>
    </row>
    <row r="286" spans="1:80" s="58" customFormat="1" ht="29.25" customHeight="1" x14ac:dyDescent="0.3">
      <c r="A286" s="75">
        <v>285</v>
      </c>
      <c r="B286" s="73">
        <v>103890</v>
      </c>
      <c r="C286" s="36" t="s">
        <v>133</v>
      </c>
      <c r="D286" s="71" t="s">
        <v>134</v>
      </c>
      <c r="E286" s="71" t="s">
        <v>385</v>
      </c>
      <c r="F286" s="66" t="s">
        <v>1815</v>
      </c>
      <c r="G286" s="38" t="s">
        <v>1816</v>
      </c>
      <c r="H286" s="76" t="s">
        <v>76</v>
      </c>
      <c r="I286" s="66" t="s">
        <v>1817</v>
      </c>
      <c r="J286" s="40" t="s">
        <v>1019</v>
      </c>
      <c r="K286" s="66" t="s">
        <v>80</v>
      </c>
      <c r="L286" s="76" t="s">
        <v>81</v>
      </c>
      <c r="M286" s="64">
        <v>45366</v>
      </c>
      <c r="N286" s="41">
        <v>45369</v>
      </c>
      <c r="O286" s="41">
        <v>45475</v>
      </c>
      <c r="P286" s="76">
        <v>3</v>
      </c>
      <c r="Q286" s="76">
        <v>15</v>
      </c>
      <c r="R286" s="76">
        <f t="shared" si="8"/>
        <v>105</v>
      </c>
      <c r="S286" s="76" t="s">
        <v>82</v>
      </c>
      <c r="T286" s="69">
        <v>9100000</v>
      </c>
      <c r="U286" s="69">
        <v>2600000</v>
      </c>
      <c r="V286" s="43">
        <v>1063</v>
      </c>
      <c r="W286" s="44">
        <v>45343</v>
      </c>
      <c r="X286" s="45">
        <v>72800000</v>
      </c>
      <c r="Y286" s="46">
        <v>1335</v>
      </c>
      <c r="Z286" s="44">
        <v>45369</v>
      </c>
      <c r="AA286" s="47" t="s">
        <v>603</v>
      </c>
      <c r="AB286" s="77" t="s">
        <v>84</v>
      </c>
      <c r="AC286" s="74">
        <v>45366</v>
      </c>
      <c r="AD286" s="48" t="s">
        <v>1818</v>
      </c>
      <c r="AE286" s="78" t="s">
        <v>1819</v>
      </c>
      <c r="AF286" s="77" t="s">
        <v>87</v>
      </c>
      <c r="AG286" s="48" t="s">
        <v>392</v>
      </c>
      <c r="AH286" s="48" t="s">
        <v>107</v>
      </c>
      <c r="AI286" s="48" t="s">
        <v>108</v>
      </c>
      <c r="AJ286" s="74">
        <v>45468</v>
      </c>
      <c r="AK286" s="50">
        <v>3900000</v>
      </c>
      <c r="AL286" s="50">
        <v>3900000</v>
      </c>
      <c r="AM286" s="48">
        <v>111892</v>
      </c>
      <c r="AN286" s="46">
        <v>1601</v>
      </c>
      <c r="AO286" s="59">
        <v>45460</v>
      </c>
      <c r="AP286" s="50">
        <v>3900000</v>
      </c>
      <c r="AQ286" s="46">
        <v>2014</v>
      </c>
      <c r="AR286" s="59">
        <v>45471</v>
      </c>
      <c r="AS286" s="47">
        <v>3900000</v>
      </c>
      <c r="AT286" s="52">
        <v>1</v>
      </c>
      <c r="AU286" s="52">
        <v>15</v>
      </c>
      <c r="AV286" s="52">
        <v>45</v>
      </c>
      <c r="AW286" s="37" t="s">
        <v>110</v>
      </c>
      <c r="AX286" s="65">
        <v>45</v>
      </c>
      <c r="AY286" s="64">
        <v>45521</v>
      </c>
      <c r="AZ286" s="66"/>
      <c r="BA286" s="66"/>
      <c r="BB286" s="66"/>
      <c r="BC286" s="51"/>
      <c r="BD286" s="51"/>
      <c r="BE286" s="51"/>
      <c r="BF286" s="51"/>
      <c r="BG286" s="66"/>
      <c r="BH286" s="76"/>
      <c r="BI286" s="66"/>
      <c r="BJ286" s="76"/>
      <c r="BK286" s="66"/>
      <c r="BL286" s="79"/>
      <c r="BM286" s="76"/>
      <c r="BN286" s="66"/>
      <c r="BO286" s="66"/>
      <c r="BP286" s="79"/>
      <c r="BQ286" s="76"/>
      <c r="BR286" s="66"/>
      <c r="BS286" s="66"/>
      <c r="BT286" s="79"/>
      <c r="BU286" s="80"/>
      <c r="BV286" s="79"/>
      <c r="BW286" s="79"/>
      <c r="BX286" s="64">
        <v>45521</v>
      </c>
      <c r="BY286" s="52">
        <f>R286+AX286</f>
        <v>150</v>
      </c>
      <c r="BZ286" s="37" t="s">
        <v>111</v>
      </c>
      <c r="CA286" s="42">
        <f>T286+AL286</f>
        <v>13000000</v>
      </c>
      <c r="CB286" s="37" t="s">
        <v>91</v>
      </c>
    </row>
    <row r="287" spans="1:80" s="58" customFormat="1" ht="29.25" customHeight="1" x14ac:dyDescent="0.3">
      <c r="A287" s="75">
        <v>286</v>
      </c>
      <c r="B287" s="73">
        <v>103809</v>
      </c>
      <c r="C287" s="36" t="s">
        <v>71</v>
      </c>
      <c r="D287" s="71" t="s">
        <v>72</v>
      </c>
      <c r="E287" s="71" t="s">
        <v>73</v>
      </c>
      <c r="F287" s="66" t="s">
        <v>1820</v>
      </c>
      <c r="G287" s="38" t="s">
        <v>1821</v>
      </c>
      <c r="H287" s="76" t="s">
        <v>76</v>
      </c>
      <c r="I287" s="66" t="s">
        <v>1822</v>
      </c>
      <c r="J287" s="40" t="s">
        <v>1823</v>
      </c>
      <c r="K287" s="66" t="s">
        <v>80</v>
      </c>
      <c r="L287" s="76" t="s">
        <v>81</v>
      </c>
      <c r="M287" s="64">
        <v>45366</v>
      </c>
      <c r="N287" s="41">
        <v>45369</v>
      </c>
      <c r="O287" s="41">
        <v>45475</v>
      </c>
      <c r="P287" s="76">
        <v>3</v>
      </c>
      <c r="Q287" s="76">
        <v>15</v>
      </c>
      <c r="R287" s="76">
        <f t="shared" si="8"/>
        <v>105</v>
      </c>
      <c r="S287" s="76" t="s">
        <v>82</v>
      </c>
      <c r="T287" s="69">
        <v>9100000</v>
      </c>
      <c r="U287" s="69">
        <v>2600000</v>
      </c>
      <c r="V287" s="43">
        <v>1088</v>
      </c>
      <c r="W287" s="44">
        <v>45349</v>
      </c>
      <c r="X287" s="45">
        <v>54600000</v>
      </c>
      <c r="Y287" s="46">
        <v>1336</v>
      </c>
      <c r="Z287" s="44">
        <v>45369</v>
      </c>
      <c r="AA287" s="47" t="s">
        <v>603</v>
      </c>
      <c r="AB287" s="77" t="s">
        <v>84</v>
      </c>
      <c r="AC287" s="74">
        <v>45366</v>
      </c>
      <c r="AD287" s="48" t="s">
        <v>1824</v>
      </c>
      <c r="AE287" s="8" t="s">
        <v>1825</v>
      </c>
      <c r="AF287" s="77" t="s">
        <v>87</v>
      </c>
      <c r="AG287" s="48" t="s">
        <v>951</v>
      </c>
      <c r="AH287" s="60" t="s">
        <v>946</v>
      </c>
      <c r="AI287" s="48" t="s">
        <v>108</v>
      </c>
      <c r="AJ287" s="74">
        <v>45468</v>
      </c>
      <c r="AK287" s="50">
        <v>3900000</v>
      </c>
      <c r="AL287" s="50">
        <v>3900000</v>
      </c>
      <c r="AM287" s="48">
        <v>111893</v>
      </c>
      <c r="AN287" s="46">
        <v>1602</v>
      </c>
      <c r="AO287" s="59">
        <v>45460</v>
      </c>
      <c r="AP287" s="50">
        <v>3900000</v>
      </c>
      <c r="AQ287" s="46">
        <v>2015</v>
      </c>
      <c r="AR287" s="59">
        <v>45471</v>
      </c>
      <c r="AS287" s="47">
        <v>3900000</v>
      </c>
      <c r="AT287" s="52">
        <v>1</v>
      </c>
      <c r="AU287" s="52">
        <v>15</v>
      </c>
      <c r="AV287" s="52">
        <v>45</v>
      </c>
      <c r="AW287" s="37" t="s">
        <v>110</v>
      </c>
      <c r="AX287" s="65">
        <v>45</v>
      </c>
      <c r="AY287" s="64">
        <v>45521</v>
      </c>
      <c r="AZ287" s="66"/>
      <c r="BA287" s="66"/>
      <c r="BB287" s="66"/>
      <c r="BC287" s="51"/>
      <c r="BD287" s="51"/>
      <c r="BE287" s="51"/>
      <c r="BF287" s="51"/>
      <c r="BG287" s="66"/>
      <c r="BH287" s="76"/>
      <c r="BI287" s="66"/>
      <c r="BJ287" s="76"/>
      <c r="BK287" s="66"/>
      <c r="BL287" s="79"/>
      <c r="BM287" s="76"/>
      <c r="BN287" s="66"/>
      <c r="BO287" s="66"/>
      <c r="BP287" s="79"/>
      <c r="BQ287" s="76"/>
      <c r="BR287" s="66"/>
      <c r="BS287" s="66"/>
      <c r="BT287" s="79"/>
      <c r="BU287" s="80"/>
      <c r="BV287" s="79"/>
      <c r="BW287" s="79"/>
      <c r="BX287" s="64">
        <v>45521</v>
      </c>
      <c r="BY287" s="52">
        <f>R287+AX287</f>
        <v>150</v>
      </c>
      <c r="BZ287" s="37" t="s">
        <v>111</v>
      </c>
      <c r="CA287" s="42">
        <f>T287+AL287</f>
        <v>13000000</v>
      </c>
      <c r="CB287" s="37" t="s">
        <v>91</v>
      </c>
    </row>
    <row r="288" spans="1:80" s="58" customFormat="1" ht="29.25" customHeight="1" x14ac:dyDescent="0.3">
      <c r="A288" s="75">
        <v>287</v>
      </c>
      <c r="B288" s="73">
        <v>103837</v>
      </c>
      <c r="C288" s="36" t="s">
        <v>738</v>
      </c>
      <c r="D288" s="71" t="s">
        <v>186</v>
      </c>
      <c r="E288" s="71" t="s">
        <v>187</v>
      </c>
      <c r="F288" s="66" t="s">
        <v>1826</v>
      </c>
      <c r="G288" s="38" t="s">
        <v>1827</v>
      </c>
      <c r="H288" s="76" t="s">
        <v>76</v>
      </c>
      <c r="I288" s="66" t="s">
        <v>1828</v>
      </c>
      <c r="J288" s="40" t="s">
        <v>931</v>
      </c>
      <c r="K288" s="66" t="s">
        <v>80</v>
      </c>
      <c r="L288" s="76" t="s">
        <v>81</v>
      </c>
      <c r="M288" s="64">
        <v>45366</v>
      </c>
      <c r="N288" s="41">
        <v>45369</v>
      </c>
      <c r="O288" s="41">
        <v>45475</v>
      </c>
      <c r="P288" s="76">
        <v>3</v>
      </c>
      <c r="Q288" s="76">
        <v>15</v>
      </c>
      <c r="R288" s="76">
        <f t="shared" si="8"/>
        <v>105</v>
      </c>
      <c r="S288" s="76" t="s">
        <v>82</v>
      </c>
      <c r="T288" s="69">
        <v>10080000</v>
      </c>
      <c r="U288" s="69">
        <v>2880000</v>
      </c>
      <c r="V288" s="43">
        <v>1117</v>
      </c>
      <c r="W288" s="44">
        <v>45352</v>
      </c>
      <c r="X288" s="45">
        <v>60480000</v>
      </c>
      <c r="Y288" s="46">
        <v>1337</v>
      </c>
      <c r="Z288" s="44">
        <v>45369</v>
      </c>
      <c r="AA288" s="47" t="s">
        <v>805</v>
      </c>
      <c r="AB288" s="77" t="s">
        <v>84</v>
      </c>
      <c r="AC288" s="74">
        <v>45366</v>
      </c>
      <c r="AD288" s="48" t="s">
        <v>1829</v>
      </c>
      <c r="AE288" s="8" t="s">
        <v>1830</v>
      </c>
      <c r="AF288" s="77" t="s">
        <v>87</v>
      </c>
      <c r="AG288" s="48" t="s">
        <v>746</v>
      </c>
      <c r="AH288" s="48" t="s">
        <v>747</v>
      </c>
      <c r="AI288" s="48" t="s">
        <v>108</v>
      </c>
      <c r="AJ288" s="74">
        <v>45468</v>
      </c>
      <c r="AK288" s="50">
        <v>4320000</v>
      </c>
      <c r="AL288" s="50">
        <v>4320000</v>
      </c>
      <c r="AM288" s="48">
        <v>111886</v>
      </c>
      <c r="AN288" s="46">
        <v>1595</v>
      </c>
      <c r="AO288" s="59">
        <v>45460</v>
      </c>
      <c r="AP288" s="50">
        <v>4320000</v>
      </c>
      <c r="AQ288" s="46">
        <v>2016</v>
      </c>
      <c r="AR288" s="59">
        <v>45471</v>
      </c>
      <c r="AS288" s="47">
        <v>4320000</v>
      </c>
      <c r="AT288" s="52">
        <v>1</v>
      </c>
      <c r="AU288" s="52">
        <v>15</v>
      </c>
      <c r="AV288" s="52">
        <v>45</v>
      </c>
      <c r="AW288" s="37" t="s">
        <v>110</v>
      </c>
      <c r="AX288" s="65">
        <v>45</v>
      </c>
      <c r="AY288" s="64">
        <v>45521</v>
      </c>
      <c r="AZ288" s="66"/>
      <c r="BA288" s="66"/>
      <c r="BB288" s="66"/>
      <c r="BC288" s="51"/>
      <c r="BD288" s="51"/>
      <c r="BE288" s="51"/>
      <c r="BF288" s="51"/>
      <c r="BG288" s="66"/>
      <c r="BH288" s="76"/>
      <c r="BI288" s="66"/>
      <c r="BJ288" s="76"/>
      <c r="BK288" s="66"/>
      <c r="BL288" s="79"/>
      <c r="BM288" s="76"/>
      <c r="BN288" s="66"/>
      <c r="BO288" s="66"/>
      <c r="BP288" s="79"/>
      <c r="BQ288" s="76"/>
      <c r="BR288" s="66"/>
      <c r="BS288" s="66"/>
      <c r="BT288" s="79"/>
      <c r="BU288" s="80"/>
      <c r="BV288" s="79"/>
      <c r="BW288" s="79"/>
      <c r="BX288" s="64">
        <v>45521</v>
      </c>
      <c r="BY288" s="52">
        <f>R288+AX288</f>
        <v>150</v>
      </c>
      <c r="BZ288" s="37" t="s">
        <v>111</v>
      </c>
      <c r="CA288" s="42">
        <f>T288+AL288</f>
        <v>14400000</v>
      </c>
      <c r="CB288" s="37" t="s">
        <v>91</v>
      </c>
    </row>
    <row r="289" spans="1:80" s="58" customFormat="1" ht="29.25" customHeight="1" x14ac:dyDescent="0.3">
      <c r="A289" s="75">
        <v>288</v>
      </c>
      <c r="B289" s="73">
        <v>103886</v>
      </c>
      <c r="C289" s="36" t="s">
        <v>71</v>
      </c>
      <c r="D289" s="71" t="s">
        <v>72</v>
      </c>
      <c r="E289" s="71" t="s">
        <v>73</v>
      </c>
      <c r="F289" s="66" t="s">
        <v>1831</v>
      </c>
      <c r="G289" s="38" t="s">
        <v>1832</v>
      </c>
      <c r="H289" s="76" t="s">
        <v>76</v>
      </c>
      <c r="I289" s="66" t="s">
        <v>1833</v>
      </c>
      <c r="J289" s="40" t="s">
        <v>1834</v>
      </c>
      <c r="K289" s="66" t="s">
        <v>80</v>
      </c>
      <c r="L289" s="76" t="s">
        <v>81</v>
      </c>
      <c r="M289" s="64">
        <v>45366</v>
      </c>
      <c r="N289" s="86">
        <v>45370</v>
      </c>
      <c r="O289" s="86">
        <v>45476</v>
      </c>
      <c r="P289" s="76">
        <v>3</v>
      </c>
      <c r="Q289" s="76">
        <v>15</v>
      </c>
      <c r="R289" s="76">
        <f t="shared" si="8"/>
        <v>105</v>
      </c>
      <c r="S289" s="76" t="s">
        <v>82</v>
      </c>
      <c r="T289" s="69">
        <v>26250000</v>
      </c>
      <c r="U289" s="69">
        <v>7500000</v>
      </c>
      <c r="V289" s="46">
        <v>1176</v>
      </c>
      <c r="W289" s="44">
        <v>45364</v>
      </c>
      <c r="X289" s="45">
        <v>26250000</v>
      </c>
      <c r="Y289" s="46">
        <v>1338</v>
      </c>
      <c r="Z289" s="44">
        <v>45369</v>
      </c>
      <c r="AA289" s="47" t="s">
        <v>994</v>
      </c>
      <c r="AB289" s="77" t="s">
        <v>84</v>
      </c>
      <c r="AC289" s="74">
        <v>45366</v>
      </c>
      <c r="AD289" s="48" t="s">
        <v>1835</v>
      </c>
      <c r="AE289" s="8" t="s">
        <v>1836</v>
      </c>
      <c r="AF289" s="77" t="s">
        <v>87</v>
      </c>
      <c r="AG289" s="48" t="s">
        <v>458</v>
      </c>
      <c r="AH289" s="61" t="s">
        <v>695</v>
      </c>
      <c r="AI289" s="48" t="s">
        <v>77</v>
      </c>
      <c r="AJ289" s="48" t="s">
        <v>77</v>
      </c>
      <c r="AK289" s="49"/>
      <c r="AL289" s="50"/>
      <c r="AM289" s="48" t="s">
        <v>77</v>
      </c>
      <c r="AN289" s="48" t="s">
        <v>77</v>
      </c>
      <c r="AO289" s="48" t="s">
        <v>77</v>
      </c>
      <c r="AP289" s="48" t="s">
        <v>77</v>
      </c>
      <c r="AQ289" s="48" t="s">
        <v>77</v>
      </c>
      <c r="AR289" s="48" t="s">
        <v>77</v>
      </c>
      <c r="AS289" s="48" t="s">
        <v>77</v>
      </c>
      <c r="AT289" s="51"/>
      <c r="AU289" s="51"/>
      <c r="AV289" s="51"/>
      <c r="AW289" s="51"/>
      <c r="AX289" s="52"/>
      <c r="AY289" s="37"/>
      <c r="AZ289" s="37"/>
      <c r="BA289" s="66"/>
      <c r="BB289" s="66"/>
      <c r="BC289" s="51"/>
      <c r="BD289" s="51"/>
      <c r="BE289" s="51"/>
      <c r="BF289" s="51"/>
      <c r="BG289" s="66"/>
      <c r="BH289" s="76"/>
      <c r="BI289" s="66"/>
      <c r="BJ289" s="76"/>
      <c r="BK289" s="66"/>
      <c r="BL289" s="79"/>
      <c r="BM289" s="76"/>
      <c r="BN289" s="66"/>
      <c r="BO289" s="66"/>
      <c r="BP289" s="79"/>
      <c r="BQ289" s="76"/>
      <c r="BR289" s="66"/>
      <c r="BS289" s="66"/>
      <c r="BT289" s="79"/>
      <c r="BU289" s="80"/>
      <c r="BV289" s="79"/>
      <c r="BW289" s="79"/>
      <c r="BX289" s="57">
        <f>O289</f>
        <v>45476</v>
      </c>
      <c r="BY289" s="52">
        <f>R289+AX289</f>
        <v>105</v>
      </c>
      <c r="BZ289" s="37" t="str">
        <f>S289</f>
        <v>3 MESES Y 15 DIAS</v>
      </c>
      <c r="CA289" s="42">
        <f>T289+AL289</f>
        <v>26250000</v>
      </c>
      <c r="CB289" s="37" t="s">
        <v>91</v>
      </c>
    </row>
    <row r="290" spans="1:80" s="58" customFormat="1" ht="29.25" customHeight="1" x14ac:dyDescent="0.3">
      <c r="A290" s="75">
        <v>289</v>
      </c>
      <c r="B290" s="73">
        <v>103870</v>
      </c>
      <c r="C290" s="36" t="s">
        <v>133</v>
      </c>
      <c r="D290" s="71" t="s">
        <v>134</v>
      </c>
      <c r="E290" s="71" t="s">
        <v>385</v>
      </c>
      <c r="F290" s="66" t="s">
        <v>1837</v>
      </c>
      <c r="G290" s="38" t="s">
        <v>1838</v>
      </c>
      <c r="H290" s="76" t="s">
        <v>76</v>
      </c>
      <c r="I290" s="66" t="s">
        <v>1839</v>
      </c>
      <c r="J290" s="40" t="s">
        <v>1840</v>
      </c>
      <c r="K290" s="66" t="s">
        <v>80</v>
      </c>
      <c r="L290" s="76" t="s">
        <v>81</v>
      </c>
      <c r="M290" s="64">
        <v>45366</v>
      </c>
      <c r="N290" s="41">
        <v>45369</v>
      </c>
      <c r="O290" s="41">
        <v>45475</v>
      </c>
      <c r="P290" s="76">
        <v>3</v>
      </c>
      <c r="Q290" s="76">
        <v>15</v>
      </c>
      <c r="R290" s="76">
        <f t="shared" si="8"/>
        <v>105</v>
      </c>
      <c r="S290" s="76" t="s">
        <v>82</v>
      </c>
      <c r="T290" s="69">
        <v>17500000</v>
      </c>
      <c r="U290" s="69">
        <v>5000000</v>
      </c>
      <c r="V290" s="43">
        <v>1137</v>
      </c>
      <c r="W290" s="44">
        <v>45362</v>
      </c>
      <c r="X290" s="45">
        <v>140000000</v>
      </c>
      <c r="Y290" s="46">
        <v>1339</v>
      </c>
      <c r="Z290" s="44">
        <v>45369</v>
      </c>
      <c r="AA290" s="47" t="s">
        <v>583</v>
      </c>
      <c r="AB290" s="77" t="s">
        <v>84</v>
      </c>
      <c r="AC290" s="74">
        <v>45366</v>
      </c>
      <c r="AD290" s="48" t="s">
        <v>1841</v>
      </c>
      <c r="AE290" s="8" t="s">
        <v>1842</v>
      </c>
      <c r="AF290" s="77" t="s">
        <v>87</v>
      </c>
      <c r="AG290" s="48" t="s">
        <v>392</v>
      </c>
      <c r="AH290" s="48" t="s">
        <v>107</v>
      </c>
      <c r="AI290" s="48" t="s">
        <v>77</v>
      </c>
      <c r="AJ290" s="48" t="s">
        <v>77</v>
      </c>
      <c r="AK290" s="49"/>
      <c r="AL290" s="50"/>
      <c r="AM290" s="48" t="s">
        <v>77</v>
      </c>
      <c r="AN290" s="48" t="s">
        <v>77</v>
      </c>
      <c r="AO290" s="48" t="s">
        <v>77</v>
      </c>
      <c r="AP290" s="48" t="s">
        <v>77</v>
      </c>
      <c r="AQ290" s="48" t="s">
        <v>77</v>
      </c>
      <c r="AR290" s="48" t="s">
        <v>77</v>
      </c>
      <c r="AS290" s="48" t="s">
        <v>77</v>
      </c>
      <c r="AT290" s="51"/>
      <c r="AU290" s="51"/>
      <c r="AV290" s="51"/>
      <c r="AW290" s="51"/>
      <c r="AX290" s="52"/>
      <c r="AY290" s="37"/>
      <c r="AZ290" s="37"/>
      <c r="BA290" s="66"/>
      <c r="BB290" s="66"/>
      <c r="BC290" s="51"/>
      <c r="BD290" s="51"/>
      <c r="BE290" s="51"/>
      <c r="BF290" s="51"/>
      <c r="BG290" s="66"/>
      <c r="BH290" s="76"/>
      <c r="BI290" s="66"/>
      <c r="BJ290" s="76"/>
      <c r="BK290" s="66"/>
      <c r="BL290" s="79"/>
      <c r="BM290" s="76"/>
      <c r="BN290" s="66"/>
      <c r="BO290" s="66"/>
      <c r="BP290" s="79"/>
      <c r="BQ290" s="76"/>
      <c r="BR290" s="66"/>
      <c r="BS290" s="66"/>
      <c r="BT290" s="79"/>
      <c r="BU290" s="80"/>
      <c r="BV290" s="79"/>
      <c r="BW290" s="79"/>
      <c r="BX290" s="57">
        <f>O290</f>
        <v>45475</v>
      </c>
      <c r="BY290" s="52">
        <f>R290+AX290</f>
        <v>105</v>
      </c>
      <c r="BZ290" s="37" t="str">
        <f>S290</f>
        <v>3 MESES Y 15 DIAS</v>
      </c>
      <c r="CA290" s="42">
        <f>T290+AL290</f>
        <v>17500000</v>
      </c>
      <c r="CB290" s="37" t="s">
        <v>91</v>
      </c>
    </row>
    <row r="291" spans="1:80" s="58" customFormat="1" ht="29.25" customHeight="1" x14ac:dyDescent="0.3">
      <c r="A291" s="75">
        <v>290</v>
      </c>
      <c r="B291" s="73">
        <v>103842</v>
      </c>
      <c r="C291" s="36" t="s">
        <v>738</v>
      </c>
      <c r="D291" s="71" t="s">
        <v>186</v>
      </c>
      <c r="E291" s="71" t="s">
        <v>187</v>
      </c>
      <c r="F291" s="66" t="s">
        <v>1843</v>
      </c>
      <c r="G291" s="38" t="s">
        <v>1844</v>
      </c>
      <c r="H291" s="76" t="s">
        <v>76</v>
      </c>
      <c r="I291" s="66" t="s">
        <v>1845</v>
      </c>
      <c r="J291" s="40" t="s">
        <v>1846</v>
      </c>
      <c r="K291" s="66" t="s">
        <v>80</v>
      </c>
      <c r="L291" s="76" t="s">
        <v>81</v>
      </c>
      <c r="M291" s="64">
        <v>45366</v>
      </c>
      <c r="N291" s="86">
        <v>45370</v>
      </c>
      <c r="O291" s="86">
        <v>45476</v>
      </c>
      <c r="P291" s="76">
        <v>3</v>
      </c>
      <c r="Q291" s="76">
        <v>15</v>
      </c>
      <c r="R291" s="76">
        <f t="shared" si="8"/>
        <v>105</v>
      </c>
      <c r="S291" s="76" t="s">
        <v>82</v>
      </c>
      <c r="T291" s="69">
        <v>10080000</v>
      </c>
      <c r="U291" s="69">
        <v>2880000</v>
      </c>
      <c r="V291" s="43">
        <v>1091</v>
      </c>
      <c r="W291" s="44">
        <v>45349</v>
      </c>
      <c r="X291" s="45">
        <v>100800000</v>
      </c>
      <c r="Y291" s="46">
        <v>1342</v>
      </c>
      <c r="Z291" s="44">
        <v>45369</v>
      </c>
      <c r="AA291" s="47" t="s">
        <v>805</v>
      </c>
      <c r="AB291" s="77" t="s">
        <v>84</v>
      </c>
      <c r="AC291" s="74">
        <v>45366</v>
      </c>
      <c r="AD291" s="48" t="s">
        <v>1847</v>
      </c>
      <c r="AE291" s="8" t="s">
        <v>1848</v>
      </c>
      <c r="AF291" s="77" t="s">
        <v>87</v>
      </c>
      <c r="AG291" s="48" t="s">
        <v>746</v>
      </c>
      <c r="AH291" s="48" t="s">
        <v>747</v>
      </c>
      <c r="AI291" s="48" t="s">
        <v>108</v>
      </c>
      <c r="AJ291" s="74">
        <v>45468</v>
      </c>
      <c r="AK291" s="50">
        <v>4320000</v>
      </c>
      <c r="AL291" s="50">
        <v>4320000</v>
      </c>
      <c r="AM291" s="48">
        <v>111898</v>
      </c>
      <c r="AN291" s="46">
        <v>1607</v>
      </c>
      <c r="AO291" s="59">
        <v>45460</v>
      </c>
      <c r="AP291" s="50">
        <v>4320000</v>
      </c>
      <c r="AQ291" s="46">
        <v>2017</v>
      </c>
      <c r="AR291" s="59">
        <v>45471</v>
      </c>
      <c r="AS291" s="47">
        <v>4320000</v>
      </c>
      <c r="AT291" s="52">
        <v>1</v>
      </c>
      <c r="AU291" s="52">
        <v>15</v>
      </c>
      <c r="AV291" s="52">
        <v>45</v>
      </c>
      <c r="AW291" s="37" t="s">
        <v>110</v>
      </c>
      <c r="AX291" s="65">
        <v>45</v>
      </c>
      <c r="AY291" s="64">
        <v>45522</v>
      </c>
      <c r="AZ291" s="66"/>
      <c r="BA291" s="66"/>
      <c r="BB291" s="66"/>
      <c r="BC291" s="51"/>
      <c r="BD291" s="51"/>
      <c r="BE291" s="51"/>
      <c r="BF291" s="51"/>
      <c r="BG291" s="66"/>
      <c r="BH291" s="76"/>
      <c r="BI291" s="66"/>
      <c r="BJ291" s="76"/>
      <c r="BK291" s="66"/>
      <c r="BL291" s="79"/>
      <c r="BM291" s="76"/>
      <c r="BN291" s="66"/>
      <c r="BO291" s="66"/>
      <c r="BP291" s="79"/>
      <c r="BQ291" s="76"/>
      <c r="BR291" s="66"/>
      <c r="BS291" s="66"/>
      <c r="BT291" s="79"/>
      <c r="BU291" s="80"/>
      <c r="BV291" s="79"/>
      <c r="BW291" s="79"/>
      <c r="BX291" s="64">
        <v>45522</v>
      </c>
      <c r="BY291" s="52">
        <f>R291+AX291</f>
        <v>150</v>
      </c>
      <c r="BZ291" s="37" t="s">
        <v>111</v>
      </c>
      <c r="CA291" s="42">
        <f>T291+AL291</f>
        <v>14400000</v>
      </c>
      <c r="CB291" s="37" t="s">
        <v>91</v>
      </c>
    </row>
    <row r="292" spans="1:80" s="58" customFormat="1" ht="29.25" customHeight="1" x14ac:dyDescent="0.3">
      <c r="A292" s="75">
        <v>291</v>
      </c>
      <c r="B292" s="73">
        <v>103870</v>
      </c>
      <c r="C292" s="36" t="s">
        <v>133</v>
      </c>
      <c r="D292" s="71" t="s">
        <v>134</v>
      </c>
      <c r="E292" s="71" t="s">
        <v>385</v>
      </c>
      <c r="F292" s="66" t="s">
        <v>1849</v>
      </c>
      <c r="G292" s="38" t="s">
        <v>1850</v>
      </c>
      <c r="H292" s="76" t="s">
        <v>76</v>
      </c>
      <c r="I292" s="66" t="s">
        <v>1851</v>
      </c>
      <c r="J292" s="40" t="s">
        <v>1840</v>
      </c>
      <c r="K292" s="66" t="s">
        <v>80</v>
      </c>
      <c r="L292" s="76" t="s">
        <v>81</v>
      </c>
      <c r="M292" s="64">
        <v>45366</v>
      </c>
      <c r="N292" s="41">
        <v>45370</v>
      </c>
      <c r="O292" s="41">
        <v>45476</v>
      </c>
      <c r="P292" s="76">
        <v>3</v>
      </c>
      <c r="Q292" s="76">
        <v>15</v>
      </c>
      <c r="R292" s="76">
        <f t="shared" si="8"/>
        <v>105</v>
      </c>
      <c r="S292" s="76" t="s">
        <v>82</v>
      </c>
      <c r="T292" s="69">
        <v>17500000</v>
      </c>
      <c r="U292" s="69">
        <v>5000000</v>
      </c>
      <c r="V292" s="43">
        <v>1137</v>
      </c>
      <c r="W292" s="44">
        <v>45362</v>
      </c>
      <c r="X292" s="45">
        <v>140000000</v>
      </c>
      <c r="Y292" s="46">
        <v>1343</v>
      </c>
      <c r="Z292" s="44">
        <v>45369</v>
      </c>
      <c r="AA292" s="47" t="s">
        <v>583</v>
      </c>
      <c r="AB292" s="77" t="s">
        <v>84</v>
      </c>
      <c r="AC292" s="74">
        <v>45366</v>
      </c>
      <c r="AD292" s="48" t="s">
        <v>1852</v>
      </c>
      <c r="AE292" s="78" t="s">
        <v>1853</v>
      </c>
      <c r="AF292" s="77" t="s">
        <v>87</v>
      </c>
      <c r="AG292" s="48" t="s">
        <v>392</v>
      </c>
      <c r="AH292" s="48" t="s">
        <v>107</v>
      </c>
      <c r="AI292" s="48" t="s">
        <v>108</v>
      </c>
      <c r="AJ292" s="74">
        <v>45468</v>
      </c>
      <c r="AK292" s="50">
        <v>7500000</v>
      </c>
      <c r="AL292" s="50">
        <v>7500000</v>
      </c>
      <c r="AM292" s="48">
        <v>111899</v>
      </c>
      <c r="AN292" s="46">
        <v>1608</v>
      </c>
      <c r="AO292" s="59">
        <v>45460</v>
      </c>
      <c r="AP292" s="50">
        <v>7500000</v>
      </c>
      <c r="AQ292" s="46">
        <v>2018</v>
      </c>
      <c r="AR292" s="59">
        <v>45471</v>
      </c>
      <c r="AS292" s="47">
        <v>7500000</v>
      </c>
      <c r="AT292" s="52">
        <v>1</v>
      </c>
      <c r="AU292" s="52">
        <v>15</v>
      </c>
      <c r="AV292" s="52">
        <v>45</v>
      </c>
      <c r="AW292" s="37" t="s">
        <v>110</v>
      </c>
      <c r="AX292" s="65">
        <v>45</v>
      </c>
      <c r="AY292" s="64">
        <v>45522</v>
      </c>
      <c r="AZ292" s="66"/>
      <c r="BA292" s="66"/>
      <c r="BB292" s="66"/>
      <c r="BC292" s="51"/>
      <c r="BD292" s="51"/>
      <c r="BE292" s="51"/>
      <c r="BF292" s="51"/>
      <c r="BG292" s="66"/>
      <c r="BH292" s="76"/>
      <c r="BI292" s="66"/>
      <c r="BJ292" s="76"/>
      <c r="BK292" s="66"/>
      <c r="BL292" s="79"/>
      <c r="BM292" s="76"/>
      <c r="BN292" s="66"/>
      <c r="BO292" s="66"/>
      <c r="BP292" s="79"/>
      <c r="BQ292" s="76"/>
      <c r="BR292" s="66"/>
      <c r="BS292" s="66"/>
      <c r="BT292" s="79"/>
      <c r="BU292" s="80"/>
      <c r="BV292" s="79"/>
      <c r="BW292" s="79"/>
      <c r="BX292" s="64">
        <v>45522</v>
      </c>
      <c r="BY292" s="52">
        <f>R292+AX292</f>
        <v>150</v>
      </c>
      <c r="BZ292" s="37" t="s">
        <v>111</v>
      </c>
      <c r="CA292" s="42">
        <f>T292+AL292</f>
        <v>25000000</v>
      </c>
      <c r="CB292" s="37" t="s">
        <v>91</v>
      </c>
    </row>
    <row r="293" spans="1:80" s="58" customFormat="1" ht="29.25" customHeight="1" x14ac:dyDescent="0.3">
      <c r="A293" s="75">
        <v>292</v>
      </c>
      <c r="B293" s="73">
        <v>103869</v>
      </c>
      <c r="C293" s="36" t="s">
        <v>71</v>
      </c>
      <c r="D293" s="71" t="s">
        <v>72</v>
      </c>
      <c r="E293" s="71" t="s">
        <v>73</v>
      </c>
      <c r="F293" s="66" t="s">
        <v>1854</v>
      </c>
      <c r="G293" s="38" t="s">
        <v>1855</v>
      </c>
      <c r="H293" s="76" t="s">
        <v>76</v>
      </c>
      <c r="I293" s="66" t="s">
        <v>1856</v>
      </c>
      <c r="J293" s="40" t="s">
        <v>1857</v>
      </c>
      <c r="K293" s="66" t="s">
        <v>80</v>
      </c>
      <c r="L293" s="76" t="s">
        <v>81</v>
      </c>
      <c r="M293" s="64">
        <v>45366</v>
      </c>
      <c r="N293" s="41">
        <v>45369</v>
      </c>
      <c r="O293" s="41">
        <v>45475</v>
      </c>
      <c r="P293" s="76">
        <v>3</v>
      </c>
      <c r="Q293" s="76">
        <v>15</v>
      </c>
      <c r="R293" s="76">
        <f t="shared" si="8"/>
        <v>105</v>
      </c>
      <c r="S293" s="76" t="s">
        <v>82</v>
      </c>
      <c r="T293" s="69">
        <v>9800000</v>
      </c>
      <c r="U293" s="69">
        <v>2800000</v>
      </c>
      <c r="V293" s="46">
        <v>1081</v>
      </c>
      <c r="W293" s="44">
        <v>45345</v>
      </c>
      <c r="X293" s="45">
        <v>9800000</v>
      </c>
      <c r="Y293" s="46">
        <v>1344</v>
      </c>
      <c r="Z293" s="44">
        <v>45369</v>
      </c>
      <c r="AA293" s="47" t="s">
        <v>623</v>
      </c>
      <c r="AB293" s="77" t="s">
        <v>84</v>
      </c>
      <c r="AC293" s="74">
        <v>45366</v>
      </c>
      <c r="AD293" s="48" t="s">
        <v>1858</v>
      </c>
      <c r="AE293" s="8" t="s">
        <v>1859</v>
      </c>
      <c r="AF293" s="77" t="s">
        <v>87</v>
      </c>
      <c r="AG293" s="48" t="s">
        <v>439</v>
      </c>
      <c r="AH293" s="60" t="s">
        <v>329</v>
      </c>
      <c r="AI293" s="48" t="s">
        <v>77</v>
      </c>
      <c r="AJ293" s="48" t="s">
        <v>77</v>
      </c>
      <c r="AK293" s="49"/>
      <c r="AL293" s="50"/>
      <c r="AM293" s="48" t="s">
        <v>77</v>
      </c>
      <c r="AN293" s="48" t="s">
        <v>77</v>
      </c>
      <c r="AO293" s="48" t="s">
        <v>77</v>
      </c>
      <c r="AP293" s="48" t="s">
        <v>77</v>
      </c>
      <c r="AQ293" s="48" t="s">
        <v>77</v>
      </c>
      <c r="AR293" s="48" t="s">
        <v>77</v>
      </c>
      <c r="AS293" s="48" t="s">
        <v>77</v>
      </c>
      <c r="AT293" s="51"/>
      <c r="AU293" s="51"/>
      <c r="AV293" s="51"/>
      <c r="AW293" s="51"/>
      <c r="AX293" s="52"/>
      <c r="AY293" s="37"/>
      <c r="AZ293" s="37"/>
      <c r="BA293" s="66"/>
      <c r="BB293" s="66"/>
      <c r="BC293" s="51"/>
      <c r="BD293" s="51"/>
      <c r="BE293" s="51"/>
      <c r="BF293" s="51"/>
      <c r="BG293" s="66"/>
      <c r="BH293" s="76"/>
      <c r="BI293" s="66"/>
      <c r="BJ293" s="76"/>
      <c r="BK293" s="66"/>
      <c r="BL293" s="79"/>
      <c r="BM293" s="76"/>
      <c r="BN293" s="66"/>
      <c r="BO293" s="66"/>
      <c r="BP293" s="79"/>
      <c r="BQ293" s="76"/>
      <c r="BR293" s="66"/>
      <c r="BS293" s="66"/>
      <c r="BT293" s="79"/>
      <c r="BU293" s="80"/>
      <c r="BV293" s="79"/>
      <c r="BW293" s="79"/>
      <c r="BX293" s="57">
        <f>O293</f>
        <v>45475</v>
      </c>
      <c r="BY293" s="52">
        <f>R293+AX293</f>
        <v>105</v>
      </c>
      <c r="BZ293" s="37" t="str">
        <f>S293</f>
        <v>3 MESES Y 15 DIAS</v>
      </c>
      <c r="CA293" s="42">
        <f>T293+AL293</f>
        <v>9800000</v>
      </c>
      <c r="CB293" s="37" t="s">
        <v>91</v>
      </c>
    </row>
    <row r="294" spans="1:80" s="58" customFormat="1" ht="29.25" customHeight="1" x14ac:dyDescent="0.3">
      <c r="A294" s="75">
        <v>293</v>
      </c>
      <c r="B294" s="73">
        <v>103895</v>
      </c>
      <c r="C294" s="36" t="s">
        <v>133</v>
      </c>
      <c r="D294" s="71" t="s">
        <v>134</v>
      </c>
      <c r="E294" s="71" t="s">
        <v>385</v>
      </c>
      <c r="F294" s="66" t="s">
        <v>1860</v>
      </c>
      <c r="G294" s="38" t="s">
        <v>1861</v>
      </c>
      <c r="H294" s="76" t="s">
        <v>76</v>
      </c>
      <c r="I294" s="66" t="s">
        <v>1862</v>
      </c>
      <c r="J294" s="40" t="s">
        <v>1863</v>
      </c>
      <c r="K294" s="66" t="s">
        <v>80</v>
      </c>
      <c r="L294" s="76" t="s">
        <v>81</v>
      </c>
      <c r="M294" s="64">
        <v>45366</v>
      </c>
      <c r="N294" s="41">
        <v>45369</v>
      </c>
      <c r="O294" s="41">
        <v>45475</v>
      </c>
      <c r="P294" s="76">
        <v>3</v>
      </c>
      <c r="Q294" s="76">
        <v>15</v>
      </c>
      <c r="R294" s="76">
        <f t="shared" si="8"/>
        <v>105</v>
      </c>
      <c r="S294" s="76" t="s">
        <v>82</v>
      </c>
      <c r="T294" s="69">
        <v>17500000</v>
      </c>
      <c r="U294" s="69">
        <v>5000000</v>
      </c>
      <c r="V294" s="46">
        <v>1147</v>
      </c>
      <c r="W294" s="44">
        <v>45362</v>
      </c>
      <c r="X294" s="45">
        <v>17500000</v>
      </c>
      <c r="Y294" s="46">
        <v>1345</v>
      </c>
      <c r="Z294" s="44">
        <v>45369</v>
      </c>
      <c r="AA294" s="47" t="s">
        <v>583</v>
      </c>
      <c r="AB294" s="77" t="s">
        <v>84</v>
      </c>
      <c r="AC294" s="74">
        <v>45366</v>
      </c>
      <c r="AD294" s="48" t="s">
        <v>1864</v>
      </c>
      <c r="AE294" s="8" t="s">
        <v>1865</v>
      </c>
      <c r="AF294" s="77" t="s">
        <v>87</v>
      </c>
      <c r="AG294" s="48" t="s">
        <v>392</v>
      </c>
      <c r="AH294" s="48" t="s">
        <v>107</v>
      </c>
      <c r="AI294" s="48" t="s">
        <v>77</v>
      </c>
      <c r="AJ294" s="48" t="s">
        <v>77</v>
      </c>
      <c r="AK294" s="49"/>
      <c r="AL294" s="50"/>
      <c r="AM294" s="48" t="s">
        <v>77</v>
      </c>
      <c r="AN294" s="48" t="s">
        <v>77</v>
      </c>
      <c r="AO294" s="48" t="s">
        <v>77</v>
      </c>
      <c r="AP294" s="48" t="s">
        <v>77</v>
      </c>
      <c r="AQ294" s="48" t="s">
        <v>77</v>
      </c>
      <c r="AR294" s="48" t="s">
        <v>77</v>
      </c>
      <c r="AS294" s="48" t="s">
        <v>77</v>
      </c>
      <c r="AT294" s="51"/>
      <c r="AU294" s="51"/>
      <c r="AV294" s="51"/>
      <c r="AW294" s="51"/>
      <c r="AX294" s="52"/>
      <c r="AY294" s="37"/>
      <c r="AZ294" s="37"/>
      <c r="BA294" s="66"/>
      <c r="BB294" s="66"/>
      <c r="BC294" s="51"/>
      <c r="BD294" s="51"/>
      <c r="BE294" s="51"/>
      <c r="BF294" s="51"/>
      <c r="BG294" s="66"/>
      <c r="BH294" s="76"/>
      <c r="BI294" s="66"/>
      <c r="BJ294" s="76"/>
      <c r="BK294" s="66"/>
      <c r="BL294" s="79"/>
      <c r="BM294" s="76"/>
      <c r="BN294" s="66"/>
      <c r="BO294" s="66"/>
      <c r="BP294" s="79"/>
      <c r="BQ294" s="76"/>
      <c r="BR294" s="66"/>
      <c r="BS294" s="66"/>
      <c r="BT294" s="79"/>
      <c r="BU294" s="80"/>
      <c r="BV294" s="79"/>
      <c r="BW294" s="79"/>
      <c r="BX294" s="57">
        <f>O294</f>
        <v>45475</v>
      </c>
      <c r="BY294" s="52">
        <f>R294+AX294</f>
        <v>105</v>
      </c>
      <c r="BZ294" s="37" t="str">
        <f>S294</f>
        <v>3 MESES Y 15 DIAS</v>
      </c>
      <c r="CA294" s="42">
        <f>T294+AL294</f>
        <v>17500000</v>
      </c>
      <c r="CB294" s="37" t="s">
        <v>91</v>
      </c>
    </row>
    <row r="295" spans="1:80" s="58" customFormat="1" ht="29.25" customHeight="1" x14ac:dyDescent="0.3">
      <c r="A295" s="75">
        <v>294</v>
      </c>
      <c r="B295" s="73">
        <v>103890</v>
      </c>
      <c r="C295" s="36" t="s">
        <v>133</v>
      </c>
      <c r="D295" s="71" t="s">
        <v>134</v>
      </c>
      <c r="E295" s="71" t="s">
        <v>385</v>
      </c>
      <c r="F295" s="66" t="s">
        <v>1866</v>
      </c>
      <c r="G295" s="38" t="s">
        <v>1867</v>
      </c>
      <c r="H295" s="76" t="s">
        <v>76</v>
      </c>
      <c r="I295" s="66" t="s">
        <v>1868</v>
      </c>
      <c r="J295" s="40" t="s">
        <v>1019</v>
      </c>
      <c r="K295" s="66" t="s">
        <v>80</v>
      </c>
      <c r="L295" s="76" t="s">
        <v>81</v>
      </c>
      <c r="M295" s="64">
        <v>45366</v>
      </c>
      <c r="N295" s="41">
        <v>45369</v>
      </c>
      <c r="O295" s="41">
        <v>45475</v>
      </c>
      <c r="P295" s="76">
        <v>3</v>
      </c>
      <c r="Q295" s="76">
        <v>15</v>
      </c>
      <c r="R295" s="76">
        <f t="shared" si="8"/>
        <v>105</v>
      </c>
      <c r="S295" s="76" t="s">
        <v>82</v>
      </c>
      <c r="T295" s="69">
        <v>9100000</v>
      </c>
      <c r="U295" s="69">
        <v>2600000</v>
      </c>
      <c r="V295" s="43">
        <v>1063</v>
      </c>
      <c r="W295" s="44">
        <v>45343</v>
      </c>
      <c r="X295" s="45">
        <v>72800000</v>
      </c>
      <c r="Y295" s="46">
        <v>1346</v>
      </c>
      <c r="Z295" s="44">
        <v>45369</v>
      </c>
      <c r="AA295" s="47" t="s">
        <v>603</v>
      </c>
      <c r="AB295" s="77" t="s">
        <v>84</v>
      </c>
      <c r="AC295" s="74">
        <v>45366</v>
      </c>
      <c r="AD295" s="48" t="s">
        <v>1869</v>
      </c>
      <c r="AE295" s="78" t="s">
        <v>1870</v>
      </c>
      <c r="AF295" s="77" t="s">
        <v>87</v>
      </c>
      <c r="AG295" s="48" t="s">
        <v>392</v>
      </c>
      <c r="AH295" s="48" t="s">
        <v>107</v>
      </c>
      <c r="AI295" s="48" t="s">
        <v>108</v>
      </c>
      <c r="AJ295" s="74">
        <v>45468</v>
      </c>
      <c r="AK295" s="50">
        <v>3900000</v>
      </c>
      <c r="AL295" s="50">
        <v>3900000</v>
      </c>
      <c r="AM295" s="48">
        <v>112217</v>
      </c>
      <c r="AN295" s="46">
        <v>1681</v>
      </c>
      <c r="AO295" s="59">
        <v>45462</v>
      </c>
      <c r="AP295" s="50">
        <v>3900000</v>
      </c>
      <c r="AQ295" s="46">
        <v>2019</v>
      </c>
      <c r="AR295" s="59">
        <v>45471</v>
      </c>
      <c r="AS295" s="47">
        <v>3900000</v>
      </c>
      <c r="AT295" s="52">
        <v>1</v>
      </c>
      <c r="AU295" s="52">
        <v>15</v>
      </c>
      <c r="AV295" s="52">
        <v>45</v>
      </c>
      <c r="AW295" s="37" t="s">
        <v>110</v>
      </c>
      <c r="AX295" s="65">
        <v>45</v>
      </c>
      <c r="AY295" s="64">
        <v>45521</v>
      </c>
      <c r="AZ295" s="66"/>
      <c r="BA295" s="66"/>
      <c r="BB295" s="66"/>
      <c r="BC295" s="51"/>
      <c r="BD295" s="51"/>
      <c r="BE295" s="51"/>
      <c r="BF295" s="51"/>
      <c r="BG295" s="66"/>
      <c r="BH295" s="76"/>
      <c r="BI295" s="66"/>
      <c r="BJ295" s="76"/>
      <c r="BK295" s="66"/>
      <c r="BL295" s="79"/>
      <c r="BM295" s="76"/>
      <c r="BN295" s="66"/>
      <c r="BO295" s="66"/>
      <c r="BP295" s="79"/>
      <c r="BQ295" s="76"/>
      <c r="BR295" s="66"/>
      <c r="BS295" s="66"/>
      <c r="BT295" s="79"/>
      <c r="BU295" s="80"/>
      <c r="BV295" s="79"/>
      <c r="BW295" s="79"/>
      <c r="BX295" s="64">
        <v>45521</v>
      </c>
      <c r="BY295" s="52">
        <f>R295+AX295</f>
        <v>150</v>
      </c>
      <c r="BZ295" s="37" t="s">
        <v>111</v>
      </c>
      <c r="CA295" s="42">
        <f>T295+AL295</f>
        <v>13000000</v>
      </c>
      <c r="CB295" s="37" t="s">
        <v>91</v>
      </c>
    </row>
    <row r="296" spans="1:80" s="58" customFormat="1" ht="29.25" customHeight="1" x14ac:dyDescent="0.3">
      <c r="A296" s="75">
        <v>295</v>
      </c>
      <c r="B296" s="73">
        <v>103873</v>
      </c>
      <c r="C296" s="36" t="s">
        <v>133</v>
      </c>
      <c r="D296" s="71" t="s">
        <v>134</v>
      </c>
      <c r="E296" s="71" t="s">
        <v>385</v>
      </c>
      <c r="F296" s="66" t="s">
        <v>1871</v>
      </c>
      <c r="G296" s="38" t="s">
        <v>1872</v>
      </c>
      <c r="H296" s="76" t="s">
        <v>76</v>
      </c>
      <c r="I296" s="66" t="s">
        <v>1873</v>
      </c>
      <c r="J296" s="40" t="s">
        <v>1874</v>
      </c>
      <c r="K296" s="66" t="s">
        <v>80</v>
      </c>
      <c r="L296" s="76" t="s">
        <v>81</v>
      </c>
      <c r="M296" s="64">
        <v>45366</v>
      </c>
      <c r="N296" s="41">
        <v>45369</v>
      </c>
      <c r="O296" s="41">
        <v>45475</v>
      </c>
      <c r="P296" s="76">
        <v>3</v>
      </c>
      <c r="Q296" s="76">
        <v>15</v>
      </c>
      <c r="R296" s="76">
        <f t="shared" si="8"/>
        <v>105</v>
      </c>
      <c r="S296" s="76" t="s">
        <v>82</v>
      </c>
      <c r="T296" s="69">
        <v>17500000</v>
      </c>
      <c r="U296" s="69">
        <v>5000000</v>
      </c>
      <c r="V296" s="46">
        <v>1138</v>
      </c>
      <c r="W296" s="44">
        <v>45362</v>
      </c>
      <c r="X296" s="45">
        <v>17500000</v>
      </c>
      <c r="Y296" s="46">
        <v>1347</v>
      </c>
      <c r="Z296" s="44">
        <v>45369</v>
      </c>
      <c r="AA296" s="47" t="s">
        <v>583</v>
      </c>
      <c r="AB296" s="77" t="s">
        <v>84</v>
      </c>
      <c r="AC296" s="74">
        <v>45366</v>
      </c>
      <c r="AD296" s="48" t="s">
        <v>1875</v>
      </c>
      <c r="AE296" s="8" t="s">
        <v>1876</v>
      </c>
      <c r="AF296" s="77" t="s">
        <v>87</v>
      </c>
      <c r="AG296" s="48" t="s">
        <v>392</v>
      </c>
      <c r="AH296" s="48" t="s">
        <v>107</v>
      </c>
      <c r="AI296" s="48" t="s">
        <v>77</v>
      </c>
      <c r="AJ296" s="48" t="s">
        <v>77</v>
      </c>
      <c r="AK296" s="49"/>
      <c r="AL296" s="50"/>
      <c r="AM296" s="48" t="s">
        <v>77</v>
      </c>
      <c r="AN296" s="48" t="s">
        <v>77</v>
      </c>
      <c r="AO296" s="48" t="s">
        <v>77</v>
      </c>
      <c r="AP296" s="48" t="s">
        <v>77</v>
      </c>
      <c r="AQ296" s="48" t="s">
        <v>77</v>
      </c>
      <c r="AR296" s="48" t="s">
        <v>77</v>
      </c>
      <c r="AS296" s="48" t="s">
        <v>77</v>
      </c>
      <c r="AT296" s="51"/>
      <c r="AU296" s="51"/>
      <c r="AV296" s="51"/>
      <c r="AW296" s="51"/>
      <c r="AX296" s="52"/>
      <c r="AY296" s="37"/>
      <c r="AZ296" s="37"/>
      <c r="BA296" s="66"/>
      <c r="BB296" s="66"/>
      <c r="BC296" s="51"/>
      <c r="BD296" s="51"/>
      <c r="BE296" s="51"/>
      <c r="BF296" s="51"/>
      <c r="BG296" s="66"/>
      <c r="BH296" s="76"/>
      <c r="BI296" s="66"/>
      <c r="BJ296" s="76"/>
      <c r="BK296" s="66"/>
      <c r="BL296" s="79"/>
      <c r="BM296" s="76"/>
      <c r="BN296" s="66"/>
      <c r="BO296" s="66"/>
      <c r="BP296" s="79"/>
      <c r="BQ296" s="76"/>
      <c r="BR296" s="66"/>
      <c r="BS296" s="66"/>
      <c r="BT296" s="79"/>
      <c r="BU296" s="80"/>
      <c r="BV296" s="79"/>
      <c r="BW296" s="79"/>
      <c r="BX296" s="57">
        <f>O296</f>
        <v>45475</v>
      </c>
      <c r="BY296" s="52">
        <f>R296+AX296</f>
        <v>105</v>
      </c>
      <c r="BZ296" s="37" t="str">
        <f>S296</f>
        <v>3 MESES Y 15 DIAS</v>
      </c>
      <c r="CA296" s="42">
        <f>T296+AL296</f>
        <v>17500000</v>
      </c>
      <c r="CB296" s="37" t="s">
        <v>91</v>
      </c>
    </row>
    <row r="297" spans="1:80" s="58" customFormat="1" ht="29.25" customHeight="1" x14ac:dyDescent="0.3">
      <c r="A297" s="75">
        <v>296</v>
      </c>
      <c r="B297" s="73">
        <v>103794</v>
      </c>
      <c r="C297" s="36" t="s">
        <v>71</v>
      </c>
      <c r="D297" s="71" t="s">
        <v>72</v>
      </c>
      <c r="E297" s="71" t="s">
        <v>73</v>
      </c>
      <c r="F297" s="66" t="s">
        <v>1877</v>
      </c>
      <c r="G297" s="38" t="s">
        <v>1878</v>
      </c>
      <c r="H297" s="76" t="s">
        <v>76</v>
      </c>
      <c r="I297" s="66" t="s">
        <v>1879</v>
      </c>
      <c r="J297" s="40" t="s">
        <v>1375</v>
      </c>
      <c r="K297" s="66" t="s">
        <v>80</v>
      </c>
      <c r="L297" s="76" t="s">
        <v>81</v>
      </c>
      <c r="M297" s="64">
        <v>45366</v>
      </c>
      <c r="N297" s="86">
        <v>45370</v>
      </c>
      <c r="O297" s="86">
        <v>45476</v>
      </c>
      <c r="P297" s="76">
        <v>3</v>
      </c>
      <c r="Q297" s="76">
        <v>15</v>
      </c>
      <c r="R297" s="76">
        <f t="shared" si="8"/>
        <v>105</v>
      </c>
      <c r="S297" s="76" t="s">
        <v>82</v>
      </c>
      <c r="T297" s="69">
        <v>14000000</v>
      </c>
      <c r="U297" s="69">
        <v>4000000</v>
      </c>
      <c r="V297" s="43">
        <v>1110</v>
      </c>
      <c r="W297" s="44">
        <v>45352</v>
      </c>
      <c r="X297" s="45">
        <v>28000000</v>
      </c>
      <c r="Y297" s="46">
        <v>1348</v>
      </c>
      <c r="Z297" s="44">
        <v>45369</v>
      </c>
      <c r="AA297" s="47" t="s">
        <v>798</v>
      </c>
      <c r="AB297" s="77" t="s">
        <v>84</v>
      </c>
      <c r="AC297" s="74">
        <v>45366</v>
      </c>
      <c r="AD297" s="48" t="s">
        <v>1880</v>
      </c>
      <c r="AE297" s="78" t="s">
        <v>1881</v>
      </c>
      <c r="AF297" s="77" t="s">
        <v>87</v>
      </c>
      <c r="AG297" s="48" t="s">
        <v>1882</v>
      </c>
      <c r="AH297" s="48" t="s">
        <v>946</v>
      </c>
      <c r="AI297" s="48" t="s">
        <v>77</v>
      </c>
      <c r="AJ297" s="48" t="s">
        <v>77</v>
      </c>
      <c r="AK297" s="49"/>
      <c r="AL297" s="50"/>
      <c r="AM297" s="48" t="s">
        <v>77</v>
      </c>
      <c r="AN297" s="48" t="s">
        <v>77</v>
      </c>
      <c r="AO297" s="48" t="s">
        <v>77</v>
      </c>
      <c r="AP297" s="48" t="s">
        <v>77</v>
      </c>
      <c r="AQ297" s="48" t="s">
        <v>77</v>
      </c>
      <c r="AR297" s="48" t="s">
        <v>77</v>
      </c>
      <c r="AS297" s="48" t="s">
        <v>77</v>
      </c>
      <c r="AT297" s="51"/>
      <c r="AU297" s="51"/>
      <c r="AV297" s="51"/>
      <c r="AW297" s="51"/>
      <c r="AX297" s="52"/>
      <c r="AY297" s="37"/>
      <c r="AZ297" s="37"/>
      <c r="BA297" s="66"/>
      <c r="BB297" s="66"/>
      <c r="BC297" s="51"/>
      <c r="BD297" s="51"/>
      <c r="BE297" s="51"/>
      <c r="BF297" s="51"/>
      <c r="BG297" s="66"/>
      <c r="BH297" s="76"/>
      <c r="BI297" s="66"/>
      <c r="BJ297" s="76"/>
      <c r="BK297" s="66"/>
      <c r="BL297" s="79"/>
      <c r="BM297" s="76"/>
      <c r="BN297" s="66"/>
      <c r="BO297" s="66"/>
      <c r="BP297" s="79"/>
      <c r="BQ297" s="76"/>
      <c r="BR297" s="66"/>
      <c r="BS297" s="66"/>
      <c r="BT297" s="79"/>
      <c r="BU297" s="80"/>
      <c r="BV297" s="79"/>
      <c r="BW297" s="79"/>
      <c r="BX297" s="57">
        <f>O297</f>
        <v>45476</v>
      </c>
      <c r="BY297" s="52">
        <f>R297+AX297</f>
        <v>105</v>
      </c>
      <c r="BZ297" s="37" t="str">
        <f>S297</f>
        <v>3 MESES Y 15 DIAS</v>
      </c>
      <c r="CA297" s="42">
        <f>T297+AL297</f>
        <v>14000000</v>
      </c>
      <c r="CB297" s="37" t="s">
        <v>91</v>
      </c>
    </row>
    <row r="298" spans="1:80" s="58" customFormat="1" ht="29.25" customHeight="1" x14ac:dyDescent="0.3">
      <c r="A298" s="75">
        <v>297</v>
      </c>
      <c r="B298" s="73">
        <v>103837</v>
      </c>
      <c r="C298" s="36" t="s">
        <v>738</v>
      </c>
      <c r="D298" s="71" t="s">
        <v>186</v>
      </c>
      <c r="E298" s="71" t="s">
        <v>187</v>
      </c>
      <c r="F298" s="66" t="s">
        <v>1883</v>
      </c>
      <c r="G298" s="38" t="s">
        <v>1884</v>
      </c>
      <c r="H298" s="76" t="s">
        <v>76</v>
      </c>
      <c r="I298" s="66" t="s">
        <v>1885</v>
      </c>
      <c r="J298" s="40" t="s">
        <v>1886</v>
      </c>
      <c r="K298" s="66" t="s">
        <v>80</v>
      </c>
      <c r="L298" s="76" t="s">
        <v>81</v>
      </c>
      <c r="M298" s="64">
        <v>45366</v>
      </c>
      <c r="N298" s="41">
        <v>45369</v>
      </c>
      <c r="O298" s="41">
        <v>45475</v>
      </c>
      <c r="P298" s="76">
        <v>3</v>
      </c>
      <c r="Q298" s="76">
        <v>15</v>
      </c>
      <c r="R298" s="76">
        <f t="shared" si="8"/>
        <v>105</v>
      </c>
      <c r="S298" s="76" t="s">
        <v>82</v>
      </c>
      <c r="T298" s="69">
        <v>10080000</v>
      </c>
      <c r="U298" s="69">
        <v>2880000</v>
      </c>
      <c r="V298" s="43">
        <v>1117</v>
      </c>
      <c r="W298" s="44">
        <v>45352</v>
      </c>
      <c r="X298" s="45">
        <v>60480000</v>
      </c>
      <c r="Y298" s="46">
        <v>1349</v>
      </c>
      <c r="Z298" s="44">
        <v>45369</v>
      </c>
      <c r="AA298" s="47" t="s">
        <v>805</v>
      </c>
      <c r="AB298" s="77" t="s">
        <v>84</v>
      </c>
      <c r="AC298" s="74">
        <v>45366</v>
      </c>
      <c r="AD298" s="48" t="s">
        <v>1887</v>
      </c>
      <c r="AE298" s="8" t="s">
        <v>1888</v>
      </c>
      <c r="AF298" s="77" t="s">
        <v>87</v>
      </c>
      <c r="AG298" s="48" t="s">
        <v>746</v>
      </c>
      <c r="AH298" s="48" t="s">
        <v>747</v>
      </c>
      <c r="AI298" s="48" t="s">
        <v>108</v>
      </c>
      <c r="AJ298" s="74">
        <v>45468</v>
      </c>
      <c r="AK298" s="50">
        <v>4320000</v>
      </c>
      <c r="AL298" s="50">
        <v>4320000</v>
      </c>
      <c r="AM298" s="48">
        <v>111887</v>
      </c>
      <c r="AN298" s="46">
        <v>1596</v>
      </c>
      <c r="AO298" s="59">
        <v>45460</v>
      </c>
      <c r="AP298" s="50">
        <v>4320000</v>
      </c>
      <c r="AQ298" s="46">
        <v>2020</v>
      </c>
      <c r="AR298" s="59">
        <v>45471</v>
      </c>
      <c r="AS298" s="47">
        <v>4320000</v>
      </c>
      <c r="AT298" s="52">
        <v>1</v>
      </c>
      <c r="AU298" s="52">
        <v>15</v>
      </c>
      <c r="AV298" s="52">
        <v>45</v>
      </c>
      <c r="AW298" s="37" t="s">
        <v>110</v>
      </c>
      <c r="AX298" s="65">
        <v>45</v>
      </c>
      <c r="AY298" s="64">
        <v>45521</v>
      </c>
      <c r="AZ298" s="66"/>
      <c r="BA298" s="66"/>
      <c r="BB298" s="66"/>
      <c r="BC298" s="51"/>
      <c r="BD298" s="51"/>
      <c r="BE298" s="51"/>
      <c r="BF298" s="51"/>
      <c r="BG298" s="66"/>
      <c r="BH298" s="76"/>
      <c r="BI298" s="66"/>
      <c r="BJ298" s="76"/>
      <c r="BK298" s="66"/>
      <c r="BL298" s="79"/>
      <c r="BM298" s="76"/>
      <c r="BN298" s="66"/>
      <c r="BO298" s="66"/>
      <c r="BP298" s="79"/>
      <c r="BQ298" s="76"/>
      <c r="BR298" s="66"/>
      <c r="BS298" s="66"/>
      <c r="BT298" s="79"/>
      <c r="BU298" s="80"/>
      <c r="BV298" s="79"/>
      <c r="BW298" s="79"/>
      <c r="BX298" s="64">
        <v>45521</v>
      </c>
      <c r="BY298" s="52">
        <f>R298+AX298</f>
        <v>150</v>
      </c>
      <c r="BZ298" s="37" t="s">
        <v>111</v>
      </c>
      <c r="CA298" s="42">
        <f>T298+AL298</f>
        <v>14400000</v>
      </c>
      <c r="CB298" s="37" t="s">
        <v>91</v>
      </c>
    </row>
    <row r="299" spans="1:80" s="58" customFormat="1" ht="29.25" customHeight="1" x14ac:dyDescent="0.3">
      <c r="A299" s="75">
        <v>298</v>
      </c>
      <c r="B299" s="73">
        <v>105729</v>
      </c>
      <c r="C299" s="36" t="s">
        <v>121</v>
      </c>
      <c r="D299" s="71" t="s">
        <v>122</v>
      </c>
      <c r="E299" s="71" t="s">
        <v>123</v>
      </c>
      <c r="F299" s="66" t="s">
        <v>1889</v>
      </c>
      <c r="G299" s="38" t="s">
        <v>1890</v>
      </c>
      <c r="H299" s="76" t="s">
        <v>76</v>
      </c>
      <c r="I299" s="66" t="s">
        <v>1891</v>
      </c>
      <c r="J299" s="40" t="s">
        <v>1892</v>
      </c>
      <c r="K299" s="66" t="s">
        <v>80</v>
      </c>
      <c r="L299" s="76" t="s">
        <v>81</v>
      </c>
      <c r="M299" s="64">
        <v>45366</v>
      </c>
      <c r="N299" s="86">
        <v>45370</v>
      </c>
      <c r="O299" s="86">
        <v>45476</v>
      </c>
      <c r="P299" s="76">
        <v>3</v>
      </c>
      <c r="Q299" s="76">
        <v>15</v>
      </c>
      <c r="R299" s="76">
        <f t="shared" si="8"/>
        <v>105</v>
      </c>
      <c r="S299" s="76" t="s">
        <v>82</v>
      </c>
      <c r="T299" s="69">
        <v>14000000</v>
      </c>
      <c r="U299" s="69">
        <v>4000000</v>
      </c>
      <c r="V299" s="43">
        <v>1068</v>
      </c>
      <c r="W299" s="44">
        <v>45344</v>
      </c>
      <c r="X299" s="45">
        <v>56000000</v>
      </c>
      <c r="Y299" s="46">
        <v>1365</v>
      </c>
      <c r="Z299" s="44">
        <v>45370</v>
      </c>
      <c r="AA299" s="47" t="s">
        <v>798</v>
      </c>
      <c r="AB299" s="77" t="s">
        <v>84</v>
      </c>
      <c r="AC299" s="74">
        <v>45366</v>
      </c>
      <c r="AD299" s="48" t="s">
        <v>1893</v>
      </c>
      <c r="AE299" s="78" t="s">
        <v>1894</v>
      </c>
      <c r="AF299" s="77" t="s">
        <v>87</v>
      </c>
      <c r="AG299" s="48" t="s">
        <v>130</v>
      </c>
      <c r="AH299" s="61" t="s">
        <v>131</v>
      </c>
      <c r="AI299" s="48" t="s">
        <v>108</v>
      </c>
      <c r="AJ299" s="74">
        <v>45468</v>
      </c>
      <c r="AK299" s="50">
        <v>6000000</v>
      </c>
      <c r="AL299" s="50">
        <v>6000000</v>
      </c>
      <c r="AM299" s="48">
        <v>111901</v>
      </c>
      <c r="AN299" s="46">
        <v>1610</v>
      </c>
      <c r="AO299" s="59">
        <v>45460</v>
      </c>
      <c r="AP299" s="50">
        <v>6000000</v>
      </c>
      <c r="AQ299" s="46">
        <v>2021</v>
      </c>
      <c r="AR299" s="59">
        <v>45471</v>
      </c>
      <c r="AS299" s="47">
        <v>6000000</v>
      </c>
      <c r="AT299" s="52">
        <v>1</v>
      </c>
      <c r="AU299" s="52">
        <v>15</v>
      </c>
      <c r="AV299" s="52">
        <v>45</v>
      </c>
      <c r="AW299" s="37" t="s">
        <v>110</v>
      </c>
      <c r="AX299" s="65">
        <v>45</v>
      </c>
      <c r="AY299" s="64">
        <v>45522</v>
      </c>
      <c r="AZ299" s="66"/>
      <c r="BA299" s="66"/>
      <c r="BB299" s="66"/>
      <c r="BC299" s="51"/>
      <c r="BD299" s="51"/>
      <c r="BE299" s="51"/>
      <c r="BF299" s="51"/>
      <c r="BG299" s="66"/>
      <c r="BH299" s="76"/>
      <c r="BI299" s="66"/>
      <c r="BJ299" s="76"/>
      <c r="BK299" s="66"/>
      <c r="BL299" s="79"/>
      <c r="BM299" s="76"/>
      <c r="BN299" s="66"/>
      <c r="BO299" s="66"/>
      <c r="BP299" s="79"/>
      <c r="BQ299" s="76"/>
      <c r="BR299" s="66"/>
      <c r="BS299" s="66"/>
      <c r="BT299" s="79"/>
      <c r="BU299" s="80"/>
      <c r="BV299" s="79"/>
      <c r="BW299" s="79"/>
      <c r="BX299" s="64">
        <v>45522</v>
      </c>
      <c r="BY299" s="52">
        <f>R299+AX299</f>
        <v>150</v>
      </c>
      <c r="BZ299" s="37" t="s">
        <v>111</v>
      </c>
      <c r="CA299" s="42">
        <f>T299+AL299</f>
        <v>20000000</v>
      </c>
      <c r="CB299" s="37" t="s">
        <v>91</v>
      </c>
    </row>
    <row r="300" spans="1:80" s="58" customFormat="1" ht="29.25" customHeight="1" x14ac:dyDescent="0.3">
      <c r="A300" s="75">
        <v>299</v>
      </c>
      <c r="B300" s="73">
        <v>103766</v>
      </c>
      <c r="C300" s="36" t="s">
        <v>133</v>
      </c>
      <c r="D300" s="71" t="s">
        <v>134</v>
      </c>
      <c r="E300" s="71" t="s">
        <v>385</v>
      </c>
      <c r="F300" s="66" t="s">
        <v>1895</v>
      </c>
      <c r="G300" s="38" t="s">
        <v>1896</v>
      </c>
      <c r="H300" s="76" t="s">
        <v>76</v>
      </c>
      <c r="I300" s="66" t="s">
        <v>1897</v>
      </c>
      <c r="J300" s="40" t="s">
        <v>1375</v>
      </c>
      <c r="K300" s="66" t="s">
        <v>80</v>
      </c>
      <c r="L300" s="76" t="s">
        <v>81</v>
      </c>
      <c r="M300" s="64">
        <v>45366</v>
      </c>
      <c r="N300" s="41">
        <v>45369</v>
      </c>
      <c r="O300" s="41">
        <v>45475</v>
      </c>
      <c r="P300" s="76">
        <v>3</v>
      </c>
      <c r="Q300" s="76">
        <v>15</v>
      </c>
      <c r="R300" s="76">
        <f t="shared" si="8"/>
        <v>105</v>
      </c>
      <c r="S300" s="76" t="s">
        <v>82</v>
      </c>
      <c r="T300" s="69">
        <v>10500000</v>
      </c>
      <c r="U300" s="69">
        <v>3000000</v>
      </c>
      <c r="V300" s="43">
        <v>1122</v>
      </c>
      <c r="W300" s="44">
        <v>45352</v>
      </c>
      <c r="X300" s="45">
        <v>31500000</v>
      </c>
      <c r="Y300" s="46">
        <v>1351</v>
      </c>
      <c r="Z300" s="44">
        <v>45369</v>
      </c>
      <c r="AA300" s="47" t="s">
        <v>673</v>
      </c>
      <c r="AB300" s="77" t="s">
        <v>84</v>
      </c>
      <c r="AC300" s="74">
        <v>45366</v>
      </c>
      <c r="AD300" s="48" t="s">
        <v>1898</v>
      </c>
      <c r="AE300" s="78" t="s">
        <v>1899</v>
      </c>
      <c r="AF300" s="77" t="s">
        <v>87</v>
      </c>
      <c r="AG300" s="48" t="s">
        <v>241</v>
      </c>
      <c r="AH300" s="48" t="s">
        <v>242</v>
      </c>
      <c r="AI300" s="48" t="s">
        <v>108</v>
      </c>
      <c r="AJ300" s="74">
        <v>45468</v>
      </c>
      <c r="AK300" s="50">
        <v>4500000</v>
      </c>
      <c r="AL300" s="50">
        <v>4500000</v>
      </c>
      <c r="AM300" s="48">
        <v>111894</v>
      </c>
      <c r="AN300" s="46">
        <v>1603</v>
      </c>
      <c r="AO300" s="59">
        <v>45460</v>
      </c>
      <c r="AP300" s="50">
        <v>4500000</v>
      </c>
      <c r="AQ300" s="46">
        <v>2022</v>
      </c>
      <c r="AR300" s="59">
        <v>45471</v>
      </c>
      <c r="AS300" s="47">
        <v>4500000</v>
      </c>
      <c r="AT300" s="52">
        <v>1</v>
      </c>
      <c r="AU300" s="52">
        <v>15</v>
      </c>
      <c r="AV300" s="52">
        <v>45</v>
      </c>
      <c r="AW300" s="37" t="s">
        <v>110</v>
      </c>
      <c r="AX300" s="65">
        <v>45</v>
      </c>
      <c r="AY300" s="64">
        <v>45521</v>
      </c>
      <c r="AZ300" s="66"/>
      <c r="BA300" s="66"/>
      <c r="BB300" s="66"/>
      <c r="BC300" s="51"/>
      <c r="BD300" s="51"/>
      <c r="BE300" s="51"/>
      <c r="BF300" s="51"/>
      <c r="BG300" s="66"/>
      <c r="BH300" s="76"/>
      <c r="BI300" s="66"/>
      <c r="BJ300" s="76"/>
      <c r="BK300" s="66"/>
      <c r="BL300" s="79"/>
      <c r="BM300" s="76"/>
      <c r="BN300" s="66"/>
      <c r="BO300" s="66"/>
      <c r="BP300" s="79"/>
      <c r="BQ300" s="76"/>
      <c r="BR300" s="66"/>
      <c r="BS300" s="66"/>
      <c r="BT300" s="79"/>
      <c r="BU300" s="80"/>
      <c r="BV300" s="79"/>
      <c r="BW300" s="79"/>
      <c r="BX300" s="64">
        <v>45521</v>
      </c>
      <c r="BY300" s="52">
        <f>R300+AX300</f>
        <v>150</v>
      </c>
      <c r="BZ300" s="37" t="s">
        <v>111</v>
      </c>
      <c r="CA300" s="42">
        <f>T300+AL300</f>
        <v>15000000</v>
      </c>
      <c r="CB300" s="37" t="s">
        <v>91</v>
      </c>
    </row>
    <row r="301" spans="1:80" s="58" customFormat="1" ht="29.25" customHeight="1" x14ac:dyDescent="0.3">
      <c r="A301" s="75">
        <v>300</v>
      </c>
      <c r="B301" s="73">
        <v>103819</v>
      </c>
      <c r="C301" s="36" t="s">
        <v>1590</v>
      </c>
      <c r="D301" s="71" t="s">
        <v>1591</v>
      </c>
      <c r="E301" s="71" t="s">
        <v>1592</v>
      </c>
      <c r="F301" s="66" t="s">
        <v>1900</v>
      </c>
      <c r="G301" s="38" t="s">
        <v>1901</v>
      </c>
      <c r="H301" s="76" t="s">
        <v>76</v>
      </c>
      <c r="I301" s="66" t="s">
        <v>1902</v>
      </c>
      <c r="J301" s="40" t="s">
        <v>1903</v>
      </c>
      <c r="K301" s="66" t="s">
        <v>80</v>
      </c>
      <c r="L301" s="76" t="s">
        <v>81</v>
      </c>
      <c r="M301" s="64">
        <v>45366</v>
      </c>
      <c r="N301" s="41">
        <v>45369</v>
      </c>
      <c r="O301" s="41">
        <v>45475</v>
      </c>
      <c r="P301" s="76">
        <v>3</v>
      </c>
      <c r="Q301" s="76">
        <v>15</v>
      </c>
      <c r="R301" s="76">
        <f t="shared" si="8"/>
        <v>105</v>
      </c>
      <c r="S301" s="76" t="s">
        <v>82</v>
      </c>
      <c r="T301" s="69">
        <v>9100000</v>
      </c>
      <c r="U301" s="69">
        <v>2600000</v>
      </c>
      <c r="V301" s="43">
        <v>1135</v>
      </c>
      <c r="W301" s="44">
        <v>45362</v>
      </c>
      <c r="X301" s="45">
        <v>136500000</v>
      </c>
      <c r="Y301" s="46">
        <v>1352</v>
      </c>
      <c r="Z301" s="44">
        <v>45369</v>
      </c>
      <c r="AA301" s="47" t="s">
        <v>603</v>
      </c>
      <c r="AB301" s="77" t="s">
        <v>84</v>
      </c>
      <c r="AC301" s="74">
        <v>45366</v>
      </c>
      <c r="AD301" s="48" t="s">
        <v>1904</v>
      </c>
      <c r="AE301" s="78" t="s">
        <v>1905</v>
      </c>
      <c r="AF301" s="77" t="s">
        <v>87</v>
      </c>
      <c r="AG301" s="48" t="s">
        <v>978</v>
      </c>
      <c r="AH301" s="61" t="s">
        <v>1594</v>
      </c>
      <c r="AI301" s="48" t="s">
        <v>77</v>
      </c>
      <c r="AJ301" s="48" t="s">
        <v>77</v>
      </c>
      <c r="AK301" s="49"/>
      <c r="AL301" s="50"/>
      <c r="AM301" s="48" t="s">
        <v>77</v>
      </c>
      <c r="AN301" s="48" t="s">
        <v>77</v>
      </c>
      <c r="AO301" s="48" t="s">
        <v>77</v>
      </c>
      <c r="AP301" s="48" t="s">
        <v>77</v>
      </c>
      <c r="AQ301" s="48" t="s">
        <v>77</v>
      </c>
      <c r="AR301" s="48" t="s">
        <v>77</v>
      </c>
      <c r="AS301" s="48" t="s">
        <v>77</v>
      </c>
      <c r="AT301" s="51"/>
      <c r="AU301" s="51"/>
      <c r="AV301" s="51"/>
      <c r="AW301" s="51"/>
      <c r="AX301" s="52"/>
      <c r="AY301" s="37"/>
      <c r="AZ301" s="37"/>
      <c r="BA301" s="66"/>
      <c r="BB301" s="66"/>
      <c r="BC301" s="51"/>
      <c r="BD301" s="51"/>
      <c r="BE301" s="51"/>
      <c r="BF301" s="51"/>
      <c r="BG301" s="66"/>
      <c r="BH301" s="76"/>
      <c r="BI301" s="66"/>
      <c r="BJ301" s="76"/>
      <c r="BK301" s="66"/>
      <c r="BL301" s="79"/>
      <c r="BM301" s="76"/>
      <c r="BN301" s="66"/>
      <c r="BO301" s="66"/>
      <c r="BP301" s="79"/>
      <c r="BQ301" s="76"/>
      <c r="BR301" s="66"/>
      <c r="BS301" s="66"/>
      <c r="BT301" s="79"/>
      <c r="BU301" s="80"/>
      <c r="BV301" s="79"/>
      <c r="BW301" s="79"/>
      <c r="BX301" s="57">
        <f>O301</f>
        <v>45475</v>
      </c>
      <c r="BY301" s="52">
        <f>R301+AX301</f>
        <v>105</v>
      </c>
      <c r="BZ301" s="37" t="str">
        <f>S301</f>
        <v>3 MESES Y 15 DIAS</v>
      </c>
      <c r="CA301" s="42">
        <f>T301+AL301</f>
        <v>9100000</v>
      </c>
      <c r="CB301" s="37" t="s">
        <v>91</v>
      </c>
    </row>
    <row r="302" spans="1:80" s="58" customFormat="1" ht="29.25" customHeight="1" x14ac:dyDescent="0.3">
      <c r="A302" s="75">
        <v>301</v>
      </c>
      <c r="B302" s="73">
        <v>103855</v>
      </c>
      <c r="C302" s="36" t="s">
        <v>738</v>
      </c>
      <c r="D302" s="71" t="s">
        <v>186</v>
      </c>
      <c r="E302" s="71" t="s">
        <v>187</v>
      </c>
      <c r="F302" s="66" t="s">
        <v>1906</v>
      </c>
      <c r="G302" s="38" t="s">
        <v>1907</v>
      </c>
      <c r="H302" s="76" t="s">
        <v>76</v>
      </c>
      <c r="I302" s="66" t="s">
        <v>1908</v>
      </c>
      <c r="J302" s="40" t="s">
        <v>1909</v>
      </c>
      <c r="K302" s="66" t="s">
        <v>80</v>
      </c>
      <c r="L302" s="76" t="s">
        <v>81</v>
      </c>
      <c r="M302" s="64">
        <v>45366</v>
      </c>
      <c r="N302" s="41">
        <v>45369</v>
      </c>
      <c r="O302" s="41">
        <v>45475</v>
      </c>
      <c r="P302" s="76">
        <v>3</v>
      </c>
      <c r="Q302" s="76">
        <v>15</v>
      </c>
      <c r="R302" s="76">
        <f t="shared" si="8"/>
        <v>105</v>
      </c>
      <c r="S302" s="76" t="s">
        <v>82</v>
      </c>
      <c r="T302" s="69">
        <v>15050000</v>
      </c>
      <c r="U302" s="69">
        <v>4300000</v>
      </c>
      <c r="V302" s="43">
        <v>1059</v>
      </c>
      <c r="W302" s="44">
        <v>45343</v>
      </c>
      <c r="X302" s="45">
        <v>30100000</v>
      </c>
      <c r="Y302" s="46">
        <v>1353</v>
      </c>
      <c r="Z302" s="44">
        <v>45369</v>
      </c>
      <c r="AA302" s="47" t="s">
        <v>743</v>
      </c>
      <c r="AB302" s="77" t="s">
        <v>84</v>
      </c>
      <c r="AC302" s="74">
        <v>45366</v>
      </c>
      <c r="AD302" s="48" t="s">
        <v>1910</v>
      </c>
      <c r="AE302" s="8" t="s">
        <v>1911</v>
      </c>
      <c r="AF302" s="77" t="s">
        <v>87</v>
      </c>
      <c r="AG302" s="48" t="s">
        <v>746</v>
      </c>
      <c r="AH302" s="61" t="s">
        <v>697</v>
      </c>
      <c r="AI302" s="48" t="s">
        <v>77</v>
      </c>
      <c r="AJ302" s="48" t="s">
        <v>77</v>
      </c>
      <c r="AK302" s="49"/>
      <c r="AL302" s="50"/>
      <c r="AM302" s="48" t="s">
        <v>77</v>
      </c>
      <c r="AN302" s="48" t="s">
        <v>77</v>
      </c>
      <c r="AO302" s="48" t="s">
        <v>77</v>
      </c>
      <c r="AP302" s="48" t="s">
        <v>77</v>
      </c>
      <c r="AQ302" s="48" t="s">
        <v>77</v>
      </c>
      <c r="AR302" s="48" t="s">
        <v>77</v>
      </c>
      <c r="AS302" s="48" t="s">
        <v>77</v>
      </c>
      <c r="AT302" s="51"/>
      <c r="AU302" s="51"/>
      <c r="AV302" s="51"/>
      <c r="AW302" s="51"/>
      <c r="AX302" s="52"/>
      <c r="AY302" s="37"/>
      <c r="AZ302" s="37"/>
      <c r="BA302" s="66"/>
      <c r="BB302" s="66"/>
      <c r="BC302" s="51"/>
      <c r="BD302" s="51"/>
      <c r="BE302" s="51"/>
      <c r="BF302" s="51"/>
      <c r="BG302" s="66"/>
      <c r="BH302" s="76"/>
      <c r="BI302" s="66"/>
      <c r="BJ302" s="76"/>
      <c r="BK302" s="66"/>
      <c r="BL302" s="79"/>
      <c r="BM302" s="76"/>
      <c r="BN302" s="66"/>
      <c r="BO302" s="66"/>
      <c r="BP302" s="79"/>
      <c r="BQ302" s="76"/>
      <c r="BR302" s="66"/>
      <c r="BS302" s="66"/>
      <c r="BT302" s="79"/>
      <c r="BU302" s="80"/>
      <c r="BV302" s="79"/>
      <c r="BW302" s="79"/>
      <c r="BX302" s="57">
        <f>O302</f>
        <v>45475</v>
      </c>
      <c r="BY302" s="52">
        <f>R302+AX302</f>
        <v>105</v>
      </c>
      <c r="BZ302" s="37" t="str">
        <f>S302</f>
        <v>3 MESES Y 15 DIAS</v>
      </c>
      <c r="CA302" s="42">
        <f>T302+AL302</f>
        <v>15050000</v>
      </c>
      <c r="CB302" s="37" t="s">
        <v>91</v>
      </c>
    </row>
    <row r="303" spans="1:80" s="58" customFormat="1" ht="29.25" customHeight="1" x14ac:dyDescent="0.3">
      <c r="A303" s="75">
        <v>302</v>
      </c>
      <c r="B303" s="73">
        <v>103892</v>
      </c>
      <c r="C303" s="36" t="s">
        <v>133</v>
      </c>
      <c r="D303" s="71" t="s">
        <v>134</v>
      </c>
      <c r="E303" s="71" t="s">
        <v>385</v>
      </c>
      <c r="F303" s="66" t="s">
        <v>1912</v>
      </c>
      <c r="G303" s="38" t="s">
        <v>1913</v>
      </c>
      <c r="H303" s="76" t="s">
        <v>76</v>
      </c>
      <c r="I303" s="66" t="s">
        <v>1914</v>
      </c>
      <c r="J303" s="40" t="s">
        <v>1915</v>
      </c>
      <c r="K303" s="66" t="s">
        <v>80</v>
      </c>
      <c r="L303" s="76" t="s">
        <v>81</v>
      </c>
      <c r="M303" s="64">
        <v>45366</v>
      </c>
      <c r="N303" s="86">
        <v>45370</v>
      </c>
      <c r="O303" s="86">
        <v>45476</v>
      </c>
      <c r="P303" s="76">
        <v>3</v>
      </c>
      <c r="Q303" s="76">
        <v>15</v>
      </c>
      <c r="R303" s="76">
        <f t="shared" si="8"/>
        <v>105</v>
      </c>
      <c r="S303" s="76" t="s">
        <v>82</v>
      </c>
      <c r="T303" s="69">
        <v>17500000</v>
      </c>
      <c r="U303" s="69">
        <v>5000000</v>
      </c>
      <c r="V303" s="46">
        <v>1146</v>
      </c>
      <c r="W303" s="44">
        <v>45362</v>
      </c>
      <c r="X303" s="45">
        <v>17500000</v>
      </c>
      <c r="Y303" s="46">
        <v>1354</v>
      </c>
      <c r="Z303" s="44">
        <v>45369</v>
      </c>
      <c r="AA303" s="47" t="s">
        <v>583</v>
      </c>
      <c r="AB303" s="77" t="s">
        <v>84</v>
      </c>
      <c r="AC303" s="74">
        <v>45366</v>
      </c>
      <c r="AD303" s="48" t="s">
        <v>1916</v>
      </c>
      <c r="AE303" s="8" t="s">
        <v>1917</v>
      </c>
      <c r="AF303" s="77" t="s">
        <v>87</v>
      </c>
      <c r="AG303" s="48" t="s">
        <v>392</v>
      </c>
      <c r="AH303" s="48" t="s">
        <v>107</v>
      </c>
      <c r="AI303" s="48" t="s">
        <v>108</v>
      </c>
      <c r="AJ303" s="74">
        <v>45464</v>
      </c>
      <c r="AK303" s="50">
        <v>7500000</v>
      </c>
      <c r="AL303" s="50">
        <v>7500000</v>
      </c>
      <c r="AM303" s="48">
        <v>111900</v>
      </c>
      <c r="AN303" s="46">
        <v>1609</v>
      </c>
      <c r="AO303" s="59">
        <v>45460</v>
      </c>
      <c r="AP303" s="50">
        <v>7500000</v>
      </c>
      <c r="AQ303" s="46">
        <v>1966</v>
      </c>
      <c r="AR303" s="59">
        <v>45469</v>
      </c>
      <c r="AS303" s="47">
        <v>7500000</v>
      </c>
      <c r="AT303" s="52">
        <v>1</v>
      </c>
      <c r="AU303" s="52">
        <v>15</v>
      </c>
      <c r="AV303" s="52">
        <v>45</v>
      </c>
      <c r="AW303" s="37" t="s">
        <v>110</v>
      </c>
      <c r="AX303" s="65">
        <v>45</v>
      </c>
      <c r="AY303" s="64">
        <v>45522</v>
      </c>
      <c r="AZ303" s="66"/>
      <c r="BA303" s="66"/>
      <c r="BB303" s="66"/>
      <c r="BC303" s="51"/>
      <c r="BD303" s="51"/>
      <c r="BE303" s="51"/>
      <c r="BF303" s="51"/>
      <c r="BG303" s="66"/>
      <c r="BH303" s="76"/>
      <c r="BI303" s="66"/>
      <c r="BJ303" s="76"/>
      <c r="BK303" s="66"/>
      <c r="BL303" s="79"/>
      <c r="BM303" s="76"/>
      <c r="BN303" s="66"/>
      <c r="BO303" s="66"/>
      <c r="BP303" s="79"/>
      <c r="BQ303" s="76"/>
      <c r="BR303" s="66"/>
      <c r="BS303" s="66"/>
      <c r="BT303" s="79"/>
      <c r="BU303" s="80"/>
      <c r="BV303" s="79"/>
      <c r="BW303" s="79"/>
      <c r="BX303" s="64">
        <v>45522</v>
      </c>
      <c r="BY303" s="52">
        <f>R303+AX303</f>
        <v>150</v>
      </c>
      <c r="BZ303" s="37" t="s">
        <v>111</v>
      </c>
      <c r="CA303" s="42">
        <f>T303+AL303</f>
        <v>25000000</v>
      </c>
      <c r="CB303" s="37" t="s">
        <v>91</v>
      </c>
    </row>
    <row r="304" spans="1:80" s="58" customFormat="1" ht="29.25" customHeight="1" x14ac:dyDescent="0.3">
      <c r="A304" s="75">
        <v>303</v>
      </c>
      <c r="B304" s="73">
        <v>103777</v>
      </c>
      <c r="C304" s="36" t="s">
        <v>133</v>
      </c>
      <c r="D304" s="71" t="s">
        <v>134</v>
      </c>
      <c r="E304" s="71" t="s">
        <v>385</v>
      </c>
      <c r="F304" s="66" t="s">
        <v>1918</v>
      </c>
      <c r="G304" s="38" t="s">
        <v>1919</v>
      </c>
      <c r="H304" s="76" t="s">
        <v>76</v>
      </c>
      <c r="I304" s="66" t="s">
        <v>1920</v>
      </c>
      <c r="J304" s="40" t="s">
        <v>1375</v>
      </c>
      <c r="K304" s="66" t="s">
        <v>80</v>
      </c>
      <c r="L304" s="76" t="s">
        <v>81</v>
      </c>
      <c r="M304" s="64">
        <v>45366</v>
      </c>
      <c r="N304" s="86">
        <v>45370</v>
      </c>
      <c r="O304" s="86">
        <v>45476</v>
      </c>
      <c r="P304" s="76">
        <v>3</v>
      </c>
      <c r="Q304" s="76">
        <v>15</v>
      </c>
      <c r="R304" s="76">
        <f t="shared" si="8"/>
        <v>105</v>
      </c>
      <c r="S304" s="76" t="s">
        <v>82</v>
      </c>
      <c r="T304" s="69">
        <v>14000000</v>
      </c>
      <c r="U304" s="69">
        <v>4000000</v>
      </c>
      <c r="V304" s="43">
        <v>1126</v>
      </c>
      <c r="W304" s="44">
        <v>45352</v>
      </c>
      <c r="X304" s="45">
        <v>28000000</v>
      </c>
      <c r="Y304" s="46">
        <v>1355</v>
      </c>
      <c r="Z304" s="44">
        <v>45369</v>
      </c>
      <c r="AA304" s="47" t="s">
        <v>798</v>
      </c>
      <c r="AB304" s="77" t="s">
        <v>84</v>
      </c>
      <c r="AC304" s="74">
        <v>45366</v>
      </c>
      <c r="AD304" s="48" t="s">
        <v>1921</v>
      </c>
      <c r="AE304" s="78" t="s">
        <v>1922</v>
      </c>
      <c r="AF304" s="77" t="s">
        <v>87</v>
      </c>
      <c r="AG304" s="48" t="s">
        <v>106</v>
      </c>
      <c r="AH304" s="60" t="s">
        <v>107</v>
      </c>
      <c r="AI304" s="48" t="s">
        <v>77</v>
      </c>
      <c r="AJ304" s="48" t="s">
        <v>77</v>
      </c>
      <c r="AK304" s="49"/>
      <c r="AL304" s="50"/>
      <c r="AM304" s="48" t="s">
        <v>77</v>
      </c>
      <c r="AN304" s="48" t="s">
        <v>77</v>
      </c>
      <c r="AO304" s="48" t="s">
        <v>77</v>
      </c>
      <c r="AP304" s="48" t="s">
        <v>77</v>
      </c>
      <c r="AQ304" s="48" t="s">
        <v>77</v>
      </c>
      <c r="AR304" s="48" t="s">
        <v>77</v>
      </c>
      <c r="AS304" s="48" t="s">
        <v>77</v>
      </c>
      <c r="AT304" s="51"/>
      <c r="AU304" s="51"/>
      <c r="AV304" s="51"/>
      <c r="AW304" s="51"/>
      <c r="AX304" s="52"/>
      <c r="AY304" s="37"/>
      <c r="AZ304" s="37"/>
      <c r="BA304" s="66"/>
      <c r="BB304" s="66"/>
      <c r="BC304" s="51"/>
      <c r="BD304" s="51"/>
      <c r="BE304" s="51"/>
      <c r="BF304" s="51"/>
      <c r="BG304" s="66"/>
      <c r="BH304" s="76"/>
      <c r="BI304" s="66"/>
      <c r="BJ304" s="76"/>
      <c r="BK304" s="66"/>
      <c r="BL304" s="79"/>
      <c r="BM304" s="76"/>
      <c r="BN304" s="66"/>
      <c r="BO304" s="66"/>
      <c r="BP304" s="79"/>
      <c r="BQ304" s="76"/>
      <c r="BR304" s="66"/>
      <c r="BS304" s="66"/>
      <c r="BT304" s="79"/>
      <c r="BU304" s="80"/>
      <c r="BV304" s="79"/>
      <c r="BW304" s="79"/>
      <c r="BX304" s="57">
        <f>O304</f>
        <v>45476</v>
      </c>
      <c r="BY304" s="52">
        <f>R304+AX304</f>
        <v>105</v>
      </c>
      <c r="BZ304" s="37" t="str">
        <f>S304</f>
        <v>3 MESES Y 15 DIAS</v>
      </c>
      <c r="CA304" s="42">
        <f>T304+AL304</f>
        <v>14000000</v>
      </c>
      <c r="CB304" s="37" t="s">
        <v>91</v>
      </c>
    </row>
    <row r="305" spans="1:80" s="58" customFormat="1" ht="29.25" customHeight="1" x14ac:dyDescent="0.3">
      <c r="A305" s="75">
        <v>304</v>
      </c>
      <c r="B305" s="73">
        <v>103776</v>
      </c>
      <c r="C305" s="36" t="s">
        <v>133</v>
      </c>
      <c r="D305" s="71" t="s">
        <v>134</v>
      </c>
      <c r="E305" s="71" t="s">
        <v>73</v>
      </c>
      <c r="F305" s="66" t="s">
        <v>1923</v>
      </c>
      <c r="G305" s="38" t="s">
        <v>1924</v>
      </c>
      <c r="H305" s="76" t="s">
        <v>76</v>
      </c>
      <c r="I305" s="66" t="s">
        <v>1925</v>
      </c>
      <c r="J305" s="40" t="s">
        <v>1926</v>
      </c>
      <c r="K305" s="66" t="s">
        <v>80</v>
      </c>
      <c r="L305" s="76" t="s">
        <v>81</v>
      </c>
      <c r="M305" s="64">
        <v>45366</v>
      </c>
      <c r="N305" s="86">
        <v>45370</v>
      </c>
      <c r="O305" s="86">
        <v>45476</v>
      </c>
      <c r="P305" s="76">
        <v>3</v>
      </c>
      <c r="Q305" s="76">
        <v>15</v>
      </c>
      <c r="R305" s="76">
        <f t="shared" si="8"/>
        <v>105</v>
      </c>
      <c r="S305" s="76" t="s">
        <v>82</v>
      </c>
      <c r="T305" s="69">
        <v>9800000</v>
      </c>
      <c r="U305" s="69">
        <v>2800000</v>
      </c>
      <c r="V305" s="46">
        <v>1125</v>
      </c>
      <c r="W305" s="44">
        <v>45352</v>
      </c>
      <c r="X305" s="45">
        <v>9800000</v>
      </c>
      <c r="Y305" s="46">
        <v>1356</v>
      </c>
      <c r="Z305" s="44">
        <v>45369</v>
      </c>
      <c r="AA305" s="47" t="s">
        <v>623</v>
      </c>
      <c r="AB305" s="77" t="s">
        <v>84</v>
      </c>
      <c r="AC305" s="74">
        <v>45366</v>
      </c>
      <c r="AD305" s="48" t="s">
        <v>1927</v>
      </c>
      <c r="AE305" s="78" t="s">
        <v>1928</v>
      </c>
      <c r="AF305" s="77" t="s">
        <v>87</v>
      </c>
      <c r="AG305" s="48" t="s">
        <v>141</v>
      </c>
      <c r="AH305" s="48" t="s">
        <v>107</v>
      </c>
      <c r="AI305" s="48" t="s">
        <v>108</v>
      </c>
      <c r="AJ305" s="74">
        <v>45464</v>
      </c>
      <c r="AK305" s="50">
        <v>4200000</v>
      </c>
      <c r="AL305" s="50">
        <v>4200000</v>
      </c>
      <c r="AM305" s="48">
        <v>111902</v>
      </c>
      <c r="AN305" s="46">
        <v>1611</v>
      </c>
      <c r="AO305" s="59">
        <v>45460</v>
      </c>
      <c r="AP305" s="50">
        <v>4200000</v>
      </c>
      <c r="AQ305" s="46">
        <v>1967</v>
      </c>
      <c r="AR305" s="59">
        <v>45469</v>
      </c>
      <c r="AS305" s="47">
        <v>4200000</v>
      </c>
      <c r="AT305" s="52">
        <v>1</v>
      </c>
      <c r="AU305" s="52">
        <v>15</v>
      </c>
      <c r="AV305" s="52">
        <v>45</v>
      </c>
      <c r="AW305" s="37" t="s">
        <v>110</v>
      </c>
      <c r="AX305" s="65">
        <v>45</v>
      </c>
      <c r="AY305" s="64">
        <v>45522</v>
      </c>
      <c r="AZ305" s="66"/>
      <c r="BA305" s="66"/>
      <c r="BB305" s="66"/>
      <c r="BC305" s="51"/>
      <c r="BD305" s="51"/>
      <c r="BE305" s="51"/>
      <c r="BF305" s="51"/>
      <c r="BG305" s="66"/>
      <c r="BH305" s="76"/>
      <c r="BI305" s="66"/>
      <c r="BJ305" s="76"/>
      <c r="BK305" s="66"/>
      <c r="BL305" s="79"/>
      <c r="BM305" s="76"/>
      <c r="BN305" s="66"/>
      <c r="BO305" s="66"/>
      <c r="BP305" s="79"/>
      <c r="BQ305" s="76"/>
      <c r="BR305" s="66"/>
      <c r="BS305" s="66"/>
      <c r="BT305" s="79"/>
      <c r="BU305" s="80"/>
      <c r="BV305" s="79"/>
      <c r="BW305" s="79"/>
      <c r="BX305" s="64">
        <v>45522</v>
      </c>
      <c r="BY305" s="52">
        <f>R305+AX305</f>
        <v>150</v>
      </c>
      <c r="BZ305" s="37" t="s">
        <v>111</v>
      </c>
      <c r="CA305" s="42">
        <f>T305+AL305</f>
        <v>14000000</v>
      </c>
      <c r="CB305" s="37" t="s">
        <v>91</v>
      </c>
    </row>
    <row r="306" spans="1:80" s="58" customFormat="1" ht="29.25" customHeight="1" x14ac:dyDescent="0.3">
      <c r="A306" s="75">
        <v>305</v>
      </c>
      <c r="B306" s="73">
        <v>103864</v>
      </c>
      <c r="C306" s="36" t="s">
        <v>71</v>
      </c>
      <c r="D306" s="71" t="s">
        <v>72</v>
      </c>
      <c r="E306" s="71" t="s">
        <v>73</v>
      </c>
      <c r="F306" s="66" t="s">
        <v>1929</v>
      </c>
      <c r="G306" s="38" t="s">
        <v>1930</v>
      </c>
      <c r="H306" s="76" t="s">
        <v>76</v>
      </c>
      <c r="I306" s="66" t="s">
        <v>1931</v>
      </c>
      <c r="J306" s="40" t="s">
        <v>1932</v>
      </c>
      <c r="K306" s="66" t="s">
        <v>80</v>
      </c>
      <c r="L306" s="76" t="s">
        <v>81</v>
      </c>
      <c r="M306" s="64">
        <v>45366</v>
      </c>
      <c r="N306" s="86">
        <v>45370</v>
      </c>
      <c r="O306" s="86">
        <v>45476</v>
      </c>
      <c r="P306" s="76">
        <v>3</v>
      </c>
      <c r="Q306" s="76">
        <v>15</v>
      </c>
      <c r="R306" s="76">
        <f t="shared" si="8"/>
        <v>105</v>
      </c>
      <c r="S306" s="76" t="s">
        <v>82</v>
      </c>
      <c r="T306" s="69">
        <v>16800000</v>
      </c>
      <c r="U306" s="69">
        <v>4800000</v>
      </c>
      <c r="V306" s="46">
        <v>1080</v>
      </c>
      <c r="W306" s="44">
        <v>45345</v>
      </c>
      <c r="X306" s="45">
        <v>16800000</v>
      </c>
      <c r="Y306" s="46">
        <v>1357</v>
      </c>
      <c r="Z306" s="44">
        <v>45369</v>
      </c>
      <c r="AA306" s="47" t="s">
        <v>1026</v>
      </c>
      <c r="AB306" s="77" t="s">
        <v>84</v>
      </c>
      <c r="AC306" s="74">
        <v>45366</v>
      </c>
      <c r="AD306" s="48" t="s">
        <v>1933</v>
      </c>
      <c r="AE306" s="8" t="s">
        <v>1934</v>
      </c>
      <c r="AF306" s="77" t="s">
        <v>87</v>
      </c>
      <c r="AG306" s="48" t="s">
        <v>439</v>
      </c>
      <c r="AH306" s="60" t="s">
        <v>329</v>
      </c>
      <c r="AI306" s="48" t="s">
        <v>77</v>
      </c>
      <c r="AJ306" s="48" t="s">
        <v>77</v>
      </c>
      <c r="AK306" s="49"/>
      <c r="AL306" s="50"/>
      <c r="AM306" s="48" t="s">
        <v>77</v>
      </c>
      <c r="AN306" s="48" t="s">
        <v>77</v>
      </c>
      <c r="AO306" s="48" t="s">
        <v>77</v>
      </c>
      <c r="AP306" s="48" t="s">
        <v>77</v>
      </c>
      <c r="AQ306" s="48" t="s">
        <v>77</v>
      </c>
      <c r="AR306" s="48" t="s">
        <v>77</v>
      </c>
      <c r="AS306" s="48" t="s">
        <v>77</v>
      </c>
      <c r="AT306" s="51"/>
      <c r="AU306" s="51"/>
      <c r="AV306" s="51"/>
      <c r="AW306" s="51"/>
      <c r="AX306" s="52"/>
      <c r="AY306" s="37"/>
      <c r="AZ306" s="37"/>
      <c r="BA306" s="66"/>
      <c r="BB306" s="66"/>
      <c r="BC306" s="51"/>
      <c r="BD306" s="51"/>
      <c r="BE306" s="51"/>
      <c r="BF306" s="51"/>
      <c r="BG306" s="66"/>
      <c r="BH306" s="76"/>
      <c r="BI306" s="66"/>
      <c r="BJ306" s="76"/>
      <c r="BK306" s="66"/>
      <c r="BL306" s="79"/>
      <c r="BM306" s="76"/>
      <c r="BN306" s="66"/>
      <c r="BO306" s="66"/>
      <c r="BP306" s="79"/>
      <c r="BQ306" s="76"/>
      <c r="BR306" s="66"/>
      <c r="BS306" s="66"/>
      <c r="BT306" s="79"/>
      <c r="BU306" s="80"/>
      <c r="BV306" s="79"/>
      <c r="BW306" s="79"/>
      <c r="BX306" s="57">
        <f>O306</f>
        <v>45476</v>
      </c>
      <c r="BY306" s="52">
        <f>R306+AX306</f>
        <v>105</v>
      </c>
      <c r="BZ306" s="37" t="str">
        <f>S306</f>
        <v>3 MESES Y 15 DIAS</v>
      </c>
      <c r="CA306" s="42">
        <f>T306+AL306</f>
        <v>16800000</v>
      </c>
      <c r="CB306" s="37" t="s">
        <v>91</v>
      </c>
    </row>
    <row r="307" spans="1:80" s="58" customFormat="1" ht="29.25" customHeight="1" x14ac:dyDescent="0.3">
      <c r="A307" s="75">
        <v>306</v>
      </c>
      <c r="B307" s="73">
        <v>103888</v>
      </c>
      <c r="C307" s="36" t="s">
        <v>71</v>
      </c>
      <c r="D307" s="71" t="s">
        <v>72</v>
      </c>
      <c r="E307" s="71" t="s">
        <v>73</v>
      </c>
      <c r="F307" s="66" t="s">
        <v>1935</v>
      </c>
      <c r="G307" s="38" t="s">
        <v>1936</v>
      </c>
      <c r="H307" s="76" t="s">
        <v>76</v>
      </c>
      <c r="I307" s="66" t="s">
        <v>1937</v>
      </c>
      <c r="J307" s="40" t="s">
        <v>376</v>
      </c>
      <c r="K307" s="66" t="s">
        <v>80</v>
      </c>
      <c r="L307" s="76" t="s">
        <v>81</v>
      </c>
      <c r="M307" s="64">
        <v>45366</v>
      </c>
      <c r="N307" s="86">
        <v>45370</v>
      </c>
      <c r="O307" s="86">
        <v>45476</v>
      </c>
      <c r="P307" s="76">
        <v>3</v>
      </c>
      <c r="Q307" s="76">
        <v>15</v>
      </c>
      <c r="R307" s="76">
        <f t="shared" si="8"/>
        <v>105</v>
      </c>
      <c r="S307" s="76" t="s">
        <v>82</v>
      </c>
      <c r="T307" s="69">
        <v>22750000</v>
      </c>
      <c r="U307" s="69">
        <v>6500000</v>
      </c>
      <c r="V307" s="43">
        <v>1144</v>
      </c>
      <c r="W307" s="44">
        <v>45362</v>
      </c>
      <c r="X307" s="45">
        <v>45500000</v>
      </c>
      <c r="Y307" s="46">
        <v>1358</v>
      </c>
      <c r="Z307" s="44">
        <v>45369</v>
      </c>
      <c r="AA307" s="47" t="s">
        <v>597</v>
      </c>
      <c r="AB307" s="77" t="s">
        <v>84</v>
      </c>
      <c r="AC307" s="74">
        <v>45366</v>
      </c>
      <c r="AD307" s="48" t="s">
        <v>1938</v>
      </c>
      <c r="AE307" s="8" t="s">
        <v>1939</v>
      </c>
      <c r="AF307" s="77" t="s">
        <v>87</v>
      </c>
      <c r="AG307" s="48" t="s">
        <v>359</v>
      </c>
      <c r="AH307" s="61" t="s">
        <v>119</v>
      </c>
      <c r="AI307" s="48" t="s">
        <v>108</v>
      </c>
      <c r="AJ307" s="74">
        <v>45469</v>
      </c>
      <c r="AK307" s="50">
        <v>9750000</v>
      </c>
      <c r="AL307" s="50">
        <v>9750000</v>
      </c>
      <c r="AM307" s="48">
        <v>112419</v>
      </c>
      <c r="AN307" s="46">
        <v>1685</v>
      </c>
      <c r="AO307" s="59">
        <v>45463</v>
      </c>
      <c r="AP307" s="50">
        <v>9750000</v>
      </c>
      <c r="AQ307" s="46">
        <v>2023</v>
      </c>
      <c r="AR307" s="59">
        <v>45471</v>
      </c>
      <c r="AS307" s="47">
        <v>9750000</v>
      </c>
      <c r="AT307" s="52">
        <v>1</v>
      </c>
      <c r="AU307" s="52">
        <v>15</v>
      </c>
      <c r="AV307" s="52">
        <v>45</v>
      </c>
      <c r="AW307" s="37" t="s">
        <v>110</v>
      </c>
      <c r="AX307" s="65">
        <v>45</v>
      </c>
      <c r="AY307" s="64">
        <v>45522</v>
      </c>
      <c r="AZ307" s="66"/>
      <c r="BA307" s="66"/>
      <c r="BB307" s="66"/>
      <c r="BC307" s="51"/>
      <c r="BD307" s="51"/>
      <c r="BE307" s="51"/>
      <c r="BF307" s="51"/>
      <c r="BG307" s="66"/>
      <c r="BH307" s="76"/>
      <c r="BI307" s="66"/>
      <c r="BJ307" s="76"/>
      <c r="BK307" s="66"/>
      <c r="BL307" s="79"/>
      <c r="BM307" s="76"/>
      <c r="BN307" s="66"/>
      <c r="BO307" s="66"/>
      <c r="BP307" s="79"/>
      <c r="BQ307" s="76"/>
      <c r="BR307" s="66"/>
      <c r="BS307" s="66"/>
      <c r="BT307" s="79"/>
      <c r="BU307" s="80"/>
      <c r="BV307" s="79"/>
      <c r="BW307" s="79"/>
      <c r="BX307" s="64">
        <v>45522</v>
      </c>
      <c r="BY307" s="52">
        <f>R307+AX307</f>
        <v>150</v>
      </c>
      <c r="BZ307" s="37" t="s">
        <v>111</v>
      </c>
      <c r="CA307" s="42">
        <f>T307+AL307</f>
        <v>32500000</v>
      </c>
      <c r="CB307" s="37" t="s">
        <v>91</v>
      </c>
    </row>
    <row r="308" spans="1:80" s="58" customFormat="1" ht="29.25" customHeight="1" x14ac:dyDescent="0.3">
      <c r="A308" s="75">
        <v>307</v>
      </c>
      <c r="B308" s="73">
        <v>103700</v>
      </c>
      <c r="C308" s="36" t="s">
        <v>133</v>
      </c>
      <c r="D308" s="71" t="s">
        <v>134</v>
      </c>
      <c r="E308" s="71" t="s">
        <v>385</v>
      </c>
      <c r="F308" s="66" t="s">
        <v>1940</v>
      </c>
      <c r="G308" s="38" t="s">
        <v>1941</v>
      </c>
      <c r="H308" s="76" t="s">
        <v>76</v>
      </c>
      <c r="I308" s="66" t="s">
        <v>1942</v>
      </c>
      <c r="J308" s="40" t="s">
        <v>95</v>
      </c>
      <c r="K308" s="66" t="s">
        <v>80</v>
      </c>
      <c r="L308" s="76" t="s">
        <v>81</v>
      </c>
      <c r="M308" s="64">
        <v>45366</v>
      </c>
      <c r="N308" s="86">
        <v>45372</v>
      </c>
      <c r="O308" s="86">
        <v>45478</v>
      </c>
      <c r="P308" s="76">
        <v>3</v>
      </c>
      <c r="Q308" s="76">
        <v>15</v>
      </c>
      <c r="R308" s="76">
        <f t="shared" si="8"/>
        <v>105</v>
      </c>
      <c r="S308" s="76" t="s">
        <v>82</v>
      </c>
      <c r="T308" s="69">
        <v>9100000</v>
      </c>
      <c r="U308" s="69">
        <v>2600000</v>
      </c>
      <c r="V308" s="43">
        <v>1119</v>
      </c>
      <c r="W308" s="44">
        <v>45352</v>
      </c>
      <c r="X308" s="45">
        <v>100100000</v>
      </c>
      <c r="Y308" s="46">
        <v>1359</v>
      </c>
      <c r="Z308" s="44">
        <v>45369</v>
      </c>
      <c r="AA308" s="47" t="s">
        <v>603</v>
      </c>
      <c r="AB308" s="77" t="s">
        <v>84</v>
      </c>
      <c r="AC308" s="74">
        <v>45366</v>
      </c>
      <c r="AD308" s="48" t="s">
        <v>1943</v>
      </c>
      <c r="AE308" s="8" t="s">
        <v>1944</v>
      </c>
      <c r="AF308" s="77" t="s">
        <v>87</v>
      </c>
      <c r="AG308" s="48" t="s">
        <v>1945</v>
      </c>
      <c r="AH308" s="48" t="s">
        <v>695</v>
      </c>
      <c r="AI308" s="48" t="s">
        <v>108</v>
      </c>
      <c r="AJ308" s="74">
        <v>45464</v>
      </c>
      <c r="AK308" s="50">
        <v>3900000</v>
      </c>
      <c r="AL308" s="50">
        <v>3900000</v>
      </c>
      <c r="AM308" s="48">
        <v>111919</v>
      </c>
      <c r="AN308" s="46">
        <v>1668</v>
      </c>
      <c r="AO308" s="59">
        <v>45460</v>
      </c>
      <c r="AP308" s="50">
        <v>3900000</v>
      </c>
      <c r="AQ308" s="46">
        <v>1968</v>
      </c>
      <c r="AR308" s="59">
        <v>45469</v>
      </c>
      <c r="AS308" s="47">
        <v>3900000</v>
      </c>
      <c r="AT308" s="52">
        <v>1</v>
      </c>
      <c r="AU308" s="52">
        <v>15</v>
      </c>
      <c r="AV308" s="52">
        <v>45</v>
      </c>
      <c r="AW308" s="37" t="s">
        <v>110</v>
      </c>
      <c r="AX308" s="65">
        <v>45</v>
      </c>
      <c r="AY308" s="64">
        <v>45524</v>
      </c>
      <c r="AZ308" s="66"/>
      <c r="BA308" s="66"/>
      <c r="BB308" s="66"/>
      <c r="BC308" s="51"/>
      <c r="BD308" s="51"/>
      <c r="BE308" s="51"/>
      <c r="BF308" s="51"/>
      <c r="BG308" s="66"/>
      <c r="BH308" s="76"/>
      <c r="BI308" s="66"/>
      <c r="BJ308" s="76"/>
      <c r="BK308" s="66"/>
      <c r="BL308" s="79"/>
      <c r="BM308" s="76"/>
      <c r="BN308" s="66"/>
      <c r="BO308" s="66"/>
      <c r="BP308" s="79"/>
      <c r="BQ308" s="76"/>
      <c r="BR308" s="66"/>
      <c r="BS308" s="66"/>
      <c r="BT308" s="79"/>
      <c r="BU308" s="80"/>
      <c r="BV308" s="79"/>
      <c r="BW308" s="79"/>
      <c r="BX308" s="64">
        <v>45524</v>
      </c>
      <c r="BY308" s="52">
        <f>R308+AX308</f>
        <v>150</v>
      </c>
      <c r="BZ308" s="37" t="s">
        <v>111</v>
      </c>
      <c r="CA308" s="42">
        <f>T308+AL308</f>
        <v>13000000</v>
      </c>
      <c r="CB308" s="37" t="s">
        <v>91</v>
      </c>
    </row>
    <row r="309" spans="1:80" s="58" customFormat="1" ht="29.25" customHeight="1" x14ac:dyDescent="0.3">
      <c r="A309" s="75">
        <v>308</v>
      </c>
      <c r="B309" s="73">
        <v>103935</v>
      </c>
      <c r="C309" s="36" t="s">
        <v>121</v>
      </c>
      <c r="D309" s="71" t="s">
        <v>122</v>
      </c>
      <c r="E309" s="71" t="s">
        <v>123</v>
      </c>
      <c r="F309" s="66" t="s">
        <v>1946</v>
      </c>
      <c r="G309" s="38" t="s">
        <v>1947</v>
      </c>
      <c r="H309" s="76" t="s">
        <v>76</v>
      </c>
      <c r="I309" s="66" t="s">
        <v>1948</v>
      </c>
      <c r="J309" s="40" t="s">
        <v>1153</v>
      </c>
      <c r="K309" s="66" t="s">
        <v>80</v>
      </c>
      <c r="L309" s="76" t="s">
        <v>81</v>
      </c>
      <c r="M309" s="64">
        <v>45366</v>
      </c>
      <c r="N309" s="86">
        <v>45371</v>
      </c>
      <c r="O309" s="86">
        <v>45477</v>
      </c>
      <c r="P309" s="76">
        <v>3</v>
      </c>
      <c r="Q309" s="76">
        <v>15</v>
      </c>
      <c r="R309" s="76">
        <f t="shared" si="8"/>
        <v>105</v>
      </c>
      <c r="S309" s="76" t="s">
        <v>82</v>
      </c>
      <c r="T309" s="69">
        <v>18900000</v>
      </c>
      <c r="U309" s="69">
        <v>5400000</v>
      </c>
      <c r="V309" s="43">
        <v>1084</v>
      </c>
      <c r="W309" s="44">
        <v>45345</v>
      </c>
      <c r="X309" s="45">
        <v>189000000</v>
      </c>
      <c r="Y309" s="46">
        <v>1360</v>
      </c>
      <c r="Z309" s="44">
        <v>45369</v>
      </c>
      <c r="AA309" s="47" t="s">
        <v>1154</v>
      </c>
      <c r="AB309" s="77" t="s">
        <v>84</v>
      </c>
      <c r="AC309" s="74">
        <v>45366</v>
      </c>
      <c r="AD309" s="48" t="s">
        <v>1949</v>
      </c>
      <c r="AE309" s="78" t="s">
        <v>1950</v>
      </c>
      <c r="AF309" s="77" t="s">
        <v>87</v>
      </c>
      <c r="AG309" s="48" t="s">
        <v>130</v>
      </c>
      <c r="AH309" s="61" t="s">
        <v>131</v>
      </c>
      <c r="AI309" s="48" t="s">
        <v>108</v>
      </c>
      <c r="AJ309" s="74">
        <v>45464</v>
      </c>
      <c r="AK309" s="50">
        <v>8100000</v>
      </c>
      <c r="AL309" s="50">
        <v>8100000</v>
      </c>
      <c r="AM309" s="48">
        <v>111903</v>
      </c>
      <c r="AN309" s="46">
        <v>1612</v>
      </c>
      <c r="AO309" s="59">
        <v>45460</v>
      </c>
      <c r="AP309" s="50">
        <v>8100000</v>
      </c>
      <c r="AQ309" s="46">
        <v>1969</v>
      </c>
      <c r="AR309" s="59">
        <v>45469</v>
      </c>
      <c r="AS309" s="47">
        <v>8100000</v>
      </c>
      <c r="AT309" s="52">
        <v>1</v>
      </c>
      <c r="AU309" s="52">
        <v>15</v>
      </c>
      <c r="AV309" s="52">
        <v>45</v>
      </c>
      <c r="AW309" s="37" t="s">
        <v>110</v>
      </c>
      <c r="AX309" s="65">
        <v>45</v>
      </c>
      <c r="AY309" s="64">
        <v>45523</v>
      </c>
      <c r="AZ309" s="66"/>
      <c r="BA309" s="66"/>
      <c r="BB309" s="66"/>
      <c r="BC309" s="51"/>
      <c r="BD309" s="51"/>
      <c r="BE309" s="51"/>
      <c r="BF309" s="51"/>
      <c r="BG309" s="66"/>
      <c r="BH309" s="76"/>
      <c r="BI309" s="66"/>
      <c r="BJ309" s="76"/>
      <c r="BK309" s="66"/>
      <c r="BL309" s="79"/>
      <c r="BM309" s="76"/>
      <c r="BN309" s="66"/>
      <c r="BO309" s="66"/>
      <c r="BP309" s="79"/>
      <c r="BQ309" s="76"/>
      <c r="BR309" s="66"/>
      <c r="BS309" s="66"/>
      <c r="BT309" s="79"/>
      <c r="BU309" s="80"/>
      <c r="BV309" s="79"/>
      <c r="BW309" s="79"/>
      <c r="BX309" s="64">
        <v>45523</v>
      </c>
      <c r="BY309" s="52">
        <f>R309+AX309</f>
        <v>150</v>
      </c>
      <c r="BZ309" s="37" t="s">
        <v>111</v>
      </c>
      <c r="CA309" s="42">
        <f>T309+AL309</f>
        <v>27000000</v>
      </c>
      <c r="CB309" s="37" t="s">
        <v>91</v>
      </c>
    </row>
    <row r="310" spans="1:80" s="58" customFormat="1" ht="29.25" customHeight="1" x14ac:dyDescent="0.3">
      <c r="A310" s="75">
        <v>309</v>
      </c>
      <c r="B310" s="73">
        <v>103837</v>
      </c>
      <c r="C310" s="36" t="s">
        <v>738</v>
      </c>
      <c r="D310" s="71" t="s">
        <v>186</v>
      </c>
      <c r="E310" s="71" t="s">
        <v>187</v>
      </c>
      <c r="F310" s="66" t="s">
        <v>1951</v>
      </c>
      <c r="G310" s="38" t="s">
        <v>1952</v>
      </c>
      <c r="H310" s="76" t="s">
        <v>76</v>
      </c>
      <c r="I310" s="66" t="s">
        <v>1953</v>
      </c>
      <c r="J310" s="40" t="s">
        <v>931</v>
      </c>
      <c r="K310" s="66" t="s">
        <v>80</v>
      </c>
      <c r="L310" s="76" t="s">
        <v>81</v>
      </c>
      <c r="M310" s="64">
        <v>45366</v>
      </c>
      <c r="N310" s="86">
        <v>45370</v>
      </c>
      <c r="O310" s="86">
        <v>45476</v>
      </c>
      <c r="P310" s="76">
        <v>3</v>
      </c>
      <c r="Q310" s="76">
        <v>15</v>
      </c>
      <c r="R310" s="76">
        <f t="shared" si="8"/>
        <v>105</v>
      </c>
      <c r="S310" s="76" t="s">
        <v>82</v>
      </c>
      <c r="T310" s="69">
        <v>10080000</v>
      </c>
      <c r="U310" s="69">
        <v>2880000</v>
      </c>
      <c r="V310" s="43">
        <v>1117</v>
      </c>
      <c r="W310" s="44">
        <v>45352</v>
      </c>
      <c r="X310" s="45">
        <v>60480000</v>
      </c>
      <c r="Y310" s="46">
        <v>1361</v>
      </c>
      <c r="Z310" s="44">
        <v>45369</v>
      </c>
      <c r="AA310" s="47" t="s">
        <v>805</v>
      </c>
      <c r="AB310" s="77" t="s">
        <v>84</v>
      </c>
      <c r="AC310" s="74">
        <v>45366</v>
      </c>
      <c r="AD310" s="48" t="s">
        <v>1954</v>
      </c>
      <c r="AE310" s="78" t="s">
        <v>1955</v>
      </c>
      <c r="AF310" s="77" t="s">
        <v>87</v>
      </c>
      <c r="AG310" s="48" t="s">
        <v>746</v>
      </c>
      <c r="AH310" s="48" t="s">
        <v>747</v>
      </c>
      <c r="AI310" s="48" t="s">
        <v>108</v>
      </c>
      <c r="AJ310" s="74">
        <v>45464</v>
      </c>
      <c r="AK310" s="50">
        <v>4320000</v>
      </c>
      <c r="AL310" s="50">
        <v>4320000</v>
      </c>
      <c r="AM310" s="48">
        <v>111897</v>
      </c>
      <c r="AN310" s="46">
        <v>1606</v>
      </c>
      <c r="AO310" s="59">
        <v>45460</v>
      </c>
      <c r="AP310" s="50">
        <v>4320000</v>
      </c>
      <c r="AQ310" s="46">
        <v>1970</v>
      </c>
      <c r="AR310" s="59">
        <v>45469</v>
      </c>
      <c r="AS310" s="47">
        <v>4320000</v>
      </c>
      <c r="AT310" s="52">
        <v>1</v>
      </c>
      <c r="AU310" s="52">
        <v>15</v>
      </c>
      <c r="AV310" s="52">
        <v>45</v>
      </c>
      <c r="AW310" s="37" t="s">
        <v>110</v>
      </c>
      <c r="AX310" s="65">
        <v>45</v>
      </c>
      <c r="AY310" s="64">
        <v>45522</v>
      </c>
      <c r="AZ310" s="66"/>
      <c r="BA310" s="66"/>
      <c r="BB310" s="66"/>
      <c r="BC310" s="51"/>
      <c r="BD310" s="51"/>
      <c r="BE310" s="51"/>
      <c r="BF310" s="51"/>
      <c r="BG310" s="66"/>
      <c r="BH310" s="76"/>
      <c r="BI310" s="66"/>
      <c r="BJ310" s="76"/>
      <c r="BK310" s="66"/>
      <c r="BL310" s="79"/>
      <c r="BM310" s="76"/>
      <c r="BN310" s="66"/>
      <c r="BO310" s="66"/>
      <c r="BP310" s="79"/>
      <c r="BQ310" s="76"/>
      <c r="BR310" s="66"/>
      <c r="BS310" s="66"/>
      <c r="BT310" s="79"/>
      <c r="BU310" s="80"/>
      <c r="BV310" s="79"/>
      <c r="BW310" s="79"/>
      <c r="BX310" s="64">
        <v>45522</v>
      </c>
      <c r="BY310" s="52">
        <f>R310+AX310</f>
        <v>150</v>
      </c>
      <c r="BZ310" s="37" t="s">
        <v>111</v>
      </c>
      <c r="CA310" s="42">
        <f>T310+AL310</f>
        <v>14400000</v>
      </c>
      <c r="CB310" s="37" t="s">
        <v>91</v>
      </c>
    </row>
    <row r="311" spans="1:80" s="58" customFormat="1" ht="29.25" customHeight="1" x14ac:dyDescent="0.3">
      <c r="A311" s="75">
        <v>310</v>
      </c>
      <c r="B311" s="73">
        <v>103935</v>
      </c>
      <c r="C311" s="36" t="s">
        <v>121</v>
      </c>
      <c r="D311" s="71" t="s">
        <v>122</v>
      </c>
      <c r="E311" s="71" t="s">
        <v>123</v>
      </c>
      <c r="F311" s="66" t="s">
        <v>1956</v>
      </c>
      <c r="G311" s="38" t="s">
        <v>1957</v>
      </c>
      <c r="H311" s="76" t="s">
        <v>76</v>
      </c>
      <c r="I311" s="76" t="s">
        <v>1958</v>
      </c>
      <c r="J311" s="40" t="s">
        <v>1153</v>
      </c>
      <c r="K311" s="66" t="s">
        <v>80</v>
      </c>
      <c r="L311" s="76" t="s">
        <v>81</v>
      </c>
      <c r="M311" s="64">
        <v>45370</v>
      </c>
      <c r="N311" s="86">
        <v>45372</v>
      </c>
      <c r="O311" s="86">
        <v>45478</v>
      </c>
      <c r="P311" s="76">
        <v>3</v>
      </c>
      <c r="Q311" s="76">
        <v>15</v>
      </c>
      <c r="R311" s="76">
        <f t="shared" si="8"/>
        <v>105</v>
      </c>
      <c r="S311" s="76" t="s">
        <v>82</v>
      </c>
      <c r="T311" s="69">
        <v>18900000</v>
      </c>
      <c r="U311" s="69">
        <v>5400000</v>
      </c>
      <c r="V311" s="43">
        <v>1084</v>
      </c>
      <c r="W311" s="44">
        <v>45345</v>
      </c>
      <c r="X311" s="45">
        <v>189000000</v>
      </c>
      <c r="Y311" s="46">
        <v>1368</v>
      </c>
      <c r="Z311" s="44">
        <v>45372</v>
      </c>
      <c r="AA311" s="47" t="s">
        <v>1154</v>
      </c>
      <c r="AB311" s="77" t="s">
        <v>84</v>
      </c>
      <c r="AC311" s="74">
        <v>45370</v>
      </c>
      <c r="AD311" s="48" t="s">
        <v>1959</v>
      </c>
      <c r="AE311" s="8" t="s">
        <v>1960</v>
      </c>
      <c r="AF311" s="77" t="s">
        <v>87</v>
      </c>
      <c r="AG311" s="48" t="s">
        <v>130</v>
      </c>
      <c r="AH311" s="61" t="s">
        <v>131</v>
      </c>
      <c r="AI311" s="48" t="s">
        <v>108</v>
      </c>
      <c r="AJ311" s="74">
        <v>45464</v>
      </c>
      <c r="AK311" s="50">
        <v>8100000</v>
      </c>
      <c r="AL311" s="50">
        <v>8100000</v>
      </c>
      <c r="AM311" s="48">
        <v>111914</v>
      </c>
      <c r="AN311" s="46">
        <v>1623</v>
      </c>
      <c r="AO311" s="59">
        <v>45460</v>
      </c>
      <c r="AP311" s="50">
        <v>8100000</v>
      </c>
      <c r="AQ311" s="46">
        <v>1971</v>
      </c>
      <c r="AR311" s="59">
        <v>45469</v>
      </c>
      <c r="AS311" s="47">
        <v>8100000</v>
      </c>
      <c r="AT311" s="52">
        <v>1</v>
      </c>
      <c r="AU311" s="52">
        <v>15</v>
      </c>
      <c r="AV311" s="52">
        <v>45</v>
      </c>
      <c r="AW311" s="37" t="s">
        <v>110</v>
      </c>
      <c r="AX311" s="65">
        <v>45</v>
      </c>
      <c r="AY311" s="64">
        <v>45524</v>
      </c>
      <c r="AZ311" s="66"/>
      <c r="BA311" s="66"/>
      <c r="BB311" s="66"/>
      <c r="BC311" s="51"/>
      <c r="BD311" s="51"/>
      <c r="BE311" s="51"/>
      <c r="BF311" s="51"/>
      <c r="BG311" s="66"/>
      <c r="BH311" s="76"/>
      <c r="BI311" s="66"/>
      <c r="BJ311" s="76"/>
      <c r="BK311" s="66"/>
      <c r="BL311" s="79"/>
      <c r="BM311" s="76"/>
      <c r="BN311" s="66"/>
      <c r="BO311" s="66"/>
      <c r="BP311" s="79"/>
      <c r="BQ311" s="76"/>
      <c r="BR311" s="66"/>
      <c r="BS311" s="66"/>
      <c r="BT311" s="79"/>
      <c r="BU311" s="80"/>
      <c r="BV311" s="79"/>
      <c r="BW311" s="79"/>
      <c r="BX311" s="64">
        <v>45524</v>
      </c>
      <c r="BY311" s="52">
        <f>R311+AX311</f>
        <v>150</v>
      </c>
      <c r="BZ311" s="37" t="s">
        <v>111</v>
      </c>
      <c r="CA311" s="42">
        <f>T311+AL311</f>
        <v>27000000</v>
      </c>
      <c r="CB311" s="37" t="s">
        <v>91</v>
      </c>
    </row>
    <row r="312" spans="1:80" s="58" customFormat="1" ht="29.25" customHeight="1" x14ac:dyDescent="0.3">
      <c r="A312" s="75">
        <v>311</v>
      </c>
      <c r="B312" s="73">
        <v>103842</v>
      </c>
      <c r="C312" s="36" t="s">
        <v>738</v>
      </c>
      <c r="D312" s="71" t="s">
        <v>186</v>
      </c>
      <c r="E312" s="71" t="s">
        <v>187</v>
      </c>
      <c r="F312" s="66" t="s">
        <v>1961</v>
      </c>
      <c r="G312" s="38" t="s">
        <v>1962</v>
      </c>
      <c r="H312" s="76" t="s">
        <v>76</v>
      </c>
      <c r="I312" s="76" t="s">
        <v>1963</v>
      </c>
      <c r="J312" s="40" t="s">
        <v>1218</v>
      </c>
      <c r="K312" s="66" t="s">
        <v>80</v>
      </c>
      <c r="L312" s="76" t="s">
        <v>81</v>
      </c>
      <c r="M312" s="64">
        <v>45370</v>
      </c>
      <c r="N312" s="86">
        <v>45372</v>
      </c>
      <c r="O312" s="86">
        <v>45478</v>
      </c>
      <c r="P312" s="76">
        <v>3</v>
      </c>
      <c r="Q312" s="76">
        <v>15</v>
      </c>
      <c r="R312" s="76">
        <f t="shared" si="8"/>
        <v>105</v>
      </c>
      <c r="S312" s="76" t="s">
        <v>82</v>
      </c>
      <c r="T312" s="69">
        <v>10080000</v>
      </c>
      <c r="U312" s="69">
        <v>2880000</v>
      </c>
      <c r="V312" s="43">
        <v>1091</v>
      </c>
      <c r="W312" s="44">
        <v>45349</v>
      </c>
      <c r="X312" s="45">
        <v>100800000</v>
      </c>
      <c r="Y312" s="46">
        <v>1392</v>
      </c>
      <c r="Z312" s="44">
        <v>45372</v>
      </c>
      <c r="AA312" s="47" t="s">
        <v>805</v>
      </c>
      <c r="AB312" s="77" t="s">
        <v>84</v>
      </c>
      <c r="AC312" s="74">
        <v>45370</v>
      </c>
      <c r="AD312" s="48" t="s">
        <v>1964</v>
      </c>
      <c r="AE312" s="8" t="s">
        <v>1965</v>
      </c>
      <c r="AF312" s="77" t="s">
        <v>87</v>
      </c>
      <c r="AG312" s="48" t="s">
        <v>746</v>
      </c>
      <c r="AH312" s="48" t="s">
        <v>747</v>
      </c>
      <c r="AI312" s="48" t="s">
        <v>108</v>
      </c>
      <c r="AJ312" s="74">
        <v>45468</v>
      </c>
      <c r="AK312" s="50">
        <v>4320000</v>
      </c>
      <c r="AL312" s="50">
        <v>4320000</v>
      </c>
      <c r="AM312" s="48">
        <v>111908</v>
      </c>
      <c r="AN312" s="46">
        <v>1617</v>
      </c>
      <c r="AO312" s="59">
        <v>45460</v>
      </c>
      <c r="AP312" s="50">
        <v>4320000</v>
      </c>
      <c r="AQ312" s="46">
        <v>2024</v>
      </c>
      <c r="AR312" s="59">
        <v>45471</v>
      </c>
      <c r="AS312" s="47">
        <v>4320000</v>
      </c>
      <c r="AT312" s="52">
        <v>1</v>
      </c>
      <c r="AU312" s="52">
        <v>15</v>
      </c>
      <c r="AV312" s="52">
        <v>45</v>
      </c>
      <c r="AW312" s="37" t="s">
        <v>110</v>
      </c>
      <c r="AX312" s="65">
        <v>45</v>
      </c>
      <c r="AY312" s="64">
        <v>45524</v>
      </c>
      <c r="AZ312" s="66"/>
      <c r="BA312" s="66"/>
      <c r="BB312" s="66"/>
      <c r="BC312" s="51"/>
      <c r="BD312" s="51"/>
      <c r="BE312" s="51"/>
      <c r="BF312" s="51"/>
      <c r="BG312" s="66"/>
      <c r="BH312" s="76"/>
      <c r="BI312" s="66"/>
      <c r="BJ312" s="76"/>
      <c r="BK312" s="66"/>
      <c r="BL312" s="79"/>
      <c r="BM312" s="76"/>
      <c r="BN312" s="66"/>
      <c r="BO312" s="66"/>
      <c r="BP312" s="79"/>
      <c r="BQ312" s="76"/>
      <c r="BR312" s="66"/>
      <c r="BS312" s="66"/>
      <c r="BT312" s="79"/>
      <c r="BU312" s="80"/>
      <c r="BV312" s="79"/>
      <c r="BW312" s="79"/>
      <c r="BX312" s="64">
        <v>45524</v>
      </c>
      <c r="BY312" s="52">
        <f>R312+AX312</f>
        <v>150</v>
      </c>
      <c r="BZ312" s="37" t="s">
        <v>111</v>
      </c>
      <c r="CA312" s="42">
        <f>T312+AL312</f>
        <v>14400000</v>
      </c>
      <c r="CB312" s="37" t="s">
        <v>91</v>
      </c>
    </row>
    <row r="313" spans="1:80" s="58" customFormat="1" ht="29.25" customHeight="1" x14ac:dyDescent="0.3">
      <c r="A313" s="75">
        <v>312</v>
      </c>
      <c r="B313" s="73">
        <v>103853</v>
      </c>
      <c r="C313" s="36" t="s">
        <v>738</v>
      </c>
      <c r="D313" s="71" t="s">
        <v>186</v>
      </c>
      <c r="E313" s="71" t="s">
        <v>187</v>
      </c>
      <c r="F313" s="66" t="s">
        <v>1966</v>
      </c>
      <c r="G313" s="38" t="s">
        <v>1967</v>
      </c>
      <c r="H313" s="76" t="s">
        <v>76</v>
      </c>
      <c r="I313" s="76" t="s">
        <v>1968</v>
      </c>
      <c r="J313" s="40" t="s">
        <v>931</v>
      </c>
      <c r="K313" s="66" t="s">
        <v>80</v>
      </c>
      <c r="L313" s="76" t="s">
        <v>81</v>
      </c>
      <c r="M313" s="64">
        <v>45370</v>
      </c>
      <c r="N313" s="86">
        <v>45372</v>
      </c>
      <c r="O313" s="86">
        <v>45478</v>
      </c>
      <c r="P313" s="76">
        <v>3</v>
      </c>
      <c r="Q313" s="76">
        <v>15</v>
      </c>
      <c r="R313" s="76">
        <f t="shared" si="8"/>
        <v>105</v>
      </c>
      <c r="S313" s="76" t="s">
        <v>82</v>
      </c>
      <c r="T313" s="69">
        <v>10080000</v>
      </c>
      <c r="U313" s="69">
        <v>2880000</v>
      </c>
      <c r="V313" s="43">
        <v>1079</v>
      </c>
      <c r="W313" s="44">
        <v>45345</v>
      </c>
      <c r="X313" s="45">
        <v>40320000</v>
      </c>
      <c r="Y313" s="46">
        <v>1369</v>
      </c>
      <c r="Z313" s="44">
        <v>45372</v>
      </c>
      <c r="AA313" s="47" t="s">
        <v>805</v>
      </c>
      <c r="AB313" s="77" t="s">
        <v>84</v>
      </c>
      <c r="AC313" s="74">
        <v>45370</v>
      </c>
      <c r="AD313" s="48" t="s">
        <v>1969</v>
      </c>
      <c r="AE313" s="8" t="s">
        <v>1970</v>
      </c>
      <c r="AF313" s="77" t="s">
        <v>87</v>
      </c>
      <c r="AG313" s="48" t="s">
        <v>746</v>
      </c>
      <c r="AH313" s="48" t="s">
        <v>747</v>
      </c>
      <c r="AI313" s="48" t="s">
        <v>108</v>
      </c>
      <c r="AJ313" s="74">
        <v>45468</v>
      </c>
      <c r="AK313" s="50">
        <v>4320000</v>
      </c>
      <c r="AL313" s="50">
        <v>4320000</v>
      </c>
      <c r="AM313" s="48">
        <v>111911</v>
      </c>
      <c r="AN313" s="46">
        <v>1620</v>
      </c>
      <c r="AO313" s="59">
        <v>45460</v>
      </c>
      <c r="AP313" s="50">
        <v>4320000</v>
      </c>
      <c r="AQ313" s="46">
        <v>2025</v>
      </c>
      <c r="AR313" s="59">
        <v>45471</v>
      </c>
      <c r="AS313" s="47">
        <v>4320000</v>
      </c>
      <c r="AT313" s="52">
        <v>1</v>
      </c>
      <c r="AU313" s="52">
        <v>15</v>
      </c>
      <c r="AV313" s="52">
        <v>45</v>
      </c>
      <c r="AW313" s="37" t="s">
        <v>110</v>
      </c>
      <c r="AX313" s="65">
        <v>45</v>
      </c>
      <c r="AY313" s="64">
        <v>45524</v>
      </c>
      <c r="AZ313" s="66"/>
      <c r="BA313" s="66"/>
      <c r="BB313" s="66"/>
      <c r="BC313" s="51"/>
      <c r="BD313" s="51"/>
      <c r="BE313" s="51"/>
      <c r="BF313" s="51"/>
      <c r="BG313" s="66"/>
      <c r="BH313" s="76"/>
      <c r="BI313" s="66"/>
      <c r="BJ313" s="76"/>
      <c r="BK313" s="66"/>
      <c r="BL313" s="79"/>
      <c r="BM313" s="76"/>
      <c r="BN313" s="66"/>
      <c r="BO313" s="66"/>
      <c r="BP313" s="79"/>
      <c r="BQ313" s="76"/>
      <c r="BR313" s="66"/>
      <c r="BS313" s="66"/>
      <c r="BT313" s="79"/>
      <c r="BU313" s="80"/>
      <c r="BV313" s="79"/>
      <c r="BW313" s="79"/>
      <c r="BX313" s="64">
        <v>45524</v>
      </c>
      <c r="BY313" s="52">
        <f>R313+AX313</f>
        <v>150</v>
      </c>
      <c r="BZ313" s="37" t="s">
        <v>111</v>
      </c>
      <c r="CA313" s="42">
        <f>T313+AL313</f>
        <v>14400000</v>
      </c>
      <c r="CB313" s="37" t="s">
        <v>91</v>
      </c>
    </row>
    <row r="314" spans="1:80" s="58" customFormat="1" ht="29.25" customHeight="1" x14ac:dyDescent="0.3">
      <c r="A314" s="75">
        <v>313</v>
      </c>
      <c r="B314" s="73">
        <v>105729</v>
      </c>
      <c r="C314" s="36" t="s">
        <v>121</v>
      </c>
      <c r="D314" s="71" t="s">
        <v>122</v>
      </c>
      <c r="E314" s="71" t="s">
        <v>123</v>
      </c>
      <c r="F314" s="66" t="s">
        <v>1971</v>
      </c>
      <c r="G314" s="38" t="s">
        <v>1972</v>
      </c>
      <c r="H314" s="76" t="s">
        <v>76</v>
      </c>
      <c r="I314" s="76" t="s">
        <v>1973</v>
      </c>
      <c r="J314" s="40" t="s">
        <v>1892</v>
      </c>
      <c r="K314" s="66" t="s">
        <v>80</v>
      </c>
      <c r="L314" s="76" t="s">
        <v>81</v>
      </c>
      <c r="M314" s="64">
        <v>45370</v>
      </c>
      <c r="N314" s="86">
        <v>45372</v>
      </c>
      <c r="O314" s="86">
        <v>45478</v>
      </c>
      <c r="P314" s="76">
        <v>3</v>
      </c>
      <c r="Q314" s="76">
        <v>15</v>
      </c>
      <c r="R314" s="76">
        <f t="shared" si="8"/>
        <v>105</v>
      </c>
      <c r="S314" s="76" t="s">
        <v>82</v>
      </c>
      <c r="T314" s="69">
        <v>14000000</v>
      </c>
      <c r="U314" s="69">
        <v>4000000</v>
      </c>
      <c r="V314" s="43">
        <v>1068</v>
      </c>
      <c r="W314" s="44">
        <v>45344</v>
      </c>
      <c r="X314" s="45">
        <v>56000000</v>
      </c>
      <c r="Y314" s="46">
        <v>1370</v>
      </c>
      <c r="Z314" s="44">
        <v>45372</v>
      </c>
      <c r="AA314" s="47" t="s">
        <v>798</v>
      </c>
      <c r="AB314" s="77" t="s">
        <v>84</v>
      </c>
      <c r="AC314" s="74">
        <v>45370</v>
      </c>
      <c r="AD314" s="48" t="s">
        <v>1974</v>
      </c>
      <c r="AE314" s="8" t="s">
        <v>1975</v>
      </c>
      <c r="AF314" s="77" t="s">
        <v>87</v>
      </c>
      <c r="AG314" s="48" t="s">
        <v>130</v>
      </c>
      <c r="AH314" s="61" t="s">
        <v>131</v>
      </c>
      <c r="AI314" s="48" t="s">
        <v>108</v>
      </c>
      <c r="AJ314" s="74">
        <v>45468</v>
      </c>
      <c r="AK314" s="50">
        <v>6000000</v>
      </c>
      <c r="AL314" s="50">
        <v>6000000</v>
      </c>
      <c r="AM314" s="48">
        <v>111915</v>
      </c>
      <c r="AN314" s="46">
        <v>1664</v>
      </c>
      <c r="AO314" s="59">
        <v>45460</v>
      </c>
      <c r="AP314" s="50">
        <v>6000000</v>
      </c>
      <c r="AQ314" s="46">
        <v>2026</v>
      </c>
      <c r="AR314" s="59">
        <v>45471</v>
      </c>
      <c r="AS314" s="47">
        <v>6000000</v>
      </c>
      <c r="AT314" s="52">
        <v>1</v>
      </c>
      <c r="AU314" s="52">
        <v>15</v>
      </c>
      <c r="AV314" s="52">
        <v>45</v>
      </c>
      <c r="AW314" s="37" t="s">
        <v>110</v>
      </c>
      <c r="AX314" s="65">
        <v>45</v>
      </c>
      <c r="AY314" s="64">
        <v>45524</v>
      </c>
      <c r="AZ314" s="66"/>
      <c r="BA314" s="66"/>
      <c r="BB314" s="66"/>
      <c r="BC314" s="51"/>
      <c r="BD314" s="51"/>
      <c r="BE314" s="51"/>
      <c r="BF314" s="51"/>
      <c r="BG314" s="66"/>
      <c r="BH314" s="76"/>
      <c r="BI314" s="66"/>
      <c r="BJ314" s="76"/>
      <c r="BK314" s="66"/>
      <c r="BL314" s="79"/>
      <c r="BM314" s="76"/>
      <c r="BN314" s="66"/>
      <c r="BO314" s="66"/>
      <c r="BP314" s="79"/>
      <c r="BQ314" s="76"/>
      <c r="BR314" s="66"/>
      <c r="BS314" s="66"/>
      <c r="BT314" s="79"/>
      <c r="BU314" s="80"/>
      <c r="BV314" s="79"/>
      <c r="BW314" s="79"/>
      <c r="BX314" s="64">
        <v>45524</v>
      </c>
      <c r="BY314" s="52">
        <f>R314+AX314</f>
        <v>150</v>
      </c>
      <c r="BZ314" s="37" t="s">
        <v>111</v>
      </c>
      <c r="CA314" s="42">
        <f>T314+AL314</f>
        <v>20000000</v>
      </c>
      <c r="CB314" s="37" t="s">
        <v>91</v>
      </c>
    </row>
    <row r="315" spans="1:80" s="58" customFormat="1" ht="29.25" customHeight="1" x14ac:dyDescent="0.3">
      <c r="A315" s="75">
        <v>314</v>
      </c>
      <c r="B315" s="73">
        <v>103755</v>
      </c>
      <c r="C315" s="36" t="s">
        <v>71</v>
      </c>
      <c r="D315" s="71" t="s">
        <v>72</v>
      </c>
      <c r="E315" s="71" t="s">
        <v>73</v>
      </c>
      <c r="F315" s="66" t="s">
        <v>1976</v>
      </c>
      <c r="G315" s="38" t="s">
        <v>1977</v>
      </c>
      <c r="H315" s="76" t="s">
        <v>76</v>
      </c>
      <c r="I315" s="76" t="s">
        <v>1978</v>
      </c>
      <c r="J315" s="40" t="s">
        <v>1979</v>
      </c>
      <c r="K315" s="66" t="s">
        <v>80</v>
      </c>
      <c r="L315" s="76" t="s">
        <v>81</v>
      </c>
      <c r="M315" s="64">
        <v>45370</v>
      </c>
      <c r="N315" s="86">
        <v>45372</v>
      </c>
      <c r="O315" s="86">
        <v>45478</v>
      </c>
      <c r="P315" s="76">
        <v>3</v>
      </c>
      <c r="Q315" s="76">
        <v>15</v>
      </c>
      <c r="R315" s="76">
        <f t="shared" si="8"/>
        <v>105</v>
      </c>
      <c r="S315" s="76" t="s">
        <v>82</v>
      </c>
      <c r="T315" s="69">
        <v>11550000</v>
      </c>
      <c r="U315" s="69">
        <v>3300000</v>
      </c>
      <c r="V315" s="43">
        <v>1120</v>
      </c>
      <c r="W315" s="44">
        <v>45352</v>
      </c>
      <c r="X315" s="45">
        <v>57750000</v>
      </c>
      <c r="Y315" s="46">
        <v>1371</v>
      </c>
      <c r="Z315" s="44">
        <v>45372</v>
      </c>
      <c r="AA315" s="47" t="s">
        <v>988</v>
      </c>
      <c r="AB315" s="77" t="s">
        <v>84</v>
      </c>
      <c r="AC315" s="74">
        <v>45370</v>
      </c>
      <c r="AD315" s="48" t="s">
        <v>1980</v>
      </c>
      <c r="AE315" s="8" t="s">
        <v>1981</v>
      </c>
      <c r="AF315" s="77" t="s">
        <v>87</v>
      </c>
      <c r="AG315" s="61" t="s">
        <v>118</v>
      </c>
      <c r="AH315" s="60" t="s">
        <v>113</v>
      </c>
      <c r="AI315" s="48" t="s">
        <v>108</v>
      </c>
      <c r="AJ315" s="74">
        <v>45468</v>
      </c>
      <c r="AK315" s="50">
        <v>4950000</v>
      </c>
      <c r="AL315" s="50">
        <v>4950000</v>
      </c>
      <c r="AM315" s="48">
        <v>111918</v>
      </c>
      <c r="AN315" s="46">
        <v>1667</v>
      </c>
      <c r="AO315" s="59">
        <v>45460</v>
      </c>
      <c r="AP315" s="50">
        <v>4950000</v>
      </c>
      <c r="AQ315" s="46">
        <v>2027</v>
      </c>
      <c r="AR315" s="59">
        <v>45471</v>
      </c>
      <c r="AS315" s="47">
        <v>4950000</v>
      </c>
      <c r="AT315" s="52">
        <v>1</v>
      </c>
      <c r="AU315" s="52">
        <v>15</v>
      </c>
      <c r="AV315" s="52">
        <v>45</v>
      </c>
      <c r="AW315" s="37" t="s">
        <v>110</v>
      </c>
      <c r="AX315" s="65">
        <v>45</v>
      </c>
      <c r="AY315" s="64">
        <v>45524</v>
      </c>
      <c r="AZ315" s="66"/>
      <c r="BA315" s="66"/>
      <c r="BB315" s="66"/>
      <c r="BC315" s="51"/>
      <c r="BD315" s="51"/>
      <c r="BE315" s="51"/>
      <c r="BF315" s="51"/>
      <c r="BG315" s="66"/>
      <c r="BH315" s="76"/>
      <c r="BI315" s="66"/>
      <c r="BJ315" s="76"/>
      <c r="BK315" s="66"/>
      <c r="BL315" s="79"/>
      <c r="BM315" s="76"/>
      <c r="BN315" s="66"/>
      <c r="BO315" s="66"/>
      <c r="BP315" s="79"/>
      <c r="BQ315" s="76"/>
      <c r="BR315" s="66"/>
      <c r="BS315" s="66"/>
      <c r="BT315" s="79"/>
      <c r="BU315" s="80"/>
      <c r="BV315" s="79"/>
      <c r="BW315" s="79"/>
      <c r="BX315" s="64">
        <v>45524</v>
      </c>
      <c r="BY315" s="52">
        <f>R315+AX315</f>
        <v>150</v>
      </c>
      <c r="BZ315" s="37" t="s">
        <v>111</v>
      </c>
      <c r="CA315" s="42">
        <f>T315+AL315</f>
        <v>16500000</v>
      </c>
      <c r="CB315" s="37" t="s">
        <v>91</v>
      </c>
    </row>
    <row r="316" spans="1:80" s="58" customFormat="1" ht="29.25" customHeight="1" x14ac:dyDescent="0.3">
      <c r="A316" s="75">
        <v>315</v>
      </c>
      <c r="B316" s="73">
        <v>103814</v>
      </c>
      <c r="C316" s="36" t="s">
        <v>71</v>
      </c>
      <c r="D316" s="71" t="s">
        <v>72</v>
      </c>
      <c r="E316" s="71" t="s">
        <v>73</v>
      </c>
      <c r="F316" s="66" t="s">
        <v>1982</v>
      </c>
      <c r="G316" s="38" t="s">
        <v>1983</v>
      </c>
      <c r="H316" s="76" t="s">
        <v>76</v>
      </c>
      <c r="I316" s="76" t="s">
        <v>1984</v>
      </c>
      <c r="J316" s="40" t="s">
        <v>1985</v>
      </c>
      <c r="K316" s="66" t="s">
        <v>80</v>
      </c>
      <c r="L316" s="76" t="s">
        <v>81</v>
      </c>
      <c r="M316" s="64">
        <v>45370</v>
      </c>
      <c r="N316" s="86">
        <v>45372</v>
      </c>
      <c r="O316" s="86">
        <v>45478</v>
      </c>
      <c r="P316" s="76">
        <v>3</v>
      </c>
      <c r="Q316" s="76">
        <v>15</v>
      </c>
      <c r="R316" s="76">
        <f t="shared" si="8"/>
        <v>105</v>
      </c>
      <c r="S316" s="76" t="s">
        <v>82</v>
      </c>
      <c r="T316" s="69">
        <v>12250000</v>
      </c>
      <c r="U316" s="69">
        <v>3000000</v>
      </c>
      <c r="V316" s="43">
        <v>1115</v>
      </c>
      <c r="W316" s="44">
        <v>45352</v>
      </c>
      <c r="X316" s="45">
        <v>36750000</v>
      </c>
      <c r="Y316" s="46">
        <v>1372</v>
      </c>
      <c r="Z316" s="44">
        <v>45372</v>
      </c>
      <c r="AA316" s="47" t="s">
        <v>1649</v>
      </c>
      <c r="AB316" s="77" t="s">
        <v>84</v>
      </c>
      <c r="AC316" s="74">
        <v>45370</v>
      </c>
      <c r="AD316" s="48" t="s">
        <v>1986</v>
      </c>
      <c r="AE316" s="8" t="s">
        <v>1987</v>
      </c>
      <c r="AF316" s="77" t="s">
        <v>87</v>
      </c>
      <c r="AG316" s="48" t="s">
        <v>951</v>
      </c>
      <c r="AH316" s="60" t="s">
        <v>946</v>
      </c>
      <c r="AI316" s="48" t="s">
        <v>108</v>
      </c>
      <c r="AJ316" s="74">
        <v>45468</v>
      </c>
      <c r="AK316" s="50">
        <v>5250000</v>
      </c>
      <c r="AL316" s="50">
        <v>5250000</v>
      </c>
      <c r="AM316" s="48">
        <v>111917</v>
      </c>
      <c r="AN316" s="46">
        <v>1666</v>
      </c>
      <c r="AO316" s="59">
        <v>45460</v>
      </c>
      <c r="AP316" s="50">
        <v>5250000</v>
      </c>
      <c r="AQ316" s="46">
        <v>2028</v>
      </c>
      <c r="AR316" s="59">
        <v>45471</v>
      </c>
      <c r="AS316" s="47">
        <v>5250000</v>
      </c>
      <c r="AT316" s="52">
        <v>1</v>
      </c>
      <c r="AU316" s="52">
        <v>15</v>
      </c>
      <c r="AV316" s="52">
        <v>45</v>
      </c>
      <c r="AW316" s="37" t="s">
        <v>110</v>
      </c>
      <c r="AX316" s="65">
        <v>45</v>
      </c>
      <c r="AY316" s="64">
        <v>45524</v>
      </c>
      <c r="AZ316" s="66"/>
      <c r="BA316" s="66"/>
      <c r="BB316" s="66"/>
      <c r="BC316" s="51"/>
      <c r="BD316" s="51"/>
      <c r="BE316" s="51"/>
      <c r="BF316" s="51"/>
      <c r="BG316" s="66"/>
      <c r="BH316" s="76"/>
      <c r="BI316" s="66"/>
      <c r="BJ316" s="76"/>
      <c r="BK316" s="66"/>
      <c r="BL316" s="79"/>
      <c r="BM316" s="76"/>
      <c r="BN316" s="66"/>
      <c r="BO316" s="66"/>
      <c r="BP316" s="79"/>
      <c r="BQ316" s="76"/>
      <c r="BR316" s="66"/>
      <c r="BS316" s="66"/>
      <c r="BT316" s="79"/>
      <c r="BU316" s="80"/>
      <c r="BV316" s="79"/>
      <c r="BW316" s="79"/>
      <c r="BX316" s="64">
        <v>45524</v>
      </c>
      <c r="BY316" s="52">
        <f>R316+AX316</f>
        <v>150</v>
      </c>
      <c r="BZ316" s="37" t="s">
        <v>111</v>
      </c>
      <c r="CA316" s="42">
        <f>T316+AL316</f>
        <v>17500000</v>
      </c>
      <c r="CB316" s="37" t="s">
        <v>91</v>
      </c>
    </row>
    <row r="317" spans="1:80" s="58" customFormat="1" ht="29.25" customHeight="1" x14ac:dyDescent="0.3">
      <c r="A317" s="75">
        <v>316</v>
      </c>
      <c r="B317" s="73">
        <v>103837</v>
      </c>
      <c r="C317" s="36" t="s">
        <v>738</v>
      </c>
      <c r="D317" s="71" t="s">
        <v>186</v>
      </c>
      <c r="E317" s="71" t="s">
        <v>187</v>
      </c>
      <c r="F317" s="66" t="s">
        <v>1988</v>
      </c>
      <c r="G317" s="38" t="s">
        <v>1989</v>
      </c>
      <c r="H317" s="76" t="s">
        <v>76</v>
      </c>
      <c r="I317" s="76" t="s">
        <v>1990</v>
      </c>
      <c r="J317" s="40" t="s">
        <v>804</v>
      </c>
      <c r="K317" s="66" t="s">
        <v>80</v>
      </c>
      <c r="L317" s="76" t="s">
        <v>81</v>
      </c>
      <c r="M317" s="64">
        <v>45370</v>
      </c>
      <c r="N317" s="86">
        <v>45372</v>
      </c>
      <c r="O317" s="86">
        <v>45478</v>
      </c>
      <c r="P317" s="76">
        <v>3</v>
      </c>
      <c r="Q317" s="76">
        <v>15</v>
      </c>
      <c r="R317" s="76">
        <f t="shared" si="8"/>
        <v>105</v>
      </c>
      <c r="S317" s="76" t="s">
        <v>82</v>
      </c>
      <c r="T317" s="69">
        <v>10080000</v>
      </c>
      <c r="U317" s="69">
        <v>2880000</v>
      </c>
      <c r="V317" s="43">
        <v>1117</v>
      </c>
      <c r="W317" s="44">
        <v>45352</v>
      </c>
      <c r="X317" s="45">
        <v>60480000</v>
      </c>
      <c r="Y317" s="46">
        <v>1373</v>
      </c>
      <c r="Z317" s="44">
        <v>45372</v>
      </c>
      <c r="AA317" s="47" t="s">
        <v>805</v>
      </c>
      <c r="AB317" s="77" t="s">
        <v>84</v>
      </c>
      <c r="AC317" s="74">
        <v>45370</v>
      </c>
      <c r="AD317" s="48" t="s">
        <v>1991</v>
      </c>
      <c r="AE317" s="8" t="s">
        <v>1992</v>
      </c>
      <c r="AF317" s="77" t="s">
        <v>87</v>
      </c>
      <c r="AG317" s="48" t="s">
        <v>746</v>
      </c>
      <c r="AH317" s="48" t="s">
        <v>747</v>
      </c>
      <c r="AI317" s="48" t="s">
        <v>108</v>
      </c>
      <c r="AJ317" s="74">
        <v>45468</v>
      </c>
      <c r="AK317" s="50">
        <v>4320000</v>
      </c>
      <c r="AL317" s="50">
        <v>4320000</v>
      </c>
      <c r="AM317" s="48">
        <v>111907</v>
      </c>
      <c r="AN317" s="46">
        <v>1616</v>
      </c>
      <c r="AO317" s="59">
        <v>45460</v>
      </c>
      <c r="AP317" s="50">
        <v>4320000</v>
      </c>
      <c r="AQ317" s="46">
        <v>2029</v>
      </c>
      <c r="AR317" s="59">
        <v>45471</v>
      </c>
      <c r="AS317" s="47">
        <v>4320000</v>
      </c>
      <c r="AT317" s="52">
        <v>1</v>
      </c>
      <c r="AU317" s="52">
        <v>15</v>
      </c>
      <c r="AV317" s="52">
        <v>45</v>
      </c>
      <c r="AW317" s="37" t="s">
        <v>110</v>
      </c>
      <c r="AX317" s="65">
        <v>45</v>
      </c>
      <c r="AY317" s="64">
        <v>45524</v>
      </c>
      <c r="AZ317" s="66"/>
      <c r="BA317" s="66"/>
      <c r="BB317" s="66"/>
      <c r="BC317" s="51"/>
      <c r="BD317" s="51"/>
      <c r="BE317" s="51"/>
      <c r="BF317" s="51"/>
      <c r="BG317" s="66"/>
      <c r="BH317" s="76"/>
      <c r="BI317" s="66"/>
      <c r="BJ317" s="76"/>
      <c r="BK317" s="66"/>
      <c r="BL317" s="79"/>
      <c r="BM317" s="76"/>
      <c r="BN317" s="66"/>
      <c r="BO317" s="66"/>
      <c r="BP317" s="79"/>
      <c r="BQ317" s="76"/>
      <c r="BR317" s="66"/>
      <c r="BS317" s="66"/>
      <c r="BT317" s="79"/>
      <c r="BU317" s="80"/>
      <c r="BV317" s="79"/>
      <c r="BW317" s="79"/>
      <c r="BX317" s="64">
        <v>45524</v>
      </c>
      <c r="BY317" s="52">
        <f>R317+AX317</f>
        <v>150</v>
      </c>
      <c r="BZ317" s="37" t="s">
        <v>111</v>
      </c>
      <c r="CA317" s="42">
        <f>T317+AL317</f>
        <v>14400000</v>
      </c>
      <c r="CB317" s="37" t="s">
        <v>91</v>
      </c>
    </row>
    <row r="318" spans="1:80" s="58" customFormat="1" ht="29.25" customHeight="1" x14ac:dyDescent="0.3">
      <c r="A318" s="75">
        <v>317</v>
      </c>
      <c r="B318" s="73">
        <v>103872</v>
      </c>
      <c r="C318" s="36" t="s">
        <v>133</v>
      </c>
      <c r="D318" s="71" t="s">
        <v>134</v>
      </c>
      <c r="E318" s="71" t="s">
        <v>385</v>
      </c>
      <c r="F318" s="66" t="s">
        <v>1993</v>
      </c>
      <c r="G318" s="38" t="s">
        <v>1994</v>
      </c>
      <c r="H318" s="76" t="s">
        <v>76</v>
      </c>
      <c r="I318" s="76" t="s">
        <v>1995</v>
      </c>
      <c r="J318" s="40" t="s">
        <v>1129</v>
      </c>
      <c r="K318" s="66" t="s">
        <v>80</v>
      </c>
      <c r="L318" s="76" t="s">
        <v>81</v>
      </c>
      <c r="M318" s="64">
        <v>45370</v>
      </c>
      <c r="N318" s="86">
        <v>45372</v>
      </c>
      <c r="O318" s="86">
        <v>45478</v>
      </c>
      <c r="P318" s="76">
        <v>3</v>
      </c>
      <c r="Q318" s="76">
        <v>15</v>
      </c>
      <c r="R318" s="76">
        <f t="shared" si="8"/>
        <v>105</v>
      </c>
      <c r="S318" s="76" t="s">
        <v>82</v>
      </c>
      <c r="T318" s="69">
        <v>17500000</v>
      </c>
      <c r="U318" s="69">
        <v>5000000</v>
      </c>
      <c r="V318" s="43">
        <v>1061</v>
      </c>
      <c r="W318" s="44">
        <v>45343</v>
      </c>
      <c r="X318" s="45">
        <v>140000000</v>
      </c>
      <c r="Y318" s="46">
        <v>1374</v>
      </c>
      <c r="Z318" s="44">
        <v>45372</v>
      </c>
      <c r="AA318" s="47" t="s">
        <v>583</v>
      </c>
      <c r="AB318" s="77" t="s">
        <v>84</v>
      </c>
      <c r="AC318" s="74">
        <v>45370</v>
      </c>
      <c r="AD318" s="48" t="s">
        <v>1996</v>
      </c>
      <c r="AE318" s="8" t="s">
        <v>1997</v>
      </c>
      <c r="AF318" s="77" t="s">
        <v>87</v>
      </c>
      <c r="AG318" s="48" t="s">
        <v>392</v>
      </c>
      <c r="AH318" s="48" t="s">
        <v>107</v>
      </c>
      <c r="AI318" s="48" t="s">
        <v>108</v>
      </c>
      <c r="AJ318" s="74">
        <v>45468</v>
      </c>
      <c r="AK318" s="50">
        <v>7500000</v>
      </c>
      <c r="AL318" s="50">
        <v>7500000</v>
      </c>
      <c r="AM318" s="48">
        <v>111912</v>
      </c>
      <c r="AN318" s="46">
        <v>1621</v>
      </c>
      <c r="AO318" s="59">
        <v>45460</v>
      </c>
      <c r="AP318" s="50">
        <v>7500000</v>
      </c>
      <c r="AQ318" s="46">
        <v>2030</v>
      </c>
      <c r="AR318" s="59">
        <v>45471</v>
      </c>
      <c r="AS318" s="47">
        <v>7500000</v>
      </c>
      <c r="AT318" s="52">
        <v>1</v>
      </c>
      <c r="AU318" s="52">
        <v>15</v>
      </c>
      <c r="AV318" s="52">
        <v>45</v>
      </c>
      <c r="AW318" s="37" t="s">
        <v>110</v>
      </c>
      <c r="AX318" s="65">
        <v>45</v>
      </c>
      <c r="AY318" s="64">
        <v>45524</v>
      </c>
      <c r="AZ318" s="66"/>
      <c r="BA318" s="66"/>
      <c r="BB318" s="66"/>
      <c r="BC318" s="51"/>
      <c r="BD318" s="51"/>
      <c r="BE318" s="51"/>
      <c r="BF318" s="51"/>
      <c r="BG318" s="66"/>
      <c r="BH318" s="76"/>
      <c r="BI318" s="66"/>
      <c r="BJ318" s="76"/>
      <c r="BK318" s="66"/>
      <c r="BL318" s="79"/>
      <c r="BM318" s="76"/>
      <c r="BN318" s="66"/>
      <c r="BO318" s="66"/>
      <c r="BP318" s="79"/>
      <c r="BQ318" s="76"/>
      <c r="BR318" s="66"/>
      <c r="BS318" s="66"/>
      <c r="BT318" s="79"/>
      <c r="BU318" s="80"/>
      <c r="BV318" s="79"/>
      <c r="BW318" s="79"/>
      <c r="BX318" s="64">
        <v>45524</v>
      </c>
      <c r="BY318" s="52">
        <f>R318+AX318</f>
        <v>150</v>
      </c>
      <c r="BZ318" s="37" t="s">
        <v>111</v>
      </c>
      <c r="CA318" s="42">
        <f>T318+AL318</f>
        <v>25000000</v>
      </c>
      <c r="CB318" s="37" t="s">
        <v>91</v>
      </c>
    </row>
    <row r="319" spans="1:80" s="58" customFormat="1" ht="29.25" customHeight="1" x14ac:dyDescent="0.3">
      <c r="A319" s="75">
        <v>318</v>
      </c>
      <c r="B319" s="73">
        <v>103852</v>
      </c>
      <c r="C319" s="36" t="s">
        <v>738</v>
      </c>
      <c r="D319" s="71" t="s">
        <v>186</v>
      </c>
      <c r="E319" s="71" t="s">
        <v>187</v>
      </c>
      <c r="F319" s="66" t="s">
        <v>1998</v>
      </c>
      <c r="G319" s="38" t="s">
        <v>1999</v>
      </c>
      <c r="H319" s="76" t="s">
        <v>76</v>
      </c>
      <c r="I319" s="76" t="s">
        <v>2000</v>
      </c>
      <c r="J319" s="40" t="s">
        <v>2001</v>
      </c>
      <c r="K319" s="66" t="s">
        <v>80</v>
      </c>
      <c r="L319" s="76" t="s">
        <v>81</v>
      </c>
      <c r="M319" s="64">
        <v>45370</v>
      </c>
      <c r="N319" s="86">
        <v>45373</v>
      </c>
      <c r="O319" s="86">
        <v>45479</v>
      </c>
      <c r="P319" s="76">
        <v>3</v>
      </c>
      <c r="Q319" s="76">
        <v>15</v>
      </c>
      <c r="R319" s="76">
        <f t="shared" si="8"/>
        <v>105</v>
      </c>
      <c r="S319" s="76" t="s">
        <v>82</v>
      </c>
      <c r="T319" s="69">
        <v>9450000</v>
      </c>
      <c r="U319" s="69">
        <v>2700000</v>
      </c>
      <c r="V319" s="43">
        <v>1078</v>
      </c>
      <c r="W319" s="44">
        <v>45345</v>
      </c>
      <c r="X319" s="45">
        <v>18900000</v>
      </c>
      <c r="Y319" s="46">
        <v>1375</v>
      </c>
      <c r="Z319" s="44">
        <v>45372</v>
      </c>
      <c r="AA319" s="47" t="s">
        <v>2002</v>
      </c>
      <c r="AB319" s="77" t="s">
        <v>84</v>
      </c>
      <c r="AC319" s="74">
        <v>45370</v>
      </c>
      <c r="AD319" s="48" t="s">
        <v>2003</v>
      </c>
      <c r="AE319" s="8" t="s">
        <v>2004</v>
      </c>
      <c r="AF319" s="77" t="s">
        <v>87</v>
      </c>
      <c r="AG319" s="48" t="s">
        <v>746</v>
      </c>
      <c r="AH319" s="48" t="s">
        <v>747</v>
      </c>
      <c r="AI319" s="48" t="s">
        <v>108</v>
      </c>
      <c r="AJ319" s="74">
        <v>45469</v>
      </c>
      <c r="AK319" s="50">
        <v>4050000</v>
      </c>
      <c r="AL319" s="50">
        <v>4050000</v>
      </c>
      <c r="AM319" s="48">
        <v>111923</v>
      </c>
      <c r="AN319" s="46">
        <v>1672</v>
      </c>
      <c r="AO319" s="59">
        <v>45460</v>
      </c>
      <c r="AP319" s="50">
        <v>4050000</v>
      </c>
      <c r="AQ319" s="46">
        <v>2031</v>
      </c>
      <c r="AR319" s="59">
        <v>45471</v>
      </c>
      <c r="AS319" s="47">
        <v>4050000</v>
      </c>
      <c r="AT319" s="52">
        <v>1</v>
      </c>
      <c r="AU319" s="52">
        <v>15</v>
      </c>
      <c r="AV319" s="52">
        <v>45</v>
      </c>
      <c r="AW319" s="37" t="s">
        <v>110</v>
      </c>
      <c r="AX319" s="65">
        <v>45</v>
      </c>
      <c r="AY319" s="64">
        <v>45525</v>
      </c>
      <c r="AZ319" s="66"/>
      <c r="BA319" s="66"/>
      <c r="BB319" s="66"/>
      <c r="BC319" s="51"/>
      <c r="BD319" s="51"/>
      <c r="BE319" s="51"/>
      <c r="BF319" s="51"/>
      <c r="BG319" s="66"/>
      <c r="BH319" s="76"/>
      <c r="BI319" s="66"/>
      <c r="BJ319" s="76"/>
      <c r="BK319" s="66"/>
      <c r="BL319" s="79"/>
      <c r="BM319" s="76"/>
      <c r="BN319" s="66"/>
      <c r="BO319" s="66"/>
      <c r="BP319" s="79"/>
      <c r="BQ319" s="76"/>
      <c r="BR319" s="66"/>
      <c r="BS319" s="66"/>
      <c r="BT319" s="79"/>
      <c r="BU319" s="80"/>
      <c r="BV319" s="79"/>
      <c r="BW319" s="79"/>
      <c r="BX319" s="64">
        <v>45525</v>
      </c>
      <c r="BY319" s="52">
        <f>R319+AX319</f>
        <v>150</v>
      </c>
      <c r="BZ319" s="37" t="s">
        <v>111</v>
      </c>
      <c r="CA319" s="42">
        <f>T319+AL319</f>
        <v>13500000</v>
      </c>
      <c r="CB319" s="37" t="s">
        <v>91</v>
      </c>
    </row>
    <row r="320" spans="1:80" s="58" customFormat="1" ht="29.25" customHeight="1" x14ac:dyDescent="0.3">
      <c r="A320" s="75">
        <v>319</v>
      </c>
      <c r="B320" s="73">
        <v>103700</v>
      </c>
      <c r="C320" s="36" t="s">
        <v>133</v>
      </c>
      <c r="D320" s="71" t="s">
        <v>134</v>
      </c>
      <c r="E320" s="71" t="s">
        <v>385</v>
      </c>
      <c r="F320" s="66" t="s">
        <v>2005</v>
      </c>
      <c r="G320" s="38" t="s">
        <v>2006</v>
      </c>
      <c r="H320" s="76" t="s">
        <v>76</v>
      </c>
      <c r="I320" s="76" t="s">
        <v>2007</v>
      </c>
      <c r="J320" s="40" t="s">
        <v>95</v>
      </c>
      <c r="K320" s="66" t="s">
        <v>80</v>
      </c>
      <c r="L320" s="76" t="s">
        <v>81</v>
      </c>
      <c r="M320" s="64">
        <v>45370</v>
      </c>
      <c r="N320" s="86">
        <v>45383</v>
      </c>
      <c r="O320" s="86">
        <v>45488</v>
      </c>
      <c r="P320" s="76">
        <v>3</v>
      </c>
      <c r="Q320" s="76">
        <v>15</v>
      </c>
      <c r="R320" s="76">
        <f t="shared" si="8"/>
        <v>105</v>
      </c>
      <c r="S320" s="76" t="s">
        <v>82</v>
      </c>
      <c r="T320" s="69">
        <v>9100000</v>
      </c>
      <c r="U320" s="69">
        <v>2600000</v>
      </c>
      <c r="V320" s="43">
        <v>1119</v>
      </c>
      <c r="W320" s="44">
        <v>45352</v>
      </c>
      <c r="X320" s="45">
        <v>100100000</v>
      </c>
      <c r="Y320" s="46">
        <v>1376</v>
      </c>
      <c r="Z320" s="44">
        <v>45372</v>
      </c>
      <c r="AA320" s="47" t="s">
        <v>603</v>
      </c>
      <c r="AB320" s="77" t="s">
        <v>84</v>
      </c>
      <c r="AC320" s="74">
        <v>45370</v>
      </c>
      <c r="AD320" s="48" t="s">
        <v>2008</v>
      </c>
      <c r="AE320" s="8" t="s">
        <v>2009</v>
      </c>
      <c r="AF320" s="77" t="s">
        <v>87</v>
      </c>
      <c r="AG320" s="48" t="s">
        <v>1544</v>
      </c>
      <c r="AH320" s="60" t="s">
        <v>183</v>
      </c>
      <c r="AI320" s="48" t="s">
        <v>108</v>
      </c>
      <c r="AJ320" s="74">
        <v>45469</v>
      </c>
      <c r="AK320" s="50">
        <v>3900000</v>
      </c>
      <c r="AL320" s="50">
        <v>3900000</v>
      </c>
      <c r="AM320" s="48">
        <v>111946</v>
      </c>
      <c r="AN320" s="46">
        <v>1644</v>
      </c>
      <c r="AO320" s="59">
        <v>45460</v>
      </c>
      <c r="AP320" s="50">
        <v>3900000</v>
      </c>
      <c r="AQ320" s="46">
        <v>2032</v>
      </c>
      <c r="AR320" s="59">
        <v>45471</v>
      </c>
      <c r="AS320" s="47">
        <v>3900000</v>
      </c>
      <c r="AT320" s="52">
        <v>1</v>
      </c>
      <c r="AU320" s="52">
        <v>15</v>
      </c>
      <c r="AV320" s="52">
        <v>45</v>
      </c>
      <c r="AW320" s="37" t="s">
        <v>110</v>
      </c>
      <c r="AX320" s="65">
        <v>45</v>
      </c>
      <c r="AY320" s="64">
        <v>45534</v>
      </c>
      <c r="AZ320" s="66"/>
      <c r="BA320" s="66"/>
      <c r="BB320" s="66"/>
      <c r="BC320" s="51"/>
      <c r="BD320" s="51"/>
      <c r="BE320" s="51"/>
      <c r="BF320" s="51"/>
      <c r="BG320" s="66"/>
      <c r="BH320" s="76"/>
      <c r="BI320" s="66"/>
      <c r="BJ320" s="76"/>
      <c r="BK320" s="66"/>
      <c r="BL320" s="79"/>
      <c r="BM320" s="76"/>
      <c r="BN320" s="66"/>
      <c r="BO320" s="66"/>
      <c r="BP320" s="79"/>
      <c r="BQ320" s="76"/>
      <c r="BR320" s="66"/>
      <c r="BS320" s="66"/>
      <c r="BT320" s="79"/>
      <c r="BU320" s="80"/>
      <c r="BV320" s="79"/>
      <c r="BW320" s="79"/>
      <c r="BX320" s="64">
        <v>45534</v>
      </c>
      <c r="BY320" s="52">
        <f>R320+AX320</f>
        <v>150</v>
      </c>
      <c r="BZ320" s="37" t="s">
        <v>111</v>
      </c>
      <c r="CA320" s="42">
        <f>T320+AL320</f>
        <v>13000000</v>
      </c>
      <c r="CB320" s="37" t="s">
        <v>91</v>
      </c>
    </row>
    <row r="321" spans="1:80" s="58" customFormat="1" ht="29.25" customHeight="1" x14ac:dyDescent="0.3">
      <c r="A321" s="75">
        <v>320</v>
      </c>
      <c r="B321" s="73">
        <v>103852</v>
      </c>
      <c r="C321" s="36" t="s">
        <v>738</v>
      </c>
      <c r="D321" s="71" t="s">
        <v>186</v>
      </c>
      <c r="E321" s="71" t="s">
        <v>187</v>
      </c>
      <c r="F321" s="66" t="s">
        <v>2010</v>
      </c>
      <c r="G321" s="38" t="s">
        <v>2011</v>
      </c>
      <c r="H321" s="76" t="s">
        <v>76</v>
      </c>
      <c r="I321" s="76" t="s">
        <v>2012</v>
      </c>
      <c r="J321" s="40" t="s">
        <v>2013</v>
      </c>
      <c r="K321" s="66" t="s">
        <v>80</v>
      </c>
      <c r="L321" s="76" t="s">
        <v>81</v>
      </c>
      <c r="M321" s="64">
        <v>45370</v>
      </c>
      <c r="N321" s="86">
        <v>45372</v>
      </c>
      <c r="O321" s="86">
        <v>45478</v>
      </c>
      <c r="P321" s="76">
        <v>3</v>
      </c>
      <c r="Q321" s="76">
        <v>15</v>
      </c>
      <c r="R321" s="76">
        <f t="shared" si="8"/>
        <v>105</v>
      </c>
      <c r="S321" s="76" t="s">
        <v>82</v>
      </c>
      <c r="T321" s="69">
        <v>9450000</v>
      </c>
      <c r="U321" s="69">
        <v>2700000</v>
      </c>
      <c r="V321" s="43">
        <v>1078</v>
      </c>
      <c r="W321" s="44">
        <v>45345</v>
      </c>
      <c r="X321" s="45">
        <v>18900000</v>
      </c>
      <c r="Y321" s="46">
        <v>1377</v>
      </c>
      <c r="Z321" s="44">
        <v>45372</v>
      </c>
      <c r="AA321" s="47" t="s">
        <v>2002</v>
      </c>
      <c r="AB321" s="77" t="s">
        <v>84</v>
      </c>
      <c r="AC321" s="74">
        <v>45370</v>
      </c>
      <c r="AD321" s="48" t="s">
        <v>2014</v>
      </c>
      <c r="AE321" s="8" t="s">
        <v>2015</v>
      </c>
      <c r="AF321" s="77" t="s">
        <v>87</v>
      </c>
      <c r="AG321" s="48" t="s">
        <v>746</v>
      </c>
      <c r="AH321" s="48" t="s">
        <v>747</v>
      </c>
      <c r="AI321" s="48" t="s">
        <v>108</v>
      </c>
      <c r="AJ321" s="74">
        <v>45464</v>
      </c>
      <c r="AK321" s="50">
        <v>4050000</v>
      </c>
      <c r="AL321" s="50">
        <v>4050000</v>
      </c>
      <c r="AM321" s="48">
        <v>111910</v>
      </c>
      <c r="AN321" s="46">
        <v>1619</v>
      </c>
      <c r="AO321" s="59">
        <v>45460</v>
      </c>
      <c r="AP321" s="50">
        <v>4050000</v>
      </c>
      <c r="AQ321" s="46">
        <v>1972</v>
      </c>
      <c r="AR321" s="59">
        <v>45469</v>
      </c>
      <c r="AS321" s="47">
        <v>4050000</v>
      </c>
      <c r="AT321" s="52">
        <v>1</v>
      </c>
      <c r="AU321" s="52">
        <v>15</v>
      </c>
      <c r="AV321" s="52">
        <v>45</v>
      </c>
      <c r="AW321" s="37" t="s">
        <v>110</v>
      </c>
      <c r="AX321" s="65">
        <v>45</v>
      </c>
      <c r="AY321" s="64">
        <v>45524</v>
      </c>
      <c r="AZ321" s="66"/>
      <c r="BA321" s="66"/>
      <c r="BB321" s="66"/>
      <c r="BC321" s="51"/>
      <c r="BD321" s="51"/>
      <c r="BE321" s="51"/>
      <c r="BF321" s="51"/>
      <c r="BG321" s="66"/>
      <c r="BH321" s="76"/>
      <c r="BI321" s="66"/>
      <c r="BJ321" s="76"/>
      <c r="BK321" s="66"/>
      <c r="BL321" s="79"/>
      <c r="BM321" s="76"/>
      <c r="BN321" s="66"/>
      <c r="BO321" s="66"/>
      <c r="BP321" s="79"/>
      <c r="BQ321" s="76"/>
      <c r="BR321" s="66"/>
      <c r="BS321" s="66"/>
      <c r="BT321" s="79"/>
      <c r="BU321" s="80"/>
      <c r="BV321" s="79"/>
      <c r="BW321" s="79"/>
      <c r="BX321" s="64">
        <v>45524</v>
      </c>
      <c r="BY321" s="52">
        <f>R321+AX321</f>
        <v>150</v>
      </c>
      <c r="BZ321" s="37" t="s">
        <v>111</v>
      </c>
      <c r="CA321" s="42">
        <f>T321+AL321</f>
        <v>13500000</v>
      </c>
      <c r="CB321" s="37" t="s">
        <v>91</v>
      </c>
    </row>
    <row r="322" spans="1:80" s="58" customFormat="1" ht="29.25" customHeight="1" x14ac:dyDescent="0.3">
      <c r="A322" s="34">
        <v>321</v>
      </c>
      <c r="B322" s="37" t="s">
        <v>142</v>
      </c>
      <c r="C322" s="37" t="s">
        <v>142</v>
      </c>
      <c r="D322" s="37" t="s">
        <v>142</v>
      </c>
      <c r="E322" s="37" t="s">
        <v>142</v>
      </c>
      <c r="F322" s="37" t="s">
        <v>142</v>
      </c>
      <c r="G322" s="61" t="s">
        <v>142</v>
      </c>
      <c r="H322" s="37" t="s">
        <v>142</v>
      </c>
      <c r="I322" s="37" t="s">
        <v>142</v>
      </c>
      <c r="J322" s="39" t="s">
        <v>142</v>
      </c>
      <c r="K322" s="37" t="s">
        <v>142</v>
      </c>
      <c r="L322" s="37" t="s">
        <v>142</v>
      </c>
      <c r="M322" s="37" t="s">
        <v>142</v>
      </c>
      <c r="N322" s="37" t="s">
        <v>142</v>
      </c>
      <c r="O322" s="37" t="s">
        <v>142</v>
      </c>
      <c r="P322" s="37" t="s">
        <v>142</v>
      </c>
      <c r="Q322" s="37" t="s">
        <v>142</v>
      </c>
      <c r="R322" s="37" t="s">
        <v>142</v>
      </c>
      <c r="S322" s="37" t="s">
        <v>142</v>
      </c>
      <c r="T322" s="37" t="s">
        <v>142</v>
      </c>
      <c r="U322" s="37" t="s">
        <v>142</v>
      </c>
      <c r="V322" s="48" t="s">
        <v>142</v>
      </c>
      <c r="W322" s="48" t="s">
        <v>142</v>
      </c>
      <c r="X322" s="48" t="s">
        <v>142</v>
      </c>
      <c r="Y322" s="48" t="s">
        <v>142</v>
      </c>
      <c r="Z322" s="48" t="s">
        <v>142</v>
      </c>
      <c r="AA322" s="62" t="s">
        <v>142</v>
      </c>
      <c r="AB322" s="48" t="s">
        <v>142</v>
      </c>
      <c r="AC322" s="48" t="s">
        <v>142</v>
      </c>
      <c r="AD322" s="48" t="s">
        <v>142</v>
      </c>
      <c r="AE322" s="48" t="s">
        <v>142</v>
      </c>
      <c r="AF322" s="48" t="s">
        <v>142</v>
      </c>
      <c r="AG322" s="48" t="s">
        <v>142</v>
      </c>
      <c r="AH322" s="48" t="s">
        <v>142</v>
      </c>
      <c r="AI322" s="48" t="s">
        <v>142</v>
      </c>
      <c r="AJ322" s="48" t="s">
        <v>142</v>
      </c>
      <c r="AK322" s="48" t="s">
        <v>142</v>
      </c>
      <c r="AL322" s="48" t="s">
        <v>142</v>
      </c>
      <c r="AM322" s="48" t="s">
        <v>142</v>
      </c>
      <c r="AN322" s="48" t="s">
        <v>142</v>
      </c>
      <c r="AO322" s="37" t="s">
        <v>142</v>
      </c>
      <c r="AP322" s="37" t="s">
        <v>142</v>
      </c>
      <c r="AQ322" s="37" t="s">
        <v>142</v>
      </c>
      <c r="AR322" s="37" t="s">
        <v>142</v>
      </c>
      <c r="AS322" s="37" t="s">
        <v>142</v>
      </c>
      <c r="AT322" s="37" t="s">
        <v>142</v>
      </c>
      <c r="AU322" s="37" t="s">
        <v>142</v>
      </c>
      <c r="AV322" s="37" t="s">
        <v>142</v>
      </c>
      <c r="AW322" s="37" t="s">
        <v>142</v>
      </c>
      <c r="AX322" s="37" t="s">
        <v>142</v>
      </c>
      <c r="AY322" s="37" t="s">
        <v>142</v>
      </c>
      <c r="AZ322" s="37" t="s">
        <v>142</v>
      </c>
      <c r="BA322" s="37" t="s">
        <v>142</v>
      </c>
      <c r="BB322" s="37" t="s">
        <v>142</v>
      </c>
      <c r="BC322" s="37" t="s">
        <v>142</v>
      </c>
      <c r="BD322" s="37" t="s">
        <v>142</v>
      </c>
      <c r="BE322" s="37" t="s">
        <v>142</v>
      </c>
      <c r="BF322" s="37" t="s">
        <v>142</v>
      </c>
      <c r="BG322" s="37" t="s">
        <v>142</v>
      </c>
      <c r="BH322" s="37" t="s">
        <v>142</v>
      </c>
      <c r="BI322" s="37" t="s">
        <v>142</v>
      </c>
      <c r="BJ322" s="37" t="s">
        <v>142</v>
      </c>
      <c r="BK322" s="37" t="s">
        <v>142</v>
      </c>
      <c r="BL322" s="37" t="s">
        <v>142</v>
      </c>
      <c r="BM322" s="37" t="s">
        <v>142</v>
      </c>
      <c r="BN322" s="37" t="s">
        <v>142</v>
      </c>
      <c r="BO322" s="37" t="s">
        <v>142</v>
      </c>
      <c r="BP322" s="37" t="s">
        <v>142</v>
      </c>
      <c r="BQ322" s="37" t="s">
        <v>142</v>
      </c>
      <c r="BR322" s="37" t="s">
        <v>142</v>
      </c>
      <c r="BS322" s="37" t="s">
        <v>142</v>
      </c>
      <c r="BT322" s="37" t="s">
        <v>142</v>
      </c>
      <c r="BU322" s="37" t="s">
        <v>142</v>
      </c>
      <c r="BV322" s="37" t="s">
        <v>142</v>
      </c>
      <c r="BW322" s="37" t="s">
        <v>142</v>
      </c>
      <c r="BX322" s="37" t="s">
        <v>142</v>
      </c>
      <c r="BY322" s="37" t="s">
        <v>142</v>
      </c>
      <c r="BZ322" s="37" t="s">
        <v>142</v>
      </c>
      <c r="CA322" s="37" t="s">
        <v>142</v>
      </c>
      <c r="CB322" s="37" t="s">
        <v>142</v>
      </c>
    </row>
    <row r="323" spans="1:80" s="58" customFormat="1" ht="29.25" customHeight="1" x14ac:dyDescent="0.3">
      <c r="A323" s="75">
        <v>322</v>
      </c>
      <c r="B323" s="73">
        <v>103888</v>
      </c>
      <c r="C323" s="36" t="s">
        <v>71</v>
      </c>
      <c r="D323" s="71" t="s">
        <v>72</v>
      </c>
      <c r="E323" s="71" t="s">
        <v>73</v>
      </c>
      <c r="F323" s="66" t="s">
        <v>2016</v>
      </c>
      <c r="G323" s="38" t="s">
        <v>2017</v>
      </c>
      <c r="H323" s="76" t="s">
        <v>76</v>
      </c>
      <c r="I323" s="76" t="s">
        <v>2018</v>
      </c>
      <c r="J323" s="40" t="s">
        <v>376</v>
      </c>
      <c r="K323" s="66" t="s">
        <v>80</v>
      </c>
      <c r="L323" s="76" t="s">
        <v>81</v>
      </c>
      <c r="M323" s="64">
        <v>45370</v>
      </c>
      <c r="N323" s="86">
        <v>45383</v>
      </c>
      <c r="O323" s="86">
        <v>45488</v>
      </c>
      <c r="P323" s="76">
        <v>3</v>
      </c>
      <c r="Q323" s="76">
        <v>15</v>
      </c>
      <c r="R323" s="76">
        <f t="shared" ref="R323:R354" si="9">3*30+15</f>
        <v>105</v>
      </c>
      <c r="S323" s="76" t="s">
        <v>82</v>
      </c>
      <c r="T323" s="69">
        <v>22750000</v>
      </c>
      <c r="U323" s="69">
        <v>6500000</v>
      </c>
      <c r="V323" s="43">
        <v>1144</v>
      </c>
      <c r="W323" s="44">
        <v>45362</v>
      </c>
      <c r="X323" s="45">
        <v>45500000</v>
      </c>
      <c r="Y323" s="46">
        <v>1378</v>
      </c>
      <c r="Z323" s="44">
        <v>45372</v>
      </c>
      <c r="AA323" s="47" t="s">
        <v>597</v>
      </c>
      <c r="AB323" s="77" t="s">
        <v>84</v>
      </c>
      <c r="AC323" s="74">
        <v>45370</v>
      </c>
      <c r="AD323" s="48" t="s">
        <v>2019</v>
      </c>
      <c r="AE323" s="8" t="s">
        <v>2020</v>
      </c>
      <c r="AF323" s="77" t="s">
        <v>87</v>
      </c>
      <c r="AG323" s="48" t="s">
        <v>359</v>
      </c>
      <c r="AH323" s="60" t="s">
        <v>119</v>
      </c>
      <c r="AI323" s="48" t="s">
        <v>108</v>
      </c>
      <c r="AJ323" s="74">
        <v>45469</v>
      </c>
      <c r="AK323" s="50">
        <v>9750000</v>
      </c>
      <c r="AL323" s="50">
        <v>9750000</v>
      </c>
      <c r="AM323" s="48">
        <v>112417</v>
      </c>
      <c r="AN323" s="46">
        <v>1684</v>
      </c>
      <c r="AO323" s="59">
        <v>45463</v>
      </c>
      <c r="AP323" s="50">
        <v>9750000</v>
      </c>
      <c r="AQ323" s="46">
        <v>2033</v>
      </c>
      <c r="AR323" s="59">
        <v>45471</v>
      </c>
      <c r="AS323" s="47">
        <v>9750000</v>
      </c>
      <c r="AT323" s="52">
        <v>1</v>
      </c>
      <c r="AU323" s="52">
        <v>15</v>
      </c>
      <c r="AV323" s="52">
        <v>45</v>
      </c>
      <c r="AW323" s="37" t="s">
        <v>110</v>
      </c>
      <c r="AX323" s="65">
        <v>45</v>
      </c>
      <c r="AY323" s="64">
        <v>45534</v>
      </c>
      <c r="AZ323" s="66"/>
      <c r="BA323" s="66"/>
      <c r="BB323" s="66"/>
      <c r="BC323" s="51"/>
      <c r="BD323" s="51"/>
      <c r="BE323" s="51"/>
      <c r="BF323" s="51"/>
      <c r="BG323" s="66"/>
      <c r="BH323" s="76"/>
      <c r="BI323" s="66"/>
      <c r="BJ323" s="76"/>
      <c r="BK323" s="66"/>
      <c r="BL323" s="79"/>
      <c r="BM323" s="76"/>
      <c r="BN323" s="66"/>
      <c r="BO323" s="66"/>
      <c r="BP323" s="79"/>
      <c r="BQ323" s="76"/>
      <c r="BR323" s="66"/>
      <c r="BS323" s="66"/>
      <c r="BT323" s="79"/>
      <c r="BU323" s="80"/>
      <c r="BV323" s="79"/>
      <c r="BW323" s="79"/>
      <c r="BX323" s="64">
        <v>45534</v>
      </c>
      <c r="BY323" s="52">
        <f>R323+AX323</f>
        <v>150</v>
      </c>
      <c r="BZ323" s="37" t="s">
        <v>111</v>
      </c>
      <c r="CA323" s="42">
        <f>T323+AL323</f>
        <v>32500000</v>
      </c>
      <c r="CB323" s="37" t="s">
        <v>91</v>
      </c>
    </row>
    <row r="324" spans="1:80" s="58" customFormat="1" ht="29.25" customHeight="1" x14ac:dyDescent="0.3">
      <c r="A324" s="75">
        <v>323</v>
      </c>
      <c r="B324" s="73">
        <v>103890</v>
      </c>
      <c r="C324" s="36" t="s">
        <v>133</v>
      </c>
      <c r="D324" s="71" t="s">
        <v>134</v>
      </c>
      <c r="E324" s="71" t="s">
        <v>385</v>
      </c>
      <c r="F324" s="66" t="s">
        <v>2021</v>
      </c>
      <c r="G324" s="38" t="s">
        <v>2022</v>
      </c>
      <c r="H324" s="76" t="s">
        <v>76</v>
      </c>
      <c r="I324" s="76" t="s">
        <v>2023</v>
      </c>
      <c r="J324" s="40" t="s">
        <v>1019</v>
      </c>
      <c r="K324" s="66" t="s">
        <v>80</v>
      </c>
      <c r="L324" s="76" t="s">
        <v>81</v>
      </c>
      <c r="M324" s="64">
        <v>45370</v>
      </c>
      <c r="N324" s="86">
        <v>45372</v>
      </c>
      <c r="O324" s="86">
        <v>45478</v>
      </c>
      <c r="P324" s="76">
        <v>3</v>
      </c>
      <c r="Q324" s="76">
        <v>15</v>
      </c>
      <c r="R324" s="76">
        <f t="shared" si="9"/>
        <v>105</v>
      </c>
      <c r="S324" s="76" t="s">
        <v>82</v>
      </c>
      <c r="T324" s="69">
        <v>9100000</v>
      </c>
      <c r="U324" s="69">
        <v>2600000</v>
      </c>
      <c r="V324" s="43">
        <v>1063</v>
      </c>
      <c r="W324" s="44">
        <v>45343</v>
      </c>
      <c r="X324" s="45">
        <v>72800000</v>
      </c>
      <c r="Y324" s="46">
        <v>1379</v>
      </c>
      <c r="Z324" s="44">
        <v>45372</v>
      </c>
      <c r="AA324" s="47" t="s">
        <v>603</v>
      </c>
      <c r="AB324" s="77" t="s">
        <v>84</v>
      </c>
      <c r="AC324" s="74">
        <v>45370</v>
      </c>
      <c r="AD324" s="48" t="s">
        <v>2024</v>
      </c>
      <c r="AE324" s="8" t="s">
        <v>2025</v>
      </c>
      <c r="AF324" s="77" t="s">
        <v>87</v>
      </c>
      <c r="AG324" s="48" t="s">
        <v>392</v>
      </c>
      <c r="AH324" s="48" t="s">
        <v>107</v>
      </c>
      <c r="AI324" s="48" t="s">
        <v>108</v>
      </c>
      <c r="AJ324" s="74">
        <v>45469</v>
      </c>
      <c r="AK324" s="50">
        <v>3900000</v>
      </c>
      <c r="AL324" s="50">
        <v>3900000</v>
      </c>
      <c r="AM324" s="48">
        <v>111913</v>
      </c>
      <c r="AN324" s="46">
        <v>1693</v>
      </c>
      <c r="AO324" s="59">
        <v>45467</v>
      </c>
      <c r="AP324" s="50">
        <v>3900000</v>
      </c>
      <c r="AQ324" s="46">
        <v>2034</v>
      </c>
      <c r="AR324" s="59">
        <v>45471</v>
      </c>
      <c r="AS324" s="47">
        <v>3900000</v>
      </c>
      <c r="AT324" s="52">
        <v>1</v>
      </c>
      <c r="AU324" s="52">
        <v>15</v>
      </c>
      <c r="AV324" s="52">
        <v>45</v>
      </c>
      <c r="AW324" s="37" t="s">
        <v>110</v>
      </c>
      <c r="AX324" s="65">
        <v>45</v>
      </c>
      <c r="AY324" s="64">
        <v>45524</v>
      </c>
      <c r="AZ324" s="66"/>
      <c r="BA324" s="66"/>
      <c r="BB324" s="66"/>
      <c r="BC324" s="51"/>
      <c r="BD324" s="51"/>
      <c r="BE324" s="51"/>
      <c r="BF324" s="51"/>
      <c r="BG324" s="66"/>
      <c r="BH324" s="76"/>
      <c r="BI324" s="66"/>
      <c r="BJ324" s="76"/>
      <c r="BK324" s="66"/>
      <c r="BL324" s="79"/>
      <c r="BM324" s="76"/>
      <c r="BN324" s="66"/>
      <c r="BO324" s="66"/>
      <c r="BP324" s="79"/>
      <c r="BQ324" s="76"/>
      <c r="BR324" s="66"/>
      <c r="BS324" s="66"/>
      <c r="BT324" s="79"/>
      <c r="BU324" s="80"/>
      <c r="BV324" s="79"/>
      <c r="BW324" s="79"/>
      <c r="BX324" s="64">
        <v>45524</v>
      </c>
      <c r="BY324" s="52">
        <f>R324+AX324</f>
        <v>150</v>
      </c>
      <c r="BZ324" s="37" t="s">
        <v>111</v>
      </c>
      <c r="CA324" s="42">
        <f>T324+AL324</f>
        <v>13000000</v>
      </c>
      <c r="CB324" s="37" t="s">
        <v>91</v>
      </c>
    </row>
    <row r="325" spans="1:80" s="58" customFormat="1" ht="29.25" customHeight="1" x14ac:dyDescent="0.3">
      <c r="A325" s="75">
        <v>324</v>
      </c>
      <c r="B325" s="73">
        <v>103946</v>
      </c>
      <c r="C325" s="36" t="s">
        <v>71</v>
      </c>
      <c r="D325" s="71" t="s">
        <v>72</v>
      </c>
      <c r="E325" s="71" t="s">
        <v>73</v>
      </c>
      <c r="F325" s="66" t="s">
        <v>2026</v>
      </c>
      <c r="G325" s="38" t="s">
        <v>2027</v>
      </c>
      <c r="H325" s="76" t="s">
        <v>76</v>
      </c>
      <c r="I325" s="76" t="s">
        <v>2028</v>
      </c>
      <c r="J325" s="40" t="s">
        <v>1135</v>
      </c>
      <c r="K325" s="66" t="s">
        <v>80</v>
      </c>
      <c r="L325" s="76" t="s">
        <v>81</v>
      </c>
      <c r="M325" s="64">
        <v>45370</v>
      </c>
      <c r="N325" s="86">
        <v>45372</v>
      </c>
      <c r="O325" s="86">
        <v>45478</v>
      </c>
      <c r="P325" s="76">
        <v>3</v>
      </c>
      <c r="Q325" s="76">
        <v>15</v>
      </c>
      <c r="R325" s="76">
        <f t="shared" si="9"/>
        <v>105</v>
      </c>
      <c r="S325" s="76" t="s">
        <v>82</v>
      </c>
      <c r="T325" s="69">
        <v>22750000</v>
      </c>
      <c r="U325" s="69">
        <v>6500000</v>
      </c>
      <c r="V325" s="43">
        <v>1094</v>
      </c>
      <c r="W325" s="44">
        <v>45349</v>
      </c>
      <c r="X325" s="45">
        <v>45500000</v>
      </c>
      <c r="Y325" s="46">
        <v>1380</v>
      </c>
      <c r="Z325" s="44">
        <v>45372</v>
      </c>
      <c r="AA325" s="47" t="s">
        <v>597</v>
      </c>
      <c r="AB325" s="77" t="s">
        <v>84</v>
      </c>
      <c r="AC325" s="74">
        <v>45370</v>
      </c>
      <c r="AD325" s="48" t="s">
        <v>2029</v>
      </c>
      <c r="AE325" s="8" t="s">
        <v>2030</v>
      </c>
      <c r="AF325" s="77" t="s">
        <v>87</v>
      </c>
      <c r="AG325" s="48" t="s">
        <v>458</v>
      </c>
      <c r="AH325" s="48" t="s">
        <v>695</v>
      </c>
      <c r="AI325" s="48" t="s">
        <v>108</v>
      </c>
      <c r="AJ325" s="74">
        <v>45464</v>
      </c>
      <c r="AK325" s="50">
        <v>9750000</v>
      </c>
      <c r="AL325" s="50">
        <v>9750000</v>
      </c>
      <c r="AM325" s="48">
        <v>111922</v>
      </c>
      <c r="AN325" s="46">
        <v>1671</v>
      </c>
      <c r="AO325" s="59">
        <v>45460</v>
      </c>
      <c r="AP325" s="50">
        <v>9750000</v>
      </c>
      <c r="AQ325" s="46">
        <v>1973</v>
      </c>
      <c r="AR325" s="59">
        <v>45469</v>
      </c>
      <c r="AS325" s="47">
        <v>9750000</v>
      </c>
      <c r="AT325" s="52">
        <v>1</v>
      </c>
      <c r="AU325" s="52">
        <v>15</v>
      </c>
      <c r="AV325" s="52">
        <v>45</v>
      </c>
      <c r="AW325" s="37" t="s">
        <v>110</v>
      </c>
      <c r="AX325" s="65">
        <v>45</v>
      </c>
      <c r="AY325" s="64">
        <v>45524</v>
      </c>
      <c r="AZ325" s="66"/>
      <c r="BA325" s="66"/>
      <c r="BB325" s="66"/>
      <c r="BC325" s="51"/>
      <c r="BD325" s="51"/>
      <c r="BE325" s="51"/>
      <c r="BF325" s="51"/>
      <c r="BG325" s="66"/>
      <c r="BH325" s="76"/>
      <c r="BI325" s="66"/>
      <c r="BJ325" s="76"/>
      <c r="BK325" s="66"/>
      <c r="BL325" s="79"/>
      <c r="BM325" s="76"/>
      <c r="BN325" s="66"/>
      <c r="BO325" s="66"/>
      <c r="BP325" s="79"/>
      <c r="BQ325" s="76"/>
      <c r="BR325" s="66"/>
      <c r="BS325" s="66"/>
      <c r="BT325" s="79"/>
      <c r="BU325" s="80"/>
      <c r="BV325" s="79"/>
      <c r="BW325" s="79"/>
      <c r="BX325" s="64">
        <v>45524</v>
      </c>
      <c r="BY325" s="52">
        <f>R325+AX325</f>
        <v>150</v>
      </c>
      <c r="BZ325" s="37" t="s">
        <v>111</v>
      </c>
      <c r="CA325" s="42">
        <f>T325+AL325</f>
        <v>32500000</v>
      </c>
      <c r="CB325" s="37" t="s">
        <v>91</v>
      </c>
    </row>
    <row r="326" spans="1:80" s="58" customFormat="1" ht="29.25" customHeight="1" x14ac:dyDescent="0.3">
      <c r="A326" s="75">
        <v>325</v>
      </c>
      <c r="B326" s="73">
        <v>103868</v>
      </c>
      <c r="C326" s="36" t="s">
        <v>1789</v>
      </c>
      <c r="D326" s="71" t="s">
        <v>1790</v>
      </c>
      <c r="E326" s="71" t="s">
        <v>1791</v>
      </c>
      <c r="F326" s="66" t="s">
        <v>2031</v>
      </c>
      <c r="G326" s="38" t="s">
        <v>2032</v>
      </c>
      <c r="H326" s="76" t="s">
        <v>76</v>
      </c>
      <c r="I326" s="76" t="s">
        <v>2033</v>
      </c>
      <c r="J326" s="40" t="s">
        <v>2034</v>
      </c>
      <c r="K326" s="66" t="s">
        <v>80</v>
      </c>
      <c r="L326" s="76" t="s">
        <v>81</v>
      </c>
      <c r="M326" s="64">
        <v>45370</v>
      </c>
      <c r="N326" s="86">
        <v>45372</v>
      </c>
      <c r="O326" s="86">
        <v>45478</v>
      </c>
      <c r="P326" s="76">
        <v>3</v>
      </c>
      <c r="Q326" s="76">
        <v>15</v>
      </c>
      <c r="R326" s="76">
        <f t="shared" si="9"/>
        <v>105</v>
      </c>
      <c r="S326" s="76" t="s">
        <v>82</v>
      </c>
      <c r="T326" s="69">
        <v>17500000</v>
      </c>
      <c r="U326" s="69">
        <v>5000000</v>
      </c>
      <c r="V326" s="43">
        <v>1136</v>
      </c>
      <c r="W326" s="44">
        <v>45362</v>
      </c>
      <c r="X326" s="45">
        <v>35000000</v>
      </c>
      <c r="Y326" s="46">
        <v>1381</v>
      </c>
      <c r="Z326" s="44">
        <v>45372</v>
      </c>
      <c r="AA326" s="47" t="s">
        <v>583</v>
      </c>
      <c r="AB326" s="77" t="s">
        <v>84</v>
      </c>
      <c r="AC326" s="74">
        <v>45370</v>
      </c>
      <c r="AD326" s="48" t="s">
        <v>2035</v>
      </c>
      <c r="AE326" s="8" t="s">
        <v>2036</v>
      </c>
      <c r="AF326" s="77" t="s">
        <v>87</v>
      </c>
      <c r="AG326" s="48" t="s">
        <v>1798</v>
      </c>
      <c r="AH326" s="60" t="s">
        <v>2037</v>
      </c>
      <c r="AI326" s="48" t="s">
        <v>108</v>
      </c>
      <c r="AJ326" s="74">
        <v>45468</v>
      </c>
      <c r="AK326" s="50">
        <v>7500000</v>
      </c>
      <c r="AL326" s="50">
        <v>7500000</v>
      </c>
      <c r="AM326" s="48">
        <v>111921</v>
      </c>
      <c r="AN326" s="46">
        <v>1670</v>
      </c>
      <c r="AO326" s="59">
        <v>45460</v>
      </c>
      <c r="AP326" s="50">
        <v>7500000</v>
      </c>
      <c r="AQ326" s="46">
        <v>2035</v>
      </c>
      <c r="AR326" s="59">
        <v>45471</v>
      </c>
      <c r="AS326" s="47">
        <v>7500000</v>
      </c>
      <c r="AT326" s="52">
        <v>1</v>
      </c>
      <c r="AU326" s="52">
        <v>15</v>
      </c>
      <c r="AV326" s="52">
        <v>45</v>
      </c>
      <c r="AW326" s="37" t="s">
        <v>110</v>
      </c>
      <c r="AX326" s="65">
        <v>45</v>
      </c>
      <c r="AY326" s="64">
        <v>45524</v>
      </c>
      <c r="AZ326" s="66"/>
      <c r="BA326" s="66"/>
      <c r="BB326" s="66"/>
      <c r="BC326" s="51"/>
      <c r="BD326" s="51"/>
      <c r="BE326" s="51"/>
      <c r="BF326" s="51"/>
      <c r="BG326" s="66"/>
      <c r="BH326" s="76"/>
      <c r="BI326" s="66"/>
      <c r="BJ326" s="76"/>
      <c r="BK326" s="66"/>
      <c r="BL326" s="79"/>
      <c r="BM326" s="76"/>
      <c r="BN326" s="66"/>
      <c r="BO326" s="66"/>
      <c r="BP326" s="79"/>
      <c r="BQ326" s="76"/>
      <c r="BR326" s="66"/>
      <c r="BS326" s="66"/>
      <c r="BT326" s="79"/>
      <c r="BU326" s="80"/>
      <c r="BV326" s="79"/>
      <c r="BW326" s="79"/>
      <c r="BX326" s="64">
        <v>45524</v>
      </c>
      <c r="BY326" s="52">
        <f>R326+AX326</f>
        <v>150</v>
      </c>
      <c r="BZ326" s="37" t="s">
        <v>111</v>
      </c>
      <c r="CA326" s="42">
        <f>T326+AL326</f>
        <v>25000000</v>
      </c>
      <c r="CB326" s="37" t="s">
        <v>91</v>
      </c>
    </row>
    <row r="327" spans="1:80" s="58" customFormat="1" ht="29.25" customHeight="1" x14ac:dyDescent="0.3">
      <c r="A327" s="75">
        <v>326</v>
      </c>
      <c r="B327" s="73">
        <v>103837</v>
      </c>
      <c r="C327" s="36" t="s">
        <v>738</v>
      </c>
      <c r="D327" s="71" t="s">
        <v>186</v>
      </c>
      <c r="E327" s="71" t="s">
        <v>187</v>
      </c>
      <c r="F327" s="66" t="s">
        <v>2038</v>
      </c>
      <c r="G327" s="38" t="s">
        <v>2039</v>
      </c>
      <c r="H327" s="76" t="s">
        <v>76</v>
      </c>
      <c r="I327" s="76" t="s">
        <v>2040</v>
      </c>
      <c r="J327" s="40" t="s">
        <v>931</v>
      </c>
      <c r="K327" s="66" t="s">
        <v>80</v>
      </c>
      <c r="L327" s="76" t="s">
        <v>81</v>
      </c>
      <c r="M327" s="64">
        <v>45370</v>
      </c>
      <c r="N327" s="86">
        <v>45383</v>
      </c>
      <c r="O327" s="86">
        <v>45488</v>
      </c>
      <c r="P327" s="76">
        <v>3</v>
      </c>
      <c r="Q327" s="76">
        <v>15</v>
      </c>
      <c r="R327" s="76">
        <f t="shared" si="9"/>
        <v>105</v>
      </c>
      <c r="S327" s="76" t="s">
        <v>82</v>
      </c>
      <c r="T327" s="69">
        <v>10080000</v>
      </c>
      <c r="U327" s="69">
        <v>2880000</v>
      </c>
      <c r="V327" s="43">
        <v>1117</v>
      </c>
      <c r="W327" s="44">
        <v>45352</v>
      </c>
      <c r="X327" s="45">
        <v>60480000</v>
      </c>
      <c r="Y327" s="46">
        <v>1382</v>
      </c>
      <c r="Z327" s="44">
        <v>45372</v>
      </c>
      <c r="AA327" s="47" t="s">
        <v>805</v>
      </c>
      <c r="AB327" s="77" t="s">
        <v>84</v>
      </c>
      <c r="AC327" s="74">
        <v>45370</v>
      </c>
      <c r="AD327" s="48" t="s">
        <v>2041</v>
      </c>
      <c r="AE327" s="8" t="s">
        <v>2042</v>
      </c>
      <c r="AF327" s="77" t="s">
        <v>87</v>
      </c>
      <c r="AG327" s="48" t="s">
        <v>746</v>
      </c>
      <c r="AH327" s="60" t="s">
        <v>747</v>
      </c>
      <c r="AI327" s="48" t="s">
        <v>108</v>
      </c>
      <c r="AJ327" s="74">
        <v>45464</v>
      </c>
      <c r="AK327" s="50">
        <v>4320000</v>
      </c>
      <c r="AL327" s="50">
        <v>4320000</v>
      </c>
      <c r="AM327" s="48">
        <v>111927</v>
      </c>
      <c r="AN327" s="46">
        <v>1626</v>
      </c>
      <c r="AO327" s="59">
        <v>45460</v>
      </c>
      <c r="AP327" s="50">
        <v>4320000</v>
      </c>
      <c r="AQ327" s="46">
        <v>1974</v>
      </c>
      <c r="AR327" s="59">
        <v>45469</v>
      </c>
      <c r="AS327" s="47">
        <v>4320000</v>
      </c>
      <c r="AT327" s="52">
        <v>1</v>
      </c>
      <c r="AU327" s="52">
        <v>15</v>
      </c>
      <c r="AV327" s="52">
        <v>45</v>
      </c>
      <c r="AW327" s="37" t="s">
        <v>110</v>
      </c>
      <c r="AX327" s="65">
        <v>45</v>
      </c>
      <c r="AY327" s="64">
        <v>45534</v>
      </c>
      <c r="AZ327" s="66"/>
      <c r="BA327" s="66"/>
      <c r="BB327" s="66"/>
      <c r="BC327" s="51"/>
      <c r="BD327" s="51"/>
      <c r="BE327" s="51"/>
      <c r="BF327" s="51"/>
      <c r="BG327" s="66"/>
      <c r="BH327" s="76"/>
      <c r="BI327" s="66"/>
      <c r="BJ327" s="76"/>
      <c r="BK327" s="66"/>
      <c r="BL327" s="79"/>
      <c r="BM327" s="76"/>
      <c r="BN327" s="66"/>
      <c r="BO327" s="66"/>
      <c r="BP327" s="79"/>
      <c r="BQ327" s="76"/>
      <c r="BR327" s="66"/>
      <c r="BS327" s="66"/>
      <c r="BT327" s="79"/>
      <c r="BU327" s="80"/>
      <c r="BV327" s="79"/>
      <c r="BW327" s="79"/>
      <c r="BX327" s="64">
        <v>45534</v>
      </c>
      <c r="BY327" s="52">
        <f>R327+AX327</f>
        <v>150</v>
      </c>
      <c r="BZ327" s="37" t="s">
        <v>111</v>
      </c>
      <c r="CA327" s="42">
        <f>T327+AL327</f>
        <v>14400000</v>
      </c>
      <c r="CB327" s="37" t="s">
        <v>91</v>
      </c>
    </row>
    <row r="328" spans="1:80" s="58" customFormat="1" ht="29.25" customHeight="1" x14ac:dyDescent="0.3">
      <c r="A328" s="75">
        <v>327</v>
      </c>
      <c r="B328" s="73">
        <v>103935</v>
      </c>
      <c r="C328" s="36" t="s">
        <v>121</v>
      </c>
      <c r="D328" s="71" t="s">
        <v>122</v>
      </c>
      <c r="E328" s="71" t="s">
        <v>123</v>
      </c>
      <c r="F328" s="66" t="s">
        <v>2043</v>
      </c>
      <c r="G328" s="38" t="s">
        <v>2044</v>
      </c>
      <c r="H328" s="76" t="s">
        <v>76</v>
      </c>
      <c r="I328" s="76" t="s">
        <v>2045</v>
      </c>
      <c r="J328" s="40" t="s">
        <v>1153</v>
      </c>
      <c r="K328" s="66" t="s">
        <v>80</v>
      </c>
      <c r="L328" s="76" t="s">
        <v>81</v>
      </c>
      <c r="M328" s="64">
        <v>45371</v>
      </c>
      <c r="N328" s="86">
        <v>45372</v>
      </c>
      <c r="O328" s="86">
        <v>45478</v>
      </c>
      <c r="P328" s="76">
        <v>3</v>
      </c>
      <c r="Q328" s="76">
        <v>15</v>
      </c>
      <c r="R328" s="76">
        <f t="shared" si="9"/>
        <v>105</v>
      </c>
      <c r="S328" s="76" t="s">
        <v>82</v>
      </c>
      <c r="T328" s="69">
        <v>18900000</v>
      </c>
      <c r="U328" s="69">
        <v>5400000</v>
      </c>
      <c r="V328" s="43">
        <v>1084</v>
      </c>
      <c r="W328" s="44">
        <v>45345</v>
      </c>
      <c r="X328" s="45">
        <v>189000000</v>
      </c>
      <c r="Y328" s="46">
        <v>1383</v>
      </c>
      <c r="Z328" s="44">
        <v>45372</v>
      </c>
      <c r="AA328" s="47" t="s">
        <v>1154</v>
      </c>
      <c r="AB328" s="77" t="s">
        <v>84</v>
      </c>
      <c r="AC328" s="74">
        <v>45371</v>
      </c>
      <c r="AD328" s="48" t="s">
        <v>2046</v>
      </c>
      <c r="AE328" s="78" t="s">
        <v>2047</v>
      </c>
      <c r="AF328" s="77" t="s">
        <v>87</v>
      </c>
      <c r="AG328" s="48" t="s">
        <v>130</v>
      </c>
      <c r="AH328" s="60" t="s">
        <v>131</v>
      </c>
      <c r="AI328" s="48" t="s">
        <v>108</v>
      </c>
      <c r="AJ328" s="74">
        <v>45468</v>
      </c>
      <c r="AK328" s="50">
        <v>8100000</v>
      </c>
      <c r="AL328" s="50">
        <v>8100000</v>
      </c>
      <c r="AM328" s="48">
        <v>111916</v>
      </c>
      <c r="AN328" s="46">
        <v>1665</v>
      </c>
      <c r="AO328" s="59">
        <v>45460</v>
      </c>
      <c r="AP328" s="50">
        <v>8100000</v>
      </c>
      <c r="AQ328" s="46">
        <v>2036</v>
      </c>
      <c r="AR328" s="59">
        <v>45471</v>
      </c>
      <c r="AS328" s="47">
        <v>8100000</v>
      </c>
      <c r="AT328" s="52">
        <v>1</v>
      </c>
      <c r="AU328" s="52">
        <v>15</v>
      </c>
      <c r="AV328" s="52">
        <v>45</v>
      </c>
      <c r="AW328" s="37" t="s">
        <v>110</v>
      </c>
      <c r="AX328" s="65">
        <v>45</v>
      </c>
      <c r="AY328" s="64">
        <v>45524</v>
      </c>
      <c r="AZ328" s="66"/>
      <c r="BA328" s="66"/>
      <c r="BB328" s="66"/>
      <c r="BC328" s="51"/>
      <c r="BD328" s="51"/>
      <c r="BE328" s="51"/>
      <c r="BF328" s="51"/>
      <c r="BG328" s="66"/>
      <c r="BH328" s="76"/>
      <c r="BI328" s="66"/>
      <c r="BJ328" s="76"/>
      <c r="BK328" s="66"/>
      <c r="BL328" s="79"/>
      <c r="BM328" s="76"/>
      <c r="BN328" s="66"/>
      <c r="BO328" s="66"/>
      <c r="BP328" s="79"/>
      <c r="BQ328" s="76"/>
      <c r="BR328" s="66"/>
      <c r="BS328" s="66"/>
      <c r="BT328" s="79"/>
      <c r="BU328" s="80"/>
      <c r="BV328" s="79"/>
      <c r="BW328" s="79"/>
      <c r="BX328" s="64">
        <v>45524</v>
      </c>
      <c r="BY328" s="52">
        <f>R328+AX328</f>
        <v>150</v>
      </c>
      <c r="BZ328" s="37" t="s">
        <v>111</v>
      </c>
      <c r="CA328" s="42">
        <f>T328+AL328</f>
        <v>27000000</v>
      </c>
      <c r="CB328" s="37" t="s">
        <v>91</v>
      </c>
    </row>
    <row r="329" spans="1:80" s="58" customFormat="1" ht="29.25" customHeight="1" x14ac:dyDescent="0.3">
      <c r="A329" s="75">
        <v>328</v>
      </c>
      <c r="B329" s="73">
        <v>103890</v>
      </c>
      <c r="C329" s="36" t="s">
        <v>133</v>
      </c>
      <c r="D329" s="71" t="s">
        <v>134</v>
      </c>
      <c r="E329" s="71" t="s">
        <v>385</v>
      </c>
      <c r="F329" s="66" t="s">
        <v>2048</v>
      </c>
      <c r="G329" s="38" t="s">
        <v>2049</v>
      </c>
      <c r="H329" s="76" t="s">
        <v>76</v>
      </c>
      <c r="I329" s="76" t="s">
        <v>2050</v>
      </c>
      <c r="J329" s="40" t="s">
        <v>1019</v>
      </c>
      <c r="K329" s="66" t="s">
        <v>80</v>
      </c>
      <c r="L329" s="76" t="s">
        <v>81</v>
      </c>
      <c r="M329" s="64">
        <v>45371</v>
      </c>
      <c r="N329" s="86">
        <v>45373</v>
      </c>
      <c r="O329" s="86">
        <v>45479</v>
      </c>
      <c r="P329" s="76">
        <v>3</v>
      </c>
      <c r="Q329" s="76">
        <v>15</v>
      </c>
      <c r="R329" s="76">
        <f t="shared" si="9"/>
        <v>105</v>
      </c>
      <c r="S329" s="76" t="s">
        <v>82</v>
      </c>
      <c r="T329" s="69">
        <v>9100000</v>
      </c>
      <c r="U329" s="69">
        <v>2600000</v>
      </c>
      <c r="V329" s="43">
        <v>1063</v>
      </c>
      <c r="W329" s="44">
        <v>45343</v>
      </c>
      <c r="X329" s="45">
        <v>72800000</v>
      </c>
      <c r="Y329" s="46">
        <v>1384</v>
      </c>
      <c r="Z329" s="44">
        <v>45372</v>
      </c>
      <c r="AA329" s="47" t="s">
        <v>603</v>
      </c>
      <c r="AB329" s="77" t="s">
        <v>84</v>
      </c>
      <c r="AC329" s="74">
        <v>45371</v>
      </c>
      <c r="AD329" s="48" t="s">
        <v>2051</v>
      </c>
      <c r="AE329" s="8" t="s">
        <v>2052</v>
      </c>
      <c r="AF329" s="77" t="s">
        <v>87</v>
      </c>
      <c r="AG329" s="48" t="s">
        <v>392</v>
      </c>
      <c r="AH329" s="61" t="s">
        <v>107</v>
      </c>
      <c r="AI329" s="48" t="s">
        <v>108</v>
      </c>
      <c r="AJ329" s="74">
        <v>45464</v>
      </c>
      <c r="AK329" s="50">
        <v>3900000</v>
      </c>
      <c r="AL329" s="50">
        <v>3900000</v>
      </c>
      <c r="AM329" s="48">
        <v>111925</v>
      </c>
      <c r="AN329" s="46">
        <v>1624</v>
      </c>
      <c r="AO329" s="59">
        <v>45460</v>
      </c>
      <c r="AP329" s="50">
        <v>3900000</v>
      </c>
      <c r="AQ329" s="46">
        <v>1975</v>
      </c>
      <c r="AR329" s="59">
        <v>45469</v>
      </c>
      <c r="AS329" s="47">
        <v>3900000</v>
      </c>
      <c r="AT329" s="52">
        <v>1</v>
      </c>
      <c r="AU329" s="52">
        <v>15</v>
      </c>
      <c r="AV329" s="52">
        <v>45</v>
      </c>
      <c r="AW329" s="37" t="s">
        <v>110</v>
      </c>
      <c r="AX329" s="65">
        <v>45</v>
      </c>
      <c r="AY329" s="64">
        <v>45525</v>
      </c>
      <c r="AZ329" s="66"/>
      <c r="BA329" s="66"/>
      <c r="BB329" s="66"/>
      <c r="BC329" s="51"/>
      <c r="BD329" s="51"/>
      <c r="BE329" s="51"/>
      <c r="BF329" s="51"/>
      <c r="BG329" s="66"/>
      <c r="BH329" s="76"/>
      <c r="BI329" s="66"/>
      <c r="BJ329" s="76"/>
      <c r="BK329" s="66"/>
      <c r="BL329" s="79"/>
      <c r="BM329" s="76"/>
      <c r="BN329" s="66"/>
      <c r="BO329" s="66"/>
      <c r="BP329" s="79"/>
      <c r="BQ329" s="76"/>
      <c r="BR329" s="66"/>
      <c r="BS329" s="66"/>
      <c r="BT329" s="79"/>
      <c r="BU329" s="80"/>
      <c r="BV329" s="79"/>
      <c r="BW329" s="79"/>
      <c r="BX329" s="64">
        <v>45525</v>
      </c>
      <c r="BY329" s="52">
        <f>R329+AX329</f>
        <v>150</v>
      </c>
      <c r="BZ329" s="37" t="s">
        <v>111</v>
      </c>
      <c r="CA329" s="42">
        <f>T329+AL329</f>
        <v>13000000</v>
      </c>
      <c r="CB329" s="37" t="s">
        <v>91</v>
      </c>
    </row>
    <row r="330" spans="1:80" s="58" customFormat="1" ht="29.25" customHeight="1" x14ac:dyDescent="0.3">
      <c r="A330" s="75">
        <v>329</v>
      </c>
      <c r="B330" s="73">
        <v>103851</v>
      </c>
      <c r="C330" s="36" t="s">
        <v>738</v>
      </c>
      <c r="D330" s="71" t="s">
        <v>186</v>
      </c>
      <c r="E330" s="71" t="s">
        <v>187</v>
      </c>
      <c r="F330" s="66" t="s">
        <v>2053</v>
      </c>
      <c r="G330" s="38" t="s">
        <v>2054</v>
      </c>
      <c r="H330" s="76" t="s">
        <v>76</v>
      </c>
      <c r="I330" s="76" t="s">
        <v>2055</v>
      </c>
      <c r="J330" s="40" t="s">
        <v>751</v>
      </c>
      <c r="K330" s="66" t="s">
        <v>80</v>
      </c>
      <c r="L330" s="76" t="s">
        <v>81</v>
      </c>
      <c r="M330" s="64">
        <v>45371</v>
      </c>
      <c r="N330" s="86">
        <v>45383</v>
      </c>
      <c r="O330" s="86">
        <v>45488</v>
      </c>
      <c r="P330" s="76">
        <v>3</v>
      </c>
      <c r="Q330" s="76">
        <v>15</v>
      </c>
      <c r="R330" s="76">
        <f t="shared" si="9"/>
        <v>105</v>
      </c>
      <c r="S330" s="76" t="s">
        <v>82</v>
      </c>
      <c r="T330" s="69">
        <v>8400000</v>
      </c>
      <c r="U330" s="69">
        <v>2400000</v>
      </c>
      <c r="V330" s="43">
        <v>1058</v>
      </c>
      <c r="W330" s="44">
        <v>45343</v>
      </c>
      <c r="X330" s="45">
        <v>67200000</v>
      </c>
      <c r="Y330" s="46">
        <v>1385</v>
      </c>
      <c r="Z330" s="44">
        <v>45372</v>
      </c>
      <c r="AA330" s="47" t="s">
        <v>752</v>
      </c>
      <c r="AB330" s="77" t="s">
        <v>84</v>
      </c>
      <c r="AC330" s="74">
        <v>45371</v>
      </c>
      <c r="AD330" s="48" t="s">
        <v>2056</v>
      </c>
      <c r="AE330" s="78" t="s">
        <v>2057</v>
      </c>
      <c r="AF330" s="77" t="s">
        <v>87</v>
      </c>
      <c r="AG330" s="48" t="s">
        <v>746</v>
      </c>
      <c r="AH330" s="60" t="s">
        <v>747</v>
      </c>
      <c r="AI330" s="48" t="s">
        <v>108</v>
      </c>
      <c r="AJ330" s="74">
        <v>45464</v>
      </c>
      <c r="AK330" s="50">
        <v>3600000</v>
      </c>
      <c r="AL330" s="50">
        <v>3600000</v>
      </c>
      <c r="AM330" s="48">
        <v>111928</v>
      </c>
      <c r="AN330" s="46">
        <v>1627</v>
      </c>
      <c r="AO330" s="59">
        <v>45460</v>
      </c>
      <c r="AP330" s="50">
        <v>3600000</v>
      </c>
      <c r="AQ330" s="46">
        <v>1976</v>
      </c>
      <c r="AR330" s="59">
        <v>45469</v>
      </c>
      <c r="AS330" s="47">
        <v>3600000</v>
      </c>
      <c r="AT330" s="52">
        <v>1</v>
      </c>
      <c r="AU330" s="52">
        <v>15</v>
      </c>
      <c r="AV330" s="52">
        <v>45</v>
      </c>
      <c r="AW330" s="37" t="s">
        <v>110</v>
      </c>
      <c r="AX330" s="65">
        <v>45</v>
      </c>
      <c r="AY330" s="64">
        <v>45534</v>
      </c>
      <c r="AZ330" s="66"/>
      <c r="BA330" s="66"/>
      <c r="BB330" s="66"/>
      <c r="BC330" s="51"/>
      <c r="BD330" s="51"/>
      <c r="BE330" s="51"/>
      <c r="BF330" s="51"/>
      <c r="BG330" s="66"/>
      <c r="BH330" s="76"/>
      <c r="BI330" s="66"/>
      <c r="BJ330" s="76"/>
      <c r="BK330" s="66"/>
      <c r="BL330" s="79"/>
      <c r="BM330" s="76"/>
      <c r="BN330" s="66"/>
      <c r="BO330" s="66"/>
      <c r="BP330" s="79"/>
      <c r="BQ330" s="76"/>
      <c r="BR330" s="66"/>
      <c r="BS330" s="66"/>
      <c r="BT330" s="79"/>
      <c r="BU330" s="80"/>
      <c r="BV330" s="79"/>
      <c r="BW330" s="79"/>
      <c r="BX330" s="64">
        <v>45534</v>
      </c>
      <c r="BY330" s="52">
        <f>R330+AX330</f>
        <v>150</v>
      </c>
      <c r="BZ330" s="37" t="s">
        <v>111</v>
      </c>
      <c r="CA330" s="42">
        <f>T330+AL330</f>
        <v>12000000</v>
      </c>
      <c r="CB330" s="37" t="s">
        <v>91</v>
      </c>
    </row>
    <row r="331" spans="1:80" s="58" customFormat="1" ht="29.25" customHeight="1" x14ac:dyDescent="0.3">
      <c r="A331" s="75">
        <v>330</v>
      </c>
      <c r="B331" s="73">
        <v>103832</v>
      </c>
      <c r="C331" s="36" t="s">
        <v>71</v>
      </c>
      <c r="D331" s="71" t="s">
        <v>72</v>
      </c>
      <c r="E331" s="71" t="s">
        <v>73</v>
      </c>
      <c r="F331" s="66" t="s">
        <v>2058</v>
      </c>
      <c r="G331" s="38" t="s">
        <v>2059</v>
      </c>
      <c r="H331" s="76" t="s">
        <v>76</v>
      </c>
      <c r="I331" s="76" t="s">
        <v>2060</v>
      </c>
      <c r="J331" s="40" t="s">
        <v>1057</v>
      </c>
      <c r="K331" s="66" t="s">
        <v>80</v>
      </c>
      <c r="L331" s="76" t="s">
        <v>81</v>
      </c>
      <c r="M331" s="64">
        <v>45371</v>
      </c>
      <c r="N331" s="86">
        <v>45372</v>
      </c>
      <c r="O331" s="86">
        <v>45478</v>
      </c>
      <c r="P331" s="76">
        <v>3</v>
      </c>
      <c r="Q331" s="76">
        <v>15</v>
      </c>
      <c r="R331" s="76">
        <f t="shared" si="9"/>
        <v>105</v>
      </c>
      <c r="S331" s="76" t="s">
        <v>82</v>
      </c>
      <c r="T331" s="69">
        <v>10080000</v>
      </c>
      <c r="U331" s="69">
        <v>2880000</v>
      </c>
      <c r="V331" s="43">
        <v>1057</v>
      </c>
      <c r="W331" s="44">
        <v>45343</v>
      </c>
      <c r="X331" s="45">
        <v>80640000</v>
      </c>
      <c r="Y331" s="46">
        <v>1386</v>
      </c>
      <c r="Z331" s="44">
        <v>45372</v>
      </c>
      <c r="AA331" s="47" t="s">
        <v>805</v>
      </c>
      <c r="AB331" s="77" t="s">
        <v>84</v>
      </c>
      <c r="AC331" s="74">
        <v>45371</v>
      </c>
      <c r="AD331" s="48" t="s">
        <v>2061</v>
      </c>
      <c r="AE331" s="78" t="s">
        <v>2062</v>
      </c>
      <c r="AF331" s="77" t="s">
        <v>87</v>
      </c>
      <c r="AG331" s="48" t="s">
        <v>746</v>
      </c>
      <c r="AH331" s="60" t="s">
        <v>747</v>
      </c>
      <c r="AI331" s="48" t="s">
        <v>108</v>
      </c>
      <c r="AJ331" s="74">
        <v>45469</v>
      </c>
      <c r="AK331" s="50">
        <v>4320000</v>
      </c>
      <c r="AL331" s="50">
        <v>4320000</v>
      </c>
      <c r="AM331" s="48">
        <v>111905</v>
      </c>
      <c r="AN331" s="46">
        <v>1614</v>
      </c>
      <c r="AO331" s="59">
        <v>45460</v>
      </c>
      <c r="AP331" s="50">
        <v>4320000</v>
      </c>
      <c r="AQ331" s="46">
        <v>2037</v>
      </c>
      <c r="AR331" s="59">
        <v>45471</v>
      </c>
      <c r="AS331" s="47">
        <v>4320000</v>
      </c>
      <c r="AT331" s="52">
        <v>1</v>
      </c>
      <c r="AU331" s="52">
        <v>15</v>
      </c>
      <c r="AV331" s="52">
        <v>45</v>
      </c>
      <c r="AW331" s="37" t="s">
        <v>110</v>
      </c>
      <c r="AX331" s="65">
        <v>45</v>
      </c>
      <c r="AY331" s="64">
        <v>45524</v>
      </c>
      <c r="AZ331" s="66"/>
      <c r="BA331" s="66"/>
      <c r="BB331" s="66"/>
      <c r="BC331" s="51"/>
      <c r="BD331" s="51"/>
      <c r="BE331" s="51"/>
      <c r="BF331" s="51"/>
      <c r="BG331" s="66"/>
      <c r="BH331" s="76"/>
      <c r="BI331" s="66"/>
      <c r="BJ331" s="76"/>
      <c r="BK331" s="66"/>
      <c r="BL331" s="79"/>
      <c r="BM331" s="76"/>
      <c r="BN331" s="66"/>
      <c r="BO331" s="66"/>
      <c r="BP331" s="79"/>
      <c r="BQ331" s="76"/>
      <c r="BR331" s="66"/>
      <c r="BS331" s="66"/>
      <c r="BT331" s="79"/>
      <c r="BU331" s="80"/>
      <c r="BV331" s="79"/>
      <c r="BW331" s="79"/>
      <c r="BX331" s="64">
        <v>45524</v>
      </c>
      <c r="BY331" s="52">
        <f>R331+AX331</f>
        <v>150</v>
      </c>
      <c r="BZ331" s="37" t="s">
        <v>111</v>
      </c>
      <c r="CA331" s="42">
        <f>T331+AL331</f>
        <v>14400000</v>
      </c>
      <c r="CB331" s="37" t="s">
        <v>91</v>
      </c>
    </row>
    <row r="332" spans="1:80" s="58" customFormat="1" ht="29.25" customHeight="1" x14ac:dyDescent="0.3">
      <c r="A332" s="75">
        <v>331</v>
      </c>
      <c r="B332" s="73">
        <v>103700</v>
      </c>
      <c r="C332" s="36" t="s">
        <v>133</v>
      </c>
      <c r="D332" s="71" t="s">
        <v>134</v>
      </c>
      <c r="E332" s="71" t="s">
        <v>385</v>
      </c>
      <c r="F332" s="66" t="s">
        <v>2063</v>
      </c>
      <c r="G332" s="38" t="s">
        <v>2064</v>
      </c>
      <c r="H332" s="76" t="s">
        <v>76</v>
      </c>
      <c r="I332" s="76" t="s">
        <v>2065</v>
      </c>
      <c r="J332" s="40" t="s">
        <v>95</v>
      </c>
      <c r="K332" s="66" t="s">
        <v>80</v>
      </c>
      <c r="L332" s="76" t="s">
        <v>81</v>
      </c>
      <c r="M332" s="64">
        <v>45371</v>
      </c>
      <c r="N332" s="86">
        <v>45383</v>
      </c>
      <c r="O332" s="86">
        <v>45488</v>
      </c>
      <c r="P332" s="76">
        <v>3</v>
      </c>
      <c r="Q332" s="76">
        <v>15</v>
      </c>
      <c r="R332" s="76">
        <f t="shared" si="9"/>
        <v>105</v>
      </c>
      <c r="S332" s="76" t="s">
        <v>82</v>
      </c>
      <c r="T332" s="69">
        <v>9100000</v>
      </c>
      <c r="U332" s="69">
        <v>2600000</v>
      </c>
      <c r="V332" s="43">
        <v>1119</v>
      </c>
      <c r="W332" s="44">
        <v>45352</v>
      </c>
      <c r="X332" s="45">
        <v>100100000</v>
      </c>
      <c r="Y332" s="46">
        <v>1387</v>
      </c>
      <c r="Z332" s="44">
        <v>45372</v>
      </c>
      <c r="AA332" s="47" t="s">
        <v>603</v>
      </c>
      <c r="AB332" s="77" t="s">
        <v>84</v>
      </c>
      <c r="AC332" s="74">
        <v>45371</v>
      </c>
      <c r="AD332" s="48" t="s">
        <v>2066</v>
      </c>
      <c r="AE332" s="78" t="s">
        <v>2067</v>
      </c>
      <c r="AF332" s="77" t="s">
        <v>87</v>
      </c>
      <c r="AG332" s="48" t="s">
        <v>2068</v>
      </c>
      <c r="AH332" s="60" t="s">
        <v>323</v>
      </c>
      <c r="AI332" s="48" t="s">
        <v>108</v>
      </c>
      <c r="AJ332" s="74">
        <v>45468</v>
      </c>
      <c r="AK332" s="50">
        <v>3900000</v>
      </c>
      <c r="AL332" s="50">
        <v>3900000</v>
      </c>
      <c r="AM332" s="48">
        <v>111944</v>
      </c>
      <c r="AN332" s="46">
        <v>1642</v>
      </c>
      <c r="AO332" s="59">
        <v>45460</v>
      </c>
      <c r="AP332" s="50">
        <v>3900000</v>
      </c>
      <c r="AQ332" s="46">
        <v>2038</v>
      </c>
      <c r="AR332" s="59">
        <v>45471</v>
      </c>
      <c r="AS332" s="47">
        <v>3900000</v>
      </c>
      <c r="AT332" s="52">
        <v>1</v>
      </c>
      <c r="AU332" s="52">
        <v>15</v>
      </c>
      <c r="AV332" s="52">
        <v>45</v>
      </c>
      <c r="AW332" s="37" t="s">
        <v>110</v>
      </c>
      <c r="AX332" s="65">
        <v>45</v>
      </c>
      <c r="AY332" s="64">
        <v>45534</v>
      </c>
      <c r="AZ332" s="66"/>
      <c r="BA332" s="66"/>
      <c r="BB332" s="66"/>
      <c r="BC332" s="51"/>
      <c r="BD332" s="51"/>
      <c r="BE332" s="51"/>
      <c r="BF332" s="51"/>
      <c r="BG332" s="66"/>
      <c r="BH332" s="76"/>
      <c r="BI332" s="66"/>
      <c r="BJ332" s="76"/>
      <c r="BK332" s="66"/>
      <c r="BL332" s="79"/>
      <c r="BM332" s="76"/>
      <c r="BN332" s="66"/>
      <c r="BO332" s="66"/>
      <c r="BP332" s="79"/>
      <c r="BQ332" s="76"/>
      <c r="BR332" s="66"/>
      <c r="BS332" s="66"/>
      <c r="BT332" s="79"/>
      <c r="BU332" s="80"/>
      <c r="BV332" s="79"/>
      <c r="BW332" s="79"/>
      <c r="BX332" s="64">
        <v>45534</v>
      </c>
      <c r="BY332" s="52">
        <f>R332+AX332</f>
        <v>150</v>
      </c>
      <c r="BZ332" s="37" t="s">
        <v>111</v>
      </c>
      <c r="CA332" s="42">
        <f>T332+AL332</f>
        <v>13000000</v>
      </c>
      <c r="CB332" s="37" t="s">
        <v>91</v>
      </c>
    </row>
    <row r="333" spans="1:80" s="58" customFormat="1" ht="29.25" customHeight="1" x14ac:dyDescent="0.3">
      <c r="A333" s="75">
        <v>332</v>
      </c>
      <c r="B333" s="73">
        <v>103837</v>
      </c>
      <c r="C333" s="36" t="s">
        <v>738</v>
      </c>
      <c r="D333" s="71" t="s">
        <v>186</v>
      </c>
      <c r="E333" s="71" t="s">
        <v>187</v>
      </c>
      <c r="F333" s="66" t="s">
        <v>2069</v>
      </c>
      <c r="G333" s="38" t="s">
        <v>2070</v>
      </c>
      <c r="H333" s="76" t="s">
        <v>76</v>
      </c>
      <c r="I333" s="76" t="s">
        <v>2071</v>
      </c>
      <c r="J333" s="40" t="s">
        <v>804</v>
      </c>
      <c r="K333" s="66" t="s">
        <v>80</v>
      </c>
      <c r="L333" s="76" t="s">
        <v>81</v>
      </c>
      <c r="M333" s="64">
        <v>45371</v>
      </c>
      <c r="N333" s="86">
        <v>45372</v>
      </c>
      <c r="O333" s="86">
        <v>45478</v>
      </c>
      <c r="P333" s="76">
        <v>3</v>
      </c>
      <c r="Q333" s="76">
        <v>15</v>
      </c>
      <c r="R333" s="76">
        <f t="shared" si="9"/>
        <v>105</v>
      </c>
      <c r="S333" s="76" t="s">
        <v>82</v>
      </c>
      <c r="T333" s="69">
        <v>10080000</v>
      </c>
      <c r="U333" s="69">
        <v>2880000</v>
      </c>
      <c r="V333" s="43">
        <v>1117</v>
      </c>
      <c r="W333" s="44">
        <v>45352</v>
      </c>
      <c r="X333" s="45">
        <v>60480000</v>
      </c>
      <c r="Y333" s="46">
        <v>1388</v>
      </c>
      <c r="Z333" s="44">
        <v>45372</v>
      </c>
      <c r="AA333" s="47" t="s">
        <v>805</v>
      </c>
      <c r="AB333" s="77" t="s">
        <v>84</v>
      </c>
      <c r="AC333" s="74">
        <v>45371</v>
      </c>
      <c r="AD333" s="48" t="s">
        <v>2072</v>
      </c>
      <c r="AE333" s="78" t="s">
        <v>2073</v>
      </c>
      <c r="AF333" s="77" t="s">
        <v>87</v>
      </c>
      <c r="AG333" s="48" t="s">
        <v>746</v>
      </c>
      <c r="AH333" s="60" t="s">
        <v>747</v>
      </c>
      <c r="AI333" s="48" t="s">
        <v>108</v>
      </c>
      <c r="AJ333" s="74">
        <v>45468</v>
      </c>
      <c r="AK333" s="50">
        <v>4320000</v>
      </c>
      <c r="AL333" s="50">
        <v>4320000</v>
      </c>
      <c r="AM333" s="48">
        <v>111906</v>
      </c>
      <c r="AN333" s="46">
        <v>1615</v>
      </c>
      <c r="AO333" s="59">
        <v>45460</v>
      </c>
      <c r="AP333" s="50">
        <v>4320000</v>
      </c>
      <c r="AQ333" s="46">
        <v>2039</v>
      </c>
      <c r="AR333" s="59">
        <v>45471</v>
      </c>
      <c r="AS333" s="47">
        <v>4320000</v>
      </c>
      <c r="AT333" s="52">
        <v>1</v>
      </c>
      <c r="AU333" s="52">
        <v>15</v>
      </c>
      <c r="AV333" s="52">
        <v>45</v>
      </c>
      <c r="AW333" s="37" t="s">
        <v>110</v>
      </c>
      <c r="AX333" s="65">
        <v>45</v>
      </c>
      <c r="AY333" s="64">
        <v>45524</v>
      </c>
      <c r="AZ333" s="66"/>
      <c r="BA333" s="66"/>
      <c r="BB333" s="66"/>
      <c r="BC333" s="51"/>
      <c r="BD333" s="51"/>
      <c r="BE333" s="51"/>
      <c r="BF333" s="51"/>
      <c r="BG333" s="66"/>
      <c r="BH333" s="76"/>
      <c r="BI333" s="66"/>
      <c r="BJ333" s="76"/>
      <c r="BK333" s="66"/>
      <c r="BL333" s="79"/>
      <c r="BM333" s="76"/>
      <c r="BN333" s="66"/>
      <c r="BO333" s="66"/>
      <c r="BP333" s="79"/>
      <c r="BQ333" s="76"/>
      <c r="BR333" s="66"/>
      <c r="BS333" s="66"/>
      <c r="BT333" s="79"/>
      <c r="BU333" s="80"/>
      <c r="BV333" s="79"/>
      <c r="BW333" s="79"/>
      <c r="BX333" s="64">
        <v>45524</v>
      </c>
      <c r="BY333" s="52">
        <f>R333+AX333</f>
        <v>150</v>
      </c>
      <c r="BZ333" s="37" t="s">
        <v>111</v>
      </c>
      <c r="CA333" s="42">
        <f>T333+AL333</f>
        <v>14400000</v>
      </c>
      <c r="CB333" s="37" t="s">
        <v>91</v>
      </c>
    </row>
    <row r="334" spans="1:80" s="58" customFormat="1" ht="29.25" customHeight="1" x14ac:dyDescent="0.3">
      <c r="A334" s="75">
        <v>333</v>
      </c>
      <c r="B334" s="73">
        <v>103851</v>
      </c>
      <c r="C334" s="36" t="s">
        <v>738</v>
      </c>
      <c r="D334" s="71" t="s">
        <v>186</v>
      </c>
      <c r="E334" s="71" t="s">
        <v>187</v>
      </c>
      <c r="F334" s="66" t="s">
        <v>2074</v>
      </c>
      <c r="G334" s="38" t="s">
        <v>2075</v>
      </c>
      <c r="H334" s="76" t="s">
        <v>76</v>
      </c>
      <c r="I334" s="76" t="s">
        <v>2076</v>
      </c>
      <c r="J334" s="40" t="s">
        <v>751</v>
      </c>
      <c r="K334" s="66" t="s">
        <v>80</v>
      </c>
      <c r="L334" s="76" t="s">
        <v>81</v>
      </c>
      <c r="M334" s="64">
        <v>45371</v>
      </c>
      <c r="N334" s="86">
        <v>45372</v>
      </c>
      <c r="O334" s="86">
        <v>45478</v>
      </c>
      <c r="P334" s="76">
        <v>3</v>
      </c>
      <c r="Q334" s="76">
        <v>15</v>
      </c>
      <c r="R334" s="76">
        <f t="shared" si="9"/>
        <v>105</v>
      </c>
      <c r="S334" s="76" t="s">
        <v>82</v>
      </c>
      <c r="T334" s="69">
        <v>8400000</v>
      </c>
      <c r="U334" s="69">
        <v>2400000</v>
      </c>
      <c r="V334" s="43">
        <v>1058</v>
      </c>
      <c r="W334" s="44">
        <v>45343</v>
      </c>
      <c r="X334" s="45">
        <v>67200000</v>
      </c>
      <c r="Y334" s="46">
        <v>1389</v>
      </c>
      <c r="Z334" s="44">
        <v>45372</v>
      </c>
      <c r="AA334" s="47" t="s">
        <v>752</v>
      </c>
      <c r="AB334" s="77" t="s">
        <v>84</v>
      </c>
      <c r="AC334" s="74">
        <v>45371</v>
      </c>
      <c r="AD334" s="48" t="s">
        <v>2077</v>
      </c>
      <c r="AE334" s="78" t="s">
        <v>2078</v>
      </c>
      <c r="AF334" s="77" t="s">
        <v>87</v>
      </c>
      <c r="AG334" s="48" t="s">
        <v>746</v>
      </c>
      <c r="AH334" s="60" t="s">
        <v>747</v>
      </c>
      <c r="AI334" s="48" t="s">
        <v>77</v>
      </c>
      <c r="AJ334" s="48" t="s">
        <v>77</v>
      </c>
      <c r="AK334" s="49"/>
      <c r="AL334" s="50"/>
      <c r="AM334" s="48" t="s">
        <v>77</v>
      </c>
      <c r="AN334" s="48" t="s">
        <v>77</v>
      </c>
      <c r="AO334" s="48" t="s">
        <v>77</v>
      </c>
      <c r="AP334" s="48" t="s">
        <v>77</v>
      </c>
      <c r="AQ334" s="48" t="s">
        <v>77</v>
      </c>
      <c r="AR334" s="48" t="s">
        <v>77</v>
      </c>
      <c r="AS334" s="48" t="s">
        <v>77</v>
      </c>
      <c r="AT334" s="51"/>
      <c r="AU334" s="51"/>
      <c r="AV334" s="51"/>
      <c r="AW334" s="51"/>
      <c r="AX334" s="52"/>
      <c r="AY334" s="37"/>
      <c r="AZ334" s="37"/>
      <c r="BA334" s="66"/>
      <c r="BB334" s="66"/>
      <c r="BC334" s="51"/>
      <c r="BD334" s="51"/>
      <c r="BE334" s="51"/>
      <c r="BF334" s="51"/>
      <c r="BG334" s="66"/>
      <c r="BH334" s="76"/>
      <c r="BI334" s="66"/>
      <c r="BJ334" s="76"/>
      <c r="BK334" s="66"/>
      <c r="BL334" s="79"/>
      <c r="BM334" s="76"/>
      <c r="BN334" s="66"/>
      <c r="BO334" s="66"/>
      <c r="BP334" s="79"/>
      <c r="BQ334" s="76"/>
      <c r="BR334" s="66"/>
      <c r="BS334" s="66"/>
      <c r="BT334" s="79"/>
      <c r="BU334" s="80"/>
      <c r="BV334" s="67" t="s">
        <v>243</v>
      </c>
      <c r="BW334" s="79">
        <v>45468</v>
      </c>
      <c r="BX334" s="57">
        <v>45468</v>
      </c>
      <c r="BY334" s="52">
        <v>95</v>
      </c>
      <c r="BZ334" s="37" t="s">
        <v>459</v>
      </c>
      <c r="CA334" s="42">
        <v>7600000</v>
      </c>
      <c r="CB334" s="37" t="s">
        <v>245</v>
      </c>
    </row>
    <row r="335" spans="1:80" s="58" customFormat="1" ht="29.25" customHeight="1" x14ac:dyDescent="0.3">
      <c r="A335" s="75">
        <v>334</v>
      </c>
      <c r="B335" s="73">
        <v>104059</v>
      </c>
      <c r="C335" s="36" t="s">
        <v>281</v>
      </c>
      <c r="D335" s="71" t="s">
        <v>282</v>
      </c>
      <c r="E335" s="71" t="s">
        <v>283</v>
      </c>
      <c r="F335" s="66" t="s">
        <v>2079</v>
      </c>
      <c r="G335" s="38" t="s">
        <v>2080</v>
      </c>
      <c r="H335" s="76" t="s">
        <v>76</v>
      </c>
      <c r="I335" s="76" t="s">
        <v>2081</v>
      </c>
      <c r="J335" s="40" t="s">
        <v>2082</v>
      </c>
      <c r="K335" s="66" t="s">
        <v>80</v>
      </c>
      <c r="L335" s="76" t="s">
        <v>81</v>
      </c>
      <c r="M335" s="64">
        <v>45371</v>
      </c>
      <c r="N335" s="86">
        <v>45372</v>
      </c>
      <c r="O335" s="86">
        <v>45478</v>
      </c>
      <c r="P335" s="76">
        <v>3</v>
      </c>
      <c r="Q335" s="76">
        <v>15</v>
      </c>
      <c r="R335" s="76">
        <f t="shared" si="9"/>
        <v>105</v>
      </c>
      <c r="S335" s="76" t="s">
        <v>82</v>
      </c>
      <c r="T335" s="69">
        <v>19250000</v>
      </c>
      <c r="U335" s="69">
        <v>5500000</v>
      </c>
      <c r="V335" s="43">
        <v>1157</v>
      </c>
      <c r="W335" s="44">
        <v>45362</v>
      </c>
      <c r="X335" s="45">
        <v>38500000</v>
      </c>
      <c r="Y335" s="46">
        <v>1390</v>
      </c>
      <c r="Z335" s="44">
        <v>45372</v>
      </c>
      <c r="AA335" s="47" t="s">
        <v>1001</v>
      </c>
      <c r="AB335" s="77" t="s">
        <v>84</v>
      </c>
      <c r="AC335" s="74">
        <v>45371</v>
      </c>
      <c r="AD335" s="48" t="s">
        <v>2083</v>
      </c>
      <c r="AE335" s="78" t="s">
        <v>2084</v>
      </c>
      <c r="AF335" s="77" t="s">
        <v>87</v>
      </c>
      <c r="AG335" s="48" t="s">
        <v>290</v>
      </c>
      <c r="AH335" s="60" t="s">
        <v>291</v>
      </c>
      <c r="AI335" s="48" t="s">
        <v>108</v>
      </c>
      <c r="AJ335" s="74">
        <v>45464</v>
      </c>
      <c r="AK335" s="50">
        <v>8250000</v>
      </c>
      <c r="AL335" s="50">
        <v>8250000</v>
      </c>
      <c r="AM335" s="48">
        <v>111920</v>
      </c>
      <c r="AN335" s="46">
        <v>1669</v>
      </c>
      <c r="AO335" s="59">
        <v>45460</v>
      </c>
      <c r="AP335" s="50">
        <v>8250000</v>
      </c>
      <c r="AQ335" s="46">
        <v>1977</v>
      </c>
      <c r="AR335" s="59">
        <v>45469</v>
      </c>
      <c r="AS335" s="47">
        <v>8250000</v>
      </c>
      <c r="AT335" s="52">
        <v>1</v>
      </c>
      <c r="AU335" s="52">
        <v>15</v>
      </c>
      <c r="AV335" s="52">
        <v>45</v>
      </c>
      <c r="AW335" s="37" t="s">
        <v>110</v>
      </c>
      <c r="AX335" s="65">
        <v>45</v>
      </c>
      <c r="AY335" s="64">
        <v>45524</v>
      </c>
      <c r="AZ335" s="66"/>
      <c r="BA335" s="66"/>
      <c r="BB335" s="66"/>
      <c r="BC335" s="51"/>
      <c r="BD335" s="51"/>
      <c r="BE335" s="51"/>
      <c r="BF335" s="51"/>
      <c r="BG335" s="66"/>
      <c r="BH335" s="76"/>
      <c r="BI335" s="66"/>
      <c r="BJ335" s="76"/>
      <c r="BK335" s="66"/>
      <c r="BL335" s="79"/>
      <c r="BM335" s="76"/>
      <c r="BN335" s="66"/>
      <c r="BO335" s="66"/>
      <c r="BP335" s="79"/>
      <c r="BQ335" s="76"/>
      <c r="BR335" s="66"/>
      <c r="BS335" s="66"/>
      <c r="BT335" s="79"/>
      <c r="BU335" s="80"/>
      <c r="BV335" s="79"/>
      <c r="BW335" s="79"/>
      <c r="BX335" s="64">
        <v>45524</v>
      </c>
      <c r="BY335" s="52">
        <f>R335+AX335</f>
        <v>150</v>
      </c>
      <c r="BZ335" s="37" t="s">
        <v>111</v>
      </c>
      <c r="CA335" s="42">
        <f>T335+AL335</f>
        <v>27500000</v>
      </c>
      <c r="CB335" s="37" t="s">
        <v>91</v>
      </c>
    </row>
    <row r="336" spans="1:80" s="58" customFormat="1" ht="29.25" customHeight="1" x14ac:dyDescent="0.3">
      <c r="A336" s="75">
        <v>335</v>
      </c>
      <c r="B336" s="73">
        <v>103770</v>
      </c>
      <c r="C336" s="36" t="s">
        <v>71</v>
      </c>
      <c r="D336" s="71" t="s">
        <v>72</v>
      </c>
      <c r="E336" s="71" t="s">
        <v>73</v>
      </c>
      <c r="F336" s="66" t="s">
        <v>2085</v>
      </c>
      <c r="G336" s="38" t="s">
        <v>2086</v>
      </c>
      <c r="H336" s="76" t="s">
        <v>76</v>
      </c>
      <c r="I336" s="76" t="s">
        <v>2087</v>
      </c>
      <c r="J336" s="40" t="s">
        <v>2088</v>
      </c>
      <c r="K336" s="66" t="s">
        <v>80</v>
      </c>
      <c r="L336" s="76" t="s">
        <v>81</v>
      </c>
      <c r="M336" s="64">
        <v>45372</v>
      </c>
      <c r="N336" s="86">
        <v>45383</v>
      </c>
      <c r="O336" s="86">
        <v>45488</v>
      </c>
      <c r="P336" s="76">
        <v>3</v>
      </c>
      <c r="Q336" s="76">
        <v>15</v>
      </c>
      <c r="R336" s="76">
        <f t="shared" si="9"/>
        <v>105</v>
      </c>
      <c r="S336" s="76" t="s">
        <v>82</v>
      </c>
      <c r="T336" s="69">
        <v>8400000</v>
      </c>
      <c r="U336" s="69">
        <v>2400000</v>
      </c>
      <c r="V336" s="43">
        <v>1124</v>
      </c>
      <c r="W336" s="44">
        <v>45352</v>
      </c>
      <c r="X336" s="45">
        <v>42000000</v>
      </c>
      <c r="Y336" s="46">
        <v>1393</v>
      </c>
      <c r="Z336" s="44">
        <v>45373</v>
      </c>
      <c r="AA336" s="47" t="s">
        <v>752</v>
      </c>
      <c r="AB336" s="77" t="s">
        <v>84</v>
      </c>
      <c r="AC336" s="74">
        <v>45372</v>
      </c>
      <c r="AD336" s="48" t="s">
        <v>2089</v>
      </c>
      <c r="AE336" s="78" t="s">
        <v>2090</v>
      </c>
      <c r="AF336" s="77" t="s">
        <v>87</v>
      </c>
      <c r="AG336" s="48" t="s">
        <v>235</v>
      </c>
      <c r="AH336" s="48" t="s">
        <v>99</v>
      </c>
      <c r="AI336" s="48" t="s">
        <v>108</v>
      </c>
      <c r="AJ336" s="74">
        <v>45468</v>
      </c>
      <c r="AK336" s="50">
        <v>3600000</v>
      </c>
      <c r="AL336" s="50">
        <v>3600000</v>
      </c>
      <c r="AM336" s="48">
        <v>111936</v>
      </c>
      <c r="AN336" s="46">
        <v>1635</v>
      </c>
      <c r="AO336" s="59">
        <v>45460</v>
      </c>
      <c r="AP336" s="50">
        <v>3600000</v>
      </c>
      <c r="AQ336" s="46">
        <v>2040</v>
      </c>
      <c r="AR336" s="59">
        <v>45471</v>
      </c>
      <c r="AS336" s="47">
        <v>3600000</v>
      </c>
      <c r="AT336" s="52">
        <v>1</v>
      </c>
      <c r="AU336" s="52">
        <v>15</v>
      </c>
      <c r="AV336" s="52">
        <v>45</v>
      </c>
      <c r="AW336" s="37" t="s">
        <v>110</v>
      </c>
      <c r="AX336" s="65">
        <v>45</v>
      </c>
      <c r="AY336" s="64">
        <v>45534</v>
      </c>
      <c r="AZ336" s="66"/>
      <c r="BA336" s="66"/>
      <c r="BB336" s="66"/>
      <c r="BC336" s="51"/>
      <c r="BD336" s="51"/>
      <c r="BE336" s="51"/>
      <c r="BF336" s="51"/>
      <c r="BG336" s="66"/>
      <c r="BH336" s="76"/>
      <c r="BI336" s="66"/>
      <c r="BJ336" s="76"/>
      <c r="BK336" s="66"/>
      <c r="BL336" s="79"/>
      <c r="BM336" s="76"/>
      <c r="BN336" s="66"/>
      <c r="BO336" s="66"/>
      <c r="BP336" s="79"/>
      <c r="BQ336" s="76"/>
      <c r="BR336" s="66"/>
      <c r="BS336" s="66"/>
      <c r="BT336" s="79"/>
      <c r="BU336" s="80"/>
      <c r="BV336" s="79"/>
      <c r="BW336" s="79"/>
      <c r="BX336" s="64">
        <v>45534</v>
      </c>
      <c r="BY336" s="52">
        <f>R336+AX336</f>
        <v>150</v>
      </c>
      <c r="BZ336" s="37" t="s">
        <v>111</v>
      </c>
      <c r="CA336" s="42">
        <f>T336+AL336</f>
        <v>12000000</v>
      </c>
      <c r="CB336" s="37" t="s">
        <v>91</v>
      </c>
    </row>
    <row r="337" spans="1:80" s="58" customFormat="1" ht="29.25" customHeight="1" x14ac:dyDescent="0.3">
      <c r="A337" s="75">
        <v>336</v>
      </c>
      <c r="B337" s="73">
        <v>103814</v>
      </c>
      <c r="C337" s="36" t="s">
        <v>71</v>
      </c>
      <c r="D337" s="71" t="s">
        <v>72</v>
      </c>
      <c r="E337" s="71" t="s">
        <v>73</v>
      </c>
      <c r="F337" s="66" t="s">
        <v>2091</v>
      </c>
      <c r="G337" s="38" t="s">
        <v>2092</v>
      </c>
      <c r="H337" s="76" t="s">
        <v>76</v>
      </c>
      <c r="I337" s="76" t="s">
        <v>2093</v>
      </c>
      <c r="J337" s="40" t="s">
        <v>1985</v>
      </c>
      <c r="K337" s="66" t="s">
        <v>80</v>
      </c>
      <c r="L337" s="76" t="s">
        <v>81</v>
      </c>
      <c r="M337" s="64">
        <v>45372</v>
      </c>
      <c r="N337" s="86">
        <v>45373</v>
      </c>
      <c r="O337" s="86">
        <v>45479</v>
      </c>
      <c r="P337" s="76">
        <v>3</v>
      </c>
      <c r="Q337" s="76">
        <v>15</v>
      </c>
      <c r="R337" s="76">
        <f t="shared" si="9"/>
        <v>105</v>
      </c>
      <c r="S337" s="76" t="s">
        <v>82</v>
      </c>
      <c r="T337" s="69">
        <v>12250000</v>
      </c>
      <c r="U337" s="69">
        <v>3500000</v>
      </c>
      <c r="V337" s="43">
        <v>1115</v>
      </c>
      <c r="W337" s="44">
        <v>45352</v>
      </c>
      <c r="X337" s="45">
        <v>36750000</v>
      </c>
      <c r="Y337" s="46">
        <v>1394</v>
      </c>
      <c r="Z337" s="44">
        <v>45373</v>
      </c>
      <c r="AA337" s="47" t="s">
        <v>1649</v>
      </c>
      <c r="AB337" s="77" t="s">
        <v>84</v>
      </c>
      <c r="AC337" s="74">
        <v>45372</v>
      </c>
      <c r="AD337" s="48" t="s">
        <v>2094</v>
      </c>
      <c r="AE337" s="78" t="s">
        <v>2095</v>
      </c>
      <c r="AF337" s="77" t="s">
        <v>87</v>
      </c>
      <c r="AG337" s="48" t="s">
        <v>951</v>
      </c>
      <c r="AH337" s="60" t="s">
        <v>946</v>
      </c>
      <c r="AI337" s="48" t="s">
        <v>108</v>
      </c>
      <c r="AJ337" s="74">
        <v>45468</v>
      </c>
      <c r="AK337" s="50">
        <v>5250000</v>
      </c>
      <c r="AL337" s="50">
        <v>5250000</v>
      </c>
      <c r="AM337" s="48">
        <v>111973</v>
      </c>
      <c r="AN337" s="46">
        <v>1656</v>
      </c>
      <c r="AO337" s="59">
        <v>45460</v>
      </c>
      <c r="AP337" s="50">
        <v>5250000</v>
      </c>
      <c r="AQ337" s="46">
        <v>2041</v>
      </c>
      <c r="AR337" s="59">
        <v>45471</v>
      </c>
      <c r="AS337" s="47">
        <v>5250000</v>
      </c>
      <c r="AT337" s="52">
        <v>1</v>
      </c>
      <c r="AU337" s="52">
        <v>15</v>
      </c>
      <c r="AV337" s="52">
        <v>45</v>
      </c>
      <c r="AW337" s="37" t="s">
        <v>110</v>
      </c>
      <c r="AX337" s="65">
        <v>45</v>
      </c>
      <c r="AY337" s="64">
        <v>45525</v>
      </c>
      <c r="AZ337" s="66"/>
      <c r="BA337" s="66"/>
      <c r="BB337" s="66"/>
      <c r="BC337" s="51"/>
      <c r="BD337" s="51"/>
      <c r="BE337" s="51"/>
      <c r="BF337" s="51"/>
      <c r="BG337" s="66"/>
      <c r="BH337" s="76"/>
      <c r="BI337" s="66"/>
      <c r="BJ337" s="76"/>
      <c r="BK337" s="66"/>
      <c r="BL337" s="79"/>
      <c r="BM337" s="76"/>
      <c r="BN337" s="66"/>
      <c r="BO337" s="66"/>
      <c r="BP337" s="79"/>
      <c r="BQ337" s="76"/>
      <c r="BR337" s="66"/>
      <c r="BS337" s="66"/>
      <c r="BT337" s="79"/>
      <c r="BU337" s="80"/>
      <c r="BV337" s="79"/>
      <c r="BW337" s="79"/>
      <c r="BX337" s="64">
        <v>45525</v>
      </c>
      <c r="BY337" s="52">
        <f>R337+AX337</f>
        <v>150</v>
      </c>
      <c r="BZ337" s="37" t="s">
        <v>111</v>
      </c>
      <c r="CA337" s="42">
        <f>T337+AL337</f>
        <v>17500000</v>
      </c>
      <c r="CB337" s="37" t="s">
        <v>91</v>
      </c>
    </row>
    <row r="338" spans="1:80" s="58" customFormat="1" ht="29.25" customHeight="1" x14ac:dyDescent="0.3">
      <c r="A338" s="75">
        <v>337</v>
      </c>
      <c r="B338" s="73">
        <v>103809</v>
      </c>
      <c r="C338" s="36" t="s">
        <v>71</v>
      </c>
      <c r="D338" s="71" t="s">
        <v>72</v>
      </c>
      <c r="E338" s="71" t="s">
        <v>73</v>
      </c>
      <c r="F338" s="66" t="s">
        <v>2096</v>
      </c>
      <c r="G338" s="38" t="s">
        <v>2097</v>
      </c>
      <c r="H338" s="76" t="s">
        <v>76</v>
      </c>
      <c r="I338" s="76" t="s">
        <v>2098</v>
      </c>
      <c r="J338" s="40" t="s">
        <v>1051</v>
      </c>
      <c r="K338" s="66" t="s">
        <v>80</v>
      </c>
      <c r="L338" s="76" t="s">
        <v>81</v>
      </c>
      <c r="M338" s="64">
        <v>45372</v>
      </c>
      <c r="N338" s="86">
        <v>45373</v>
      </c>
      <c r="O338" s="86">
        <v>45479</v>
      </c>
      <c r="P338" s="76">
        <v>3</v>
      </c>
      <c r="Q338" s="76">
        <v>15</v>
      </c>
      <c r="R338" s="76">
        <f t="shared" si="9"/>
        <v>105</v>
      </c>
      <c r="S338" s="76" t="s">
        <v>82</v>
      </c>
      <c r="T338" s="69">
        <v>9100000</v>
      </c>
      <c r="U338" s="69">
        <v>2600000</v>
      </c>
      <c r="V338" s="43">
        <v>1088</v>
      </c>
      <c r="W338" s="44">
        <v>45349</v>
      </c>
      <c r="X338" s="45">
        <v>54600000</v>
      </c>
      <c r="Y338" s="46">
        <v>1395</v>
      </c>
      <c r="Z338" s="44">
        <v>45373</v>
      </c>
      <c r="AA338" s="47" t="s">
        <v>603</v>
      </c>
      <c r="AB338" s="77" t="s">
        <v>84</v>
      </c>
      <c r="AC338" s="74">
        <v>45372</v>
      </c>
      <c r="AD338" s="48" t="s">
        <v>2099</v>
      </c>
      <c r="AE338" s="8" t="s">
        <v>2100</v>
      </c>
      <c r="AF338" s="77" t="s">
        <v>87</v>
      </c>
      <c r="AG338" s="48" t="s">
        <v>951</v>
      </c>
      <c r="AH338" s="60" t="s">
        <v>946</v>
      </c>
      <c r="AI338" s="48" t="s">
        <v>108</v>
      </c>
      <c r="AJ338" s="74">
        <v>45464</v>
      </c>
      <c r="AK338" s="50">
        <v>3900000</v>
      </c>
      <c r="AL338" s="50">
        <v>3900000</v>
      </c>
      <c r="AM338" s="48">
        <v>111972</v>
      </c>
      <c r="AN338" s="46">
        <v>1655</v>
      </c>
      <c r="AO338" s="59">
        <v>45460</v>
      </c>
      <c r="AP338" s="50">
        <v>3900000</v>
      </c>
      <c r="AQ338" s="46">
        <v>1978</v>
      </c>
      <c r="AR338" s="59">
        <v>45469</v>
      </c>
      <c r="AS338" s="47">
        <v>3900000</v>
      </c>
      <c r="AT338" s="52">
        <v>1</v>
      </c>
      <c r="AU338" s="52">
        <v>15</v>
      </c>
      <c r="AV338" s="52">
        <v>45</v>
      </c>
      <c r="AW338" s="37" t="s">
        <v>110</v>
      </c>
      <c r="AX338" s="65">
        <v>45</v>
      </c>
      <c r="AY338" s="64">
        <v>45525</v>
      </c>
      <c r="AZ338" s="66"/>
      <c r="BA338" s="66"/>
      <c r="BB338" s="66"/>
      <c r="BC338" s="51"/>
      <c r="BD338" s="51"/>
      <c r="BE338" s="51"/>
      <c r="BF338" s="51"/>
      <c r="BG338" s="66"/>
      <c r="BH338" s="76"/>
      <c r="BI338" s="66"/>
      <c r="BJ338" s="76"/>
      <c r="BK338" s="66"/>
      <c r="BL338" s="79"/>
      <c r="BM338" s="76"/>
      <c r="BN338" s="66"/>
      <c r="BO338" s="66"/>
      <c r="BP338" s="79"/>
      <c r="BQ338" s="76"/>
      <c r="BR338" s="66"/>
      <c r="BS338" s="66"/>
      <c r="BT338" s="79"/>
      <c r="BU338" s="80"/>
      <c r="BV338" s="79"/>
      <c r="BW338" s="79"/>
      <c r="BX338" s="64">
        <v>45525</v>
      </c>
      <c r="BY338" s="52">
        <f>R338+AX338</f>
        <v>150</v>
      </c>
      <c r="BZ338" s="37" t="s">
        <v>111</v>
      </c>
      <c r="CA338" s="42">
        <f>T338+AL338</f>
        <v>13000000</v>
      </c>
      <c r="CB338" s="37" t="s">
        <v>91</v>
      </c>
    </row>
    <row r="339" spans="1:80" s="58" customFormat="1" ht="29.25" customHeight="1" x14ac:dyDescent="0.3">
      <c r="A339" s="75">
        <v>338</v>
      </c>
      <c r="B339" s="73">
        <v>103700</v>
      </c>
      <c r="C339" s="36" t="s">
        <v>133</v>
      </c>
      <c r="D339" s="71" t="s">
        <v>134</v>
      </c>
      <c r="E339" s="71" t="s">
        <v>385</v>
      </c>
      <c r="F339" s="66" t="s">
        <v>2101</v>
      </c>
      <c r="G339" s="38" t="s">
        <v>2102</v>
      </c>
      <c r="H339" s="76" t="s">
        <v>76</v>
      </c>
      <c r="I339" s="76" t="s">
        <v>2103</v>
      </c>
      <c r="J339" s="40" t="s">
        <v>95</v>
      </c>
      <c r="K339" s="66" t="s">
        <v>80</v>
      </c>
      <c r="L339" s="76" t="s">
        <v>81</v>
      </c>
      <c r="M339" s="64">
        <v>45372</v>
      </c>
      <c r="N339" s="86">
        <v>45383</v>
      </c>
      <c r="O339" s="86">
        <v>45488</v>
      </c>
      <c r="P339" s="76">
        <v>3</v>
      </c>
      <c r="Q339" s="76">
        <v>15</v>
      </c>
      <c r="R339" s="76">
        <f t="shared" si="9"/>
        <v>105</v>
      </c>
      <c r="S339" s="76" t="s">
        <v>82</v>
      </c>
      <c r="T339" s="69">
        <v>9100000</v>
      </c>
      <c r="U339" s="69">
        <v>2600000</v>
      </c>
      <c r="V339" s="43">
        <v>1119</v>
      </c>
      <c r="W339" s="44">
        <v>45352</v>
      </c>
      <c r="X339" s="45">
        <v>100100000</v>
      </c>
      <c r="Y339" s="46">
        <v>1396</v>
      </c>
      <c r="Z339" s="44">
        <v>45373</v>
      </c>
      <c r="AA339" s="47" t="s">
        <v>603</v>
      </c>
      <c r="AB339" s="77" t="s">
        <v>84</v>
      </c>
      <c r="AC339" s="74">
        <v>45372</v>
      </c>
      <c r="AD339" s="48" t="s">
        <v>2104</v>
      </c>
      <c r="AE339" s="78" t="s">
        <v>2105</v>
      </c>
      <c r="AF339" s="77" t="s">
        <v>87</v>
      </c>
      <c r="AG339" s="48" t="s">
        <v>1641</v>
      </c>
      <c r="AH339" s="60" t="s">
        <v>113</v>
      </c>
      <c r="AI339" s="48" t="s">
        <v>108</v>
      </c>
      <c r="AJ339" s="74">
        <v>45468</v>
      </c>
      <c r="AK339" s="50">
        <v>3900000</v>
      </c>
      <c r="AL339" s="50">
        <v>3900000</v>
      </c>
      <c r="AM339" s="48">
        <v>111943</v>
      </c>
      <c r="AN339" s="46">
        <v>1641</v>
      </c>
      <c r="AO339" s="59">
        <v>45460</v>
      </c>
      <c r="AP339" s="50">
        <v>3900000</v>
      </c>
      <c r="AQ339" s="46">
        <v>2042</v>
      </c>
      <c r="AR339" s="59">
        <v>45471</v>
      </c>
      <c r="AS339" s="47">
        <v>3900000</v>
      </c>
      <c r="AT339" s="52">
        <v>1</v>
      </c>
      <c r="AU339" s="52">
        <v>15</v>
      </c>
      <c r="AV339" s="52">
        <v>45</v>
      </c>
      <c r="AW339" s="37" t="s">
        <v>110</v>
      </c>
      <c r="AX339" s="65">
        <v>45</v>
      </c>
      <c r="AY339" s="64">
        <v>45534</v>
      </c>
      <c r="AZ339" s="66"/>
      <c r="BA339" s="66"/>
      <c r="BB339" s="66"/>
      <c r="BC339" s="51"/>
      <c r="BD339" s="51"/>
      <c r="BE339" s="51"/>
      <c r="BF339" s="51"/>
      <c r="BG339" s="66"/>
      <c r="BH339" s="76"/>
      <c r="BI339" s="66"/>
      <c r="BJ339" s="76"/>
      <c r="BK339" s="66"/>
      <c r="BL339" s="79"/>
      <c r="BM339" s="76"/>
      <c r="BN339" s="66"/>
      <c r="BO339" s="66"/>
      <c r="BP339" s="79"/>
      <c r="BQ339" s="76"/>
      <c r="BR339" s="66"/>
      <c r="BS339" s="66"/>
      <c r="BT339" s="79"/>
      <c r="BU339" s="80"/>
      <c r="BV339" s="79"/>
      <c r="BW339" s="79"/>
      <c r="BX339" s="64">
        <v>45534</v>
      </c>
      <c r="BY339" s="52">
        <f>R339+AX339</f>
        <v>150</v>
      </c>
      <c r="BZ339" s="37" t="s">
        <v>111</v>
      </c>
      <c r="CA339" s="42">
        <f>T339+AL339</f>
        <v>13000000</v>
      </c>
      <c r="CB339" s="37" t="s">
        <v>91</v>
      </c>
    </row>
    <row r="340" spans="1:80" s="58" customFormat="1" ht="29.25" customHeight="1" x14ac:dyDescent="0.3">
      <c r="A340" s="75">
        <v>339</v>
      </c>
      <c r="B340" s="73">
        <v>103700</v>
      </c>
      <c r="C340" s="36" t="s">
        <v>133</v>
      </c>
      <c r="D340" s="71" t="s">
        <v>134</v>
      </c>
      <c r="E340" s="71" t="s">
        <v>385</v>
      </c>
      <c r="F340" s="66" t="s">
        <v>2106</v>
      </c>
      <c r="G340" s="38" t="s">
        <v>2107</v>
      </c>
      <c r="H340" s="76" t="s">
        <v>76</v>
      </c>
      <c r="I340" s="76" t="s">
        <v>2108</v>
      </c>
      <c r="J340" s="40" t="s">
        <v>95</v>
      </c>
      <c r="K340" s="66" t="s">
        <v>80</v>
      </c>
      <c r="L340" s="76" t="s">
        <v>81</v>
      </c>
      <c r="M340" s="64">
        <v>45372</v>
      </c>
      <c r="N340" s="86">
        <v>45383</v>
      </c>
      <c r="O340" s="86">
        <v>45488</v>
      </c>
      <c r="P340" s="76">
        <v>3</v>
      </c>
      <c r="Q340" s="76">
        <v>15</v>
      </c>
      <c r="R340" s="76">
        <f t="shared" si="9"/>
        <v>105</v>
      </c>
      <c r="S340" s="76" t="s">
        <v>82</v>
      </c>
      <c r="T340" s="69">
        <v>9100000</v>
      </c>
      <c r="U340" s="69">
        <v>2600000</v>
      </c>
      <c r="V340" s="43">
        <v>1119</v>
      </c>
      <c r="W340" s="44">
        <v>45352</v>
      </c>
      <c r="X340" s="45">
        <v>100100000</v>
      </c>
      <c r="Y340" s="46">
        <v>1397</v>
      </c>
      <c r="Z340" s="44">
        <v>45373</v>
      </c>
      <c r="AA340" s="47" t="s">
        <v>603</v>
      </c>
      <c r="AB340" s="77" t="s">
        <v>84</v>
      </c>
      <c r="AC340" s="74">
        <v>45372</v>
      </c>
      <c r="AD340" s="48" t="s">
        <v>2109</v>
      </c>
      <c r="AE340" s="78" t="s">
        <v>2110</v>
      </c>
      <c r="AF340" s="77" t="s">
        <v>87</v>
      </c>
      <c r="AG340" s="48" t="s">
        <v>106</v>
      </c>
      <c r="AH340" s="61" t="s">
        <v>107</v>
      </c>
      <c r="AI340" s="48" t="s">
        <v>108</v>
      </c>
      <c r="AJ340" s="74">
        <v>45468</v>
      </c>
      <c r="AK340" s="50">
        <v>3900000</v>
      </c>
      <c r="AL340" s="50">
        <v>3900000</v>
      </c>
      <c r="AM340" s="48">
        <v>111947</v>
      </c>
      <c r="AN340" s="46">
        <v>1645</v>
      </c>
      <c r="AO340" s="59">
        <v>45460</v>
      </c>
      <c r="AP340" s="50">
        <v>3900000</v>
      </c>
      <c r="AQ340" s="46">
        <v>2043</v>
      </c>
      <c r="AR340" s="59">
        <v>45471</v>
      </c>
      <c r="AS340" s="47">
        <v>3900000</v>
      </c>
      <c r="AT340" s="52">
        <v>1</v>
      </c>
      <c r="AU340" s="52">
        <v>15</v>
      </c>
      <c r="AV340" s="52">
        <v>45</v>
      </c>
      <c r="AW340" s="37" t="s">
        <v>110</v>
      </c>
      <c r="AX340" s="65">
        <v>45</v>
      </c>
      <c r="AY340" s="64">
        <v>45534</v>
      </c>
      <c r="AZ340" s="66"/>
      <c r="BA340" s="66"/>
      <c r="BB340" s="66"/>
      <c r="BC340" s="51"/>
      <c r="BD340" s="51"/>
      <c r="BE340" s="51"/>
      <c r="BF340" s="51"/>
      <c r="BG340" s="66"/>
      <c r="BH340" s="76"/>
      <c r="BI340" s="66"/>
      <c r="BJ340" s="76"/>
      <c r="BK340" s="66"/>
      <c r="BL340" s="79"/>
      <c r="BM340" s="76"/>
      <c r="BN340" s="66"/>
      <c r="BO340" s="66"/>
      <c r="BP340" s="79"/>
      <c r="BQ340" s="76"/>
      <c r="BR340" s="66"/>
      <c r="BS340" s="66"/>
      <c r="BT340" s="79"/>
      <c r="BU340" s="80"/>
      <c r="BV340" s="79"/>
      <c r="BW340" s="79"/>
      <c r="BX340" s="64">
        <v>45534</v>
      </c>
      <c r="BY340" s="52">
        <f>R340+AX340</f>
        <v>150</v>
      </c>
      <c r="BZ340" s="37" t="s">
        <v>111</v>
      </c>
      <c r="CA340" s="42">
        <f>T340+AL340</f>
        <v>13000000</v>
      </c>
      <c r="CB340" s="37" t="s">
        <v>91</v>
      </c>
    </row>
    <row r="341" spans="1:80" s="58" customFormat="1" ht="29.25" customHeight="1" x14ac:dyDescent="0.3">
      <c r="A341" s="75">
        <v>340</v>
      </c>
      <c r="B341" s="73">
        <v>103942</v>
      </c>
      <c r="C341" s="36" t="s">
        <v>71</v>
      </c>
      <c r="D341" s="71" t="s">
        <v>72</v>
      </c>
      <c r="E341" s="71" t="s">
        <v>73</v>
      </c>
      <c r="F341" s="66" t="s">
        <v>2111</v>
      </c>
      <c r="G341" s="38" t="s">
        <v>2112</v>
      </c>
      <c r="H341" s="76" t="s">
        <v>76</v>
      </c>
      <c r="I341" s="76" t="s">
        <v>2113</v>
      </c>
      <c r="J341" s="40" t="s">
        <v>1834</v>
      </c>
      <c r="K341" s="66" t="s">
        <v>80</v>
      </c>
      <c r="L341" s="76" t="s">
        <v>81</v>
      </c>
      <c r="M341" s="64">
        <v>45372</v>
      </c>
      <c r="N341" s="86">
        <v>45373</v>
      </c>
      <c r="O341" s="86">
        <v>45479</v>
      </c>
      <c r="P341" s="76">
        <v>3</v>
      </c>
      <c r="Q341" s="76">
        <v>15</v>
      </c>
      <c r="R341" s="76">
        <f t="shared" si="9"/>
        <v>105</v>
      </c>
      <c r="S341" s="76" t="s">
        <v>82</v>
      </c>
      <c r="T341" s="69">
        <v>22750000</v>
      </c>
      <c r="U341" s="69">
        <v>6500000</v>
      </c>
      <c r="V341" s="43">
        <v>1093</v>
      </c>
      <c r="W341" s="44">
        <v>45349</v>
      </c>
      <c r="X341" s="45">
        <v>91000000</v>
      </c>
      <c r="Y341" s="46">
        <v>1398</v>
      </c>
      <c r="Z341" s="44">
        <v>45373</v>
      </c>
      <c r="AA341" s="47" t="s">
        <v>597</v>
      </c>
      <c r="AB341" s="77" t="s">
        <v>84</v>
      </c>
      <c r="AC341" s="74">
        <v>45372</v>
      </c>
      <c r="AD341" s="48" t="s">
        <v>2114</v>
      </c>
      <c r="AE341" s="78" t="s">
        <v>2115</v>
      </c>
      <c r="AF341" s="77" t="s">
        <v>87</v>
      </c>
      <c r="AG341" s="48" t="s">
        <v>458</v>
      </c>
      <c r="AH341" s="48" t="s">
        <v>695</v>
      </c>
      <c r="AI341" s="48" t="s">
        <v>108</v>
      </c>
      <c r="AJ341" s="74">
        <v>45469</v>
      </c>
      <c r="AK341" s="50">
        <v>9750000</v>
      </c>
      <c r="AL341" s="50">
        <v>9750000</v>
      </c>
      <c r="AM341" s="48">
        <v>111926</v>
      </c>
      <c r="AN341" s="46">
        <v>1625</v>
      </c>
      <c r="AO341" s="59">
        <v>45460</v>
      </c>
      <c r="AP341" s="50">
        <v>9750000</v>
      </c>
      <c r="AQ341" s="46">
        <v>2044</v>
      </c>
      <c r="AR341" s="59">
        <v>45471</v>
      </c>
      <c r="AS341" s="47">
        <v>9750000</v>
      </c>
      <c r="AT341" s="52">
        <v>1</v>
      </c>
      <c r="AU341" s="52">
        <v>15</v>
      </c>
      <c r="AV341" s="52">
        <v>45</v>
      </c>
      <c r="AW341" s="37" t="s">
        <v>110</v>
      </c>
      <c r="AX341" s="65">
        <v>45</v>
      </c>
      <c r="AY341" s="64">
        <v>45525</v>
      </c>
      <c r="AZ341" s="66"/>
      <c r="BA341" s="66"/>
      <c r="BB341" s="66"/>
      <c r="BC341" s="51"/>
      <c r="BD341" s="51"/>
      <c r="BE341" s="51"/>
      <c r="BF341" s="51"/>
      <c r="BG341" s="66"/>
      <c r="BH341" s="76"/>
      <c r="BI341" s="66"/>
      <c r="BJ341" s="76"/>
      <c r="BK341" s="66"/>
      <c r="BL341" s="79"/>
      <c r="BM341" s="76"/>
      <c r="BN341" s="66"/>
      <c r="BO341" s="66"/>
      <c r="BP341" s="79"/>
      <c r="BQ341" s="76"/>
      <c r="BR341" s="66"/>
      <c r="BS341" s="66"/>
      <c r="BT341" s="79"/>
      <c r="BU341" s="80"/>
      <c r="BV341" s="79"/>
      <c r="BW341" s="79"/>
      <c r="BX341" s="64">
        <v>45525</v>
      </c>
      <c r="BY341" s="52">
        <f>R341+AX341</f>
        <v>150</v>
      </c>
      <c r="BZ341" s="37" t="s">
        <v>111</v>
      </c>
      <c r="CA341" s="42">
        <f>T341+AL341</f>
        <v>32500000</v>
      </c>
      <c r="CB341" s="37" t="s">
        <v>91</v>
      </c>
    </row>
    <row r="342" spans="1:80" s="58" customFormat="1" ht="29.25" customHeight="1" x14ac:dyDescent="0.3">
      <c r="A342" s="75">
        <v>341</v>
      </c>
      <c r="B342" s="73">
        <v>103874</v>
      </c>
      <c r="C342" s="36" t="s">
        <v>133</v>
      </c>
      <c r="D342" s="71" t="s">
        <v>134</v>
      </c>
      <c r="E342" s="71" t="s">
        <v>385</v>
      </c>
      <c r="F342" s="66" t="s">
        <v>2116</v>
      </c>
      <c r="G342" s="38" t="s">
        <v>2117</v>
      </c>
      <c r="H342" s="76" t="s">
        <v>76</v>
      </c>
      <c r="I342" s="76" t="s">
        <v>2118</v>
      </c>
      <c r="J342" s="40" t="s">
        <v>2119</v>
      </c>
      <c r="K342" s="66" t="s">
        <v>80</v>
      </c>
      <c r="L342" s="76" t="s">
        <v>81</v>
      </c>
      <c r="M342" s="64">
        <v>45372</v>
      </c>
      <c r="N342" s="86">
        <v>45373</v>
      </c>
      <c r="O342" s="86">
        <v>45479</v>
      </c>
      <c r="P342" s="76">
        <v>3</v>
      </c>
      <c r="Q342" s="76">
        <v>15</v>
      </c>
      <c r="R342" s="76">
        <f t="shared" si="9"/>
        <v>105</v>
      </c>
      <c r="S342" s="76" t="s">
        <v>82</v>
      </c>
      <c r="T342" s="69">
        <v>24500000</v>
      </c>
      <c r="U342" s="69">
        <v>7000000</v>
      </c>
      <c r="V342" s="43">
        <v>1173</v>
      </c>
      <c r="W342" s="44">
        <v>45364</v>
      </c>
      <c r="X342" s="45">
        <v>49000000</v>
      </c>
      <c r="Y342" s="46">
        <v>1399</v>
      </c>
      <c r="Z342" s="44">
        <v>45373</v>
      </c>
      <c r="AA342" s="47" t="s">
        <v>636</v>
      </c>
      <c r="AB342" s="77" t="s">
        <v>84</v>
      </c>
      <c r="AC342" s="74">
        <v>45372</v>
      </c>
      <c r="AD342" s="48" t="s">
        <v>2120</v>
      </c>
      <c r="AE342" s="78" t="s">
        <v>2121</v>
      </c>
      <c r="AF342" s="77" t="s">
        <v>87</v>
      </c>
      <c r="AG342" s="48" t="s">
        <v>392</v>
      </c>
      <c r="AH342" s="48" t="s">
        <v>107</v>
      </c>
      <c r="AI342" s="48" t="s">
        <v>108</v>
      </c>
      <c r="AJ342" s="74">
        <v>45468</v>
      </c>
      <c r="AK342" s="50">
        <v>10500000</v>
      </c>
      <c r="AL342" s="50">
        <v>10500000</v>
      </c>
      <c r="AM342" s="48">
        <v>112210</v>
      </c>
      <c r="AN342" s="46">
        <v>1677</v>
      </c>
      <c r="AO342" s="59">
        <v>45462</v>
      </c>
      <c r="AP342" s="50">
        <v>10500000</v>
      </c>
      <c r="AQ342" s="46">
        <v>2045</v>
      </c>
      <c r="AR342" s="59">
        <v>45471</v>
      </c>
      <c r="AS342" s="47">
        <v>10500000</v>
      </c>
      <c r="AT342" s="52">
        <v>1</v>
      </c>
      <c r="AU342" s="52">
        <v>15</v>
      </c>
      <c r="AV342" s="52">
        <v>45</v>
      </c>
      <c r="AW342" s="37" t="s">
        <v>110</v>
      </c>
      <c r="AX342" s="65">
        <v>45</v>
      </c>
      <c r="AY342" s="64">
        <v>45525</v>
      </c>
      <c r="AZ342" s="66"/>
      <c r="BA342" s="66"/>
      <c r="BB342" s="66"/>
      <c r="BC342" s="51"/>
      <c r="BD342" s="51"/>
      <c r="BE342" s="51"/>
      <c r="BF342" s="51"/>
      <c r="BG342" s="66"/>
      <c r="BH342" s="76"/>
      <c r="BI342" s="66"/>
      <c r="BJ342" s="76"/>
      <c r="BK342" s="66"/>
      <c r="BL342" s="79"/>
      <c r="BM342" s="76"/>
      <c r="BN342" s="66"/>
      <c r="BO342" s="66"/>
      <c r="BP342" s="79"/>
      <c r="BQ342" s="76"/>
      <c r="BR342" s="66"/>
      <c r="BS342" s="66"/>
      <c r="BT342" s="79"/>
      <c r="BU342" s="80"/>
      <c r="BV342" s="79"/>
      <c r="BW342" s="79"/>
      <c r="BX342" s="64">
        <v>45525</v>
      </c>
      <c r="BY342" s="52">
        <f>R342+AX342</f>
        <v>150</v>
      </c>
      <c r="BZ342" s="37" t="s">
        <v>111</v>
      </c>
      <c r="CA342" s="42">
        <f>T342+AL342</f>
        <v>35000000</v>
      </c>
      <c r="CB342" s="37" t="s">
        <v>91</v>
      </c>
    </row>
    <row r="343" spans="1:80" s="58" customFormat="1" ht="29.25" customHeight="1" x14ac:dyDescent="0.3">
      <c r="A343" s="75">
        <v>342</v>
      </c>
      <c r="B343" s="73">
        <v>103883</v>
      </c>
      <c r="C343" s="36" t="s">
        <v>133</v>
      </c>
      <c r="D343" s="71" t="s">
        <v>134</v>
      </c>
      <c r="E343" s="71" t="s">
        <v>385</v>
      </c>
      <c r="F343" s="66" t="s">
        <v>2122</v>
      </c>
      <c r="G343" s="38" t="s">
        <v>2123</v>
      </c>
      <c r="H343" s="76" t="s">
        <v>76</v>
      </c>
      <c r="I343" s="76" t="s">
        <v>2124</v>
      </c>
      <c r="J343" s="40" t="s">
        <v>2125</v>
      </c>
      <c r="K343" s="66" t="s">
        <v>80</v>
      </c>
      <c r="L343" s="76" t="s">
        <v>81</v>
      </c>
      <c r="M343" s="64">
        <v>45372</v>
      </c>
      <c r="N343" s="86">
        <v>45383</v>
      </c>
      <c r="O343" s="86">
        <v>45488</v>
      </c>
      <c r="P343" s="76">
        <v>3</v>
      </c>
      <c r="Q343" s="76">
        <v>15</v>
      </c>
      <c r="R343" s="76">
        <f t="shared" si="9"/>
        <v>105</v>
      </c>
      <c r="S343" s="76" t="s">
        <v>82</v>
      </c>
      <c r="T343" s="69">
        <v>18550000</v>
      </c>
      <c r="U343" s="69">
        <v>5300000</v>
      </c>
      <c r="V343" s="43">
        <v>1134</v>
      </c>
      <c r="W343" s="44">
        <v>45359</v>
      </c>
      <c r="X343" s="45">
        <v>74200000</v>
      </c>
      <c r="Y343" s="46">
        <v>1400</v>
      </c>
      <c r="Z343" s="44">
        <v>45373</v>
      </c>
      <c r="AA343" s="47" t="s">
        <v>2126</v>
      </c>
      <c r="AB343" s="77" t="s">
        <v>84</v>
      </c>
      <c r="AC343" s="74">
        <v>45372</v>
      </c>
      <c r="AD343" s="48" t="s">
        <v>2127</v>
      </c>
      <c r="AE343" s="78" t="s">
        <v>2128</v>
      </c>
      <c r="AF343" s="77" t="s">
        <v>87</v>
      </c>
      <c r="AG343" s="48" t="s">
        <v>392</v>
      </c>
      <c r="AH343" s="48" t="s">
        <v>107</v>
      </c>
      <c r="AI343" s="48" t="s">
        <v>108</v>
      </c>
      <c r="AJ343" s="74">
        <v>45469</v>
      </c>
      <c r="AK343" s="50">
        <v>7950000</v>
      </c>
      <c r="AL343" s="50">
        <v>7950000</v>
      </c>
      <c r="AM343" s="48">
        <v>111941</v>
      </c>
      <c r="AN343" s="46">
        <v>1639</v>
      </c>
      <c r="AO343" s="59">
        <v>45460</v>
      </c>
      <c r="AP343" s="50">
        <v>7950000</v>
      </c>
      <c r="AQ343" s="46">
        <v>2046</v>
      </c>
      <c r="AR343" s="59">
        <v>45471</v>
      </c>
      <c r="AS343" s="47">
        <v>7950000</v>
      </c>
      <c r="AT343" s="52">
        <v>1</v>
      </c>
      <c r="AU343" s="52">
        <v>15</v>
      </c>
      <c r="AV343" s="52">
        <v>45</v>
      </c>
      <c r="AW343" s="37" t="s">
        <v>110</v>
      </c>
      <c r="AX343" s="65">
        <v>45</v>
      </c>
      <c r="AY343" s="64">
        <v>45534</v>
      </c>
      <c r="AZ343" s="66"/>
      <c r="BA343" s="66"/>
      <c r="BB343" s="66"/>
      <c r="BC343" s="51"/>
      <c r="BD343" s="51"/>
      <c r="BE343" s="51"/>
      <c r="BF343" s="51"/>
      <c r="BG343" s="66"/>
      <c r="BH343" s="76"/>
      <c r="BI343" s="66"/>
      <c r="BJ343" s="76"/>
      <c r="BK343" s="66"/>
      <c r="BL343" s="79"/>
      <c r="BM343" s="76"/>
      <c r="BN343" s="66"/>
      <c r="BO343" s="66"/>
      <c r="BP343" s="79"/>
      <c r="BQ343" s="76"/>
      <c r="BR343" s="66"/>
      <c r="BS343" s="66"/>
      <c r="BT343" s="79"/>
      <c r="BU343" s="80"/>
      <c r="BV343" s="79"/>
      <c r="BW343" s="79"/>
      <c r="BX343" s="64">
        <v>45534</v>
      </c>
      <c r="BY343" s="52">
        <f>R343+AX343</f>
        <v>150</v>
      </c>
      <c r="BZ343" s="37" t="s">
        <v>111</v>
      </c>
      <c r="CA343" s="42">
        <f>T343+AL343</f>
        <v>26500000</v>
      </c>
      <c r="CB343" s="37" t="s">
        <v>91</v>
      </c>
    </row>
    <row r="344" spans="1:80" s="58" customFormat="1" ht="29.25" customHeight="1" x14ac:dyDescent="0.3">
      <c r="A344" s="75">
        <v>343</v>
      </c>
      <c r="B344" s="73">
        <v>103777</v>
      </c>
      <c r="C344" s="36" t="s">
        <v>133</v>
      </c>
      <c r="D344" s="71" t="s">
        <v>134</v>
      </c>
      <c r="E344" s="71" t="s">
        <v>385</v>
      </c>
      <c r="F344" s="66" t="s">
        <v>2129</v>
      </c>
      <c r="G344" s="38" t="s">
        <v>2130</v>
      </c>
      <c r="H344" s="76" t="s">
        <v>76</v>
      </c>
      <c r="I344" s="76" t="s">
        <v>2131</v>
      </c>
      <c r="J344" s="40" t="s">
        <v>1375</v>
      </c>
      <c r="K344" s="66" t="s">
        <v>80</v>
      </c>
      <c r="L344" s="76" t="s">
        <v>81</v>
      </c>
      <c r="M344" s="64">
        <v>45372</v>
      </c>
      <c r="N344" s="86">
        <v>45378</v>
      </c>
      <c r="O344" s="86">
        <v>45484</v>
      </c>
      <c r="P344" s="76">
        <v>3</v>
      </c>
      <c r="Q344" s="76">
        <v>15</v>
      </c>
      <c r="R344" s="76">
        <f t="shared" si="9"/>
        <v>105</v>
      </c>
      <c r="S344" s="76" t="s">
        <v>82</v>
      </c>
      <c r="T344" s="69">
        <v>14000000</v>
      </c>
      <c r="U344" s="69">
        <v>4000000</v>
      </c>
      <c r="V344" s="43">
        <v>1126</v>
      </c>
      <c r="W344" s="44">
        <v>45352</v>
      </c>
      <c r="X344" s="45">
        <v>28000000</v>
      </c>
      <c r="Y344" s="46">
        <v>1401</v>
      </c>
      <c r="Z344" s="44">
        <v>45373</v>
      </c>
      <c r="AA344" s="47" t="s">
        <v>798</v>
      </c>
      <c r="AB344" s="77" t="s">
        <v>84</v>
      </c>
      <c r="AC344" s="74">
        <v>45372</v>
      </c>
      <c r="AD344" s="48" t="s">
        <v>2132</v>
      </c>
      <c r="AE344" s="78" t="s">
        <v>2133</v>
      </c>
      <c r="AF344" s="77" t="s">
        <v>87</v>
      </c>
      <c r="AG344" s="48" t="s">
        <v>1882</v>
      </c>
      <c r="AH344" s="60" t="s">
        <v>946</v>
      </c>
      <c r="AI344" s="48" t="s">
        <v>77</v>
      </c>
      <c r="AJ344" s="48" t="s">
        <v>77</v>
      </c>
      <c r="AK344" s="49"/>
      <c r="AL344" s="50"/>
      <c r="AM344" s="48" t="s">
        <v>77</v>
      </c>
      <c r="AN344" s="48" t="s">
        <v>77</v>
      </c>
      <c r="AO344" s="48" t="s">
        <v>77</v>
      </c>
      <c r="AP344" s="48" t="s">
        <v>77</v>
      </c>
      <c r="AQ344" s="48" t="s">
        <v>77</v>
      </c>
      <c r="AR344" s="48" t="s">
        <v>77</v>
      </c>
      <c r="AS344" s="48" t="s">
        <v>77</v>
      </c>
      <c r="AT344" s="51"/>
      <c r="AU344" s="51"/>
      <c r="AV344" s="51"/>
      <c r="AW344" s="51"/>
      <c r="AX344" s="52"/>
      <c r="AY344" s="37"/>
      <c r="AZ344" s="37"/>
      <c r="BA344" s="66"/>
      <c r="BB344" s="66"/>
      <c r="BC344" s="51"/>
      <c r="BD344" s="51"/>
      <c r="BE344" s="51"/>
      <c r="BF344" s="51"/>
      <c r="BG344" s="66"/>
      <c r="BH344" s="76"/>
      <c r="BI344" s="66"/>
      <c r="BJ344" s="76"/>
      <c r="BK344" s="66"/>
      <c r="BL344" s="79"/>
      <c r="BM344" s="76"/>
      <c r="BN344" s="66"/>
      <c r="BO344" s="66"/>
      <c r="BP344" s="79"/>
      <c r="BQ344" s="76"/>
      <c r="BR344" s="66"/>
      <c r="BS344" s="66"/>
      <c r="BT344" s="79"/>
      <c r="BU344" s="80"/>
      <c r="BV344" s="67" t="s">
        <v>243</v>
      </c>
      <c r="BW344" s="79">
        <v>45471</v>
      </c>
      <c r="BX344" s="57">
        <v>45473</v>
      </c>
      <c r="BY344" s="52">
        <v>94</v>
      </c>
      <c r="BZ344" s="37" t="s">
        <v>2134</v>
      </c>
      <c r="CA344" s="42">
        <v>12533333</v>
      </c>
      <c r="CB344" s="37" t="s">
        <v>245</v>
      </c>
    </row>
    <row r="345" spans="1:80" s="58" customFormat="1" ht="29.25" customHeight="1" x14ac:dyDescent="0.3">
      <c r="A345" s="75">
        <v>344</v>
      </c>
      <c r="B345" s="73">
        <v>103942</v>
      </c>
      <c r="C345" s="36" t="s">
        <v>71</v>
      </c>
      <c r="D345" s="71" t="s">
        <v>72</v>
      </c>
      <c r="E345" s="71" t="s">
        <v>73</v>
      </c>
      <c r="F345" s="66" t="s">
        <v>2135</v>
      </c>
      <c r="G345" s="38" t="s">
        <v>2136</v>
      </c>
      <c r="H345" s="76" t="s">
        <v>76</v>
      </c>
      <c r="I345" s="76" t="s">
        <v>2137</v>
      </c>
      <c r="J345" s="40" t="s">
        <v>1834</v>
      </c>
      <c r="K345" s="66" t="s">
        <v>80</v>
      </c>
      <c r="L345" s="76" t="s">
        <v>81</v>
      </c>
      <c r="M345" s="64">
        <v>45372</v>
      </c>
      <c r="N345" s="86">
        <v>45383</v>
      </c>
      <c r="O345" s="86">
        <v>45488</v>
      </c>
      <c r="P345" s="76">
        <v>3</v>
      </c>
      <c r="Q345" s="76">
        <v>15</v>
      </c>
      <c r="R345" s="76">
        <f t="shared" si="9"/>
        <v>105</v>
      </c>
      <c r="S345" s="76" t="s">
        <v>82</v>
      </c>
      <c r="T345" s="69">
        <v>22750000</v>
      </c>
      <c r="U345" s="69">
        <v>6500000</v>
      </c>
      <c r="V345" s="43">
        <v>1093</v>
      </c>
      <c r="W345" s="44">
        <v>45349</v>
      </c>
      <c r="X345" s="45">
        <v>91000000</v>
      </c>
      <c r="Y345" s="46">
        <v>1402</v>
      </c>
      <c r="Z345" s="44">
        <v>45373</v>
      </c>
      <c r="AA345" s="47" t="s">
        <v>597</v>
      </c>
      <c r="AB345" s="77" t="s">
        <v>84</v>
      </c>
      <c r="AC345" s="74">
        <v>45372</v>
      </c>
      <c r="AD345" s="48" t="s">
        <v>2138</v>
      </c>
      <c r="AE345" s="78" t="s">
        <v>2139</v>
      </c>
      <c r="AF345" s="77" t="s">
        <v>87</v>
      </c>
      <c r="AG345" s="48" t="s">
        <v>458</v>
      </c>
      <c r="AH345" s="48" t="s">
        <v>695</v>
      </c>
      <c r="AI345" s="48" t="s">
        <v>108</v>
      </c>
      <c r="AJ345" s="74">
        <v>45468</v>
      </c>
      <c r="AK345" s="50">
        <v>9750000</v>
      </c>
      <c r="AL345" s="50">
        <v>9750000</v>
      </c>
      <c r="AM345" s="48">
        <v>111966</v>
      </c>
      <c r="AN345" s="46">
        <v>1649</v>
      </c>
      <c r="AO345" s="59">
        <v>45460</v>
      </c>
      <c r="AP345" s="50">
        <v>9750000</v>
      </c>
      <c r="AQ345" s="46">
        <v>2047</v>
      </c>
      <c r="AR345" s="59">
        <v>45471</v>
      </c>
      <c r="AS345" s="47">
        <v>9750000</v>
      </c>
      <c r="AT345" s="52">
        <v>1</v>
      </c>
      <c r="AU345" s="52">
        <v>15</v>
      </c>
      <c r="AV345" s="52">
        <v>45</v>
      </c>
      <c r="AW345" s="37" t="s">
        <v>110</v>
      </c>
      <c r="AX345" s="65">
        <v>45</v>
      </c>
      <c r="AY345" s="64">
        <v>45534</v>
      </c>
      <c r="AZ345" s="66"/>
      <c r="BA345" s="66"/>
      <c r="BB345" s="66"/>
      <c r="BC345" s="51"/>
      <c r="BD345" s="51"/>
      <c r="BE345" s="51"/>
      <c r="BF345" s="51"/>
      <c r="BG345" s="66"/>
      <c r="BH345" s="76"/>
      <c r="BI345" s="66"/>
      <c r="BJ345" s="76"/>
      <c r="BK345" s="66"/>
      <c r="BL345" s="79"/>
      <c r="BM345" s="76"/>
      <c r="BN345" s="66"/>
      <c r="BO345" s="66"/>
      <c r="BP345" s="79"/>
      <c r="BQ345" s="76"/>
      <c r="BR345" s="66"/>
      <c r="BS345" s="66"/>
      <c r="BT345" s="79"/>
      <c r="BU345" s="80"/>
      <c r="BV345" s="79"/>
      <c r="BW345" s="79"/>
      <c r="BX345" s="64">
        <v>45534</v>
      </c>
      <c r="BY345" s="52">
        <f>R345+AX345</f>
        <v>150</v>
      </c>
      <c r="BZ345" s="37" t="s">
        <v>111</v>
      </c>
      <c r="CA345" s="42">
        <f>T345+AL345</f>
        <v>32500000</v>
      </c>
      <c r="CB345" s="37" t="s">
        <v>91</v>
      </c>
    </row>
    <row r="346" spans="1:80" s="58" customFormat="1" ht="29.25" customHeight="1" x14ac:dyDescent="0.3">
      <c r="A346" s="75">
        <v>345</v>
      </c>
      <c r="B346" s="73">
        <v>103874</v>
      </c>
      <c r="C346" s="36" t="s">
        <v>133</v>
      </c>
      <c r="D346" s="71" t="s">
        <v>134</v>
      </c>
      <c r="E346" s="71" t="s">
        <v>385</v>
      </c>
      <c r="F346" s="66" t="s">
        <v>2140</v>
      </c>
      <c r="G346" s="38" t="s">
        <v>2141</v>
      </c>
      <c r="H346" s="76" t="s">
        <v>76</v>
      </c>
      <c r="I346" s="76" t="s">
        <v>2142</v>
      </c>
      <c r="J346" s="40" t="s">
        <v>2143</v>
      </c>
      <c r="K346" s="66" t="s">
        <v>80</v>
      </c>
      <c r="L346" s="76" t="s">
        <v>81</v>
      </c>
      <c r="M346" s="64">
        <v>45372</v>
      </c>
      <c r="N346" s="86">
        <v>45373</v>
      </c>
      <c r="O346" s="86">
        <v>45479</v>
      </c>
      <c r="P346" s="76">
        <v>3</v>
      </c>
      <c r="Q346" s="76">
        <v>15</v>
      </c>
      <c r="R346" s="76">
        <f t="shared" si="9"/>
        <v>105</v>
      </c>
      <c r="S346" s="76" t="s">
        <v>82</v>
      </c>
      <c r="T346" s="69">
        <v>24500000</v>
      </c>
      <c r="U346" s="69">
        <v>7000000</v>
      </c>
      <c r="V346" s="43">
        <v>1173</v>
      </c>
      <c r="W346" s="44">
        <v>45364</v>
      </c>
      <c r="X346" s="45">
        <v>49000000</v>
      </c>
      <c r="Y346" s="46">
        <v>1403</v>
      </c>
      <c r="Z346" s="44">
        <v>45373</v>
      </c>
      <c r="AA346" s="47" t="s">
        <v>636</v>
      </c>
      <c r="AB346" s="77" t="s">
        <v>84</v>
      </c>
      <c r="AC346" s="74">
        <v>45372</v>
      </c>
      <c r="AD346" s="48" t="s">
        <v>2144</v>
      </c>
      <c r="AE346" s="78" t="s">
        <v>2145</v>
      </c>
      <c r="AF346" s="77" t="s">
        <v>87</v>
      </c>
      <c r="AG346" s="48" t="s">
        <v>392</v>
      </c>
      <c r="AH346" s="61" t="s">
        <v>107</v>
      </c>
      <c r="AI346" s="48" t="s">
        <v>108</v>
      </c>
      <c r="AJ346" s="74">
        <v>45468</v>
      </c>
      <c r="AK346" s="50">
        <v>10500000</v>
      </c>
      <c r="AL346" s="50">
        <v>10500000</v>
      </c>
      <c r="AM346" s="48">
        <v>111924</v>
      </c>
      <c r="AN346" s="46">
        <v>1673</v>
      </c>
      <c r="AO346" s="59">
        <v>45460</v>
      </c>
      <c r="AP346" s="50">
        <v>10500000</v>
      </c>
      <c r="AQ346" s="46">
        <v>2048</v>
      </c>
      <c r="AR346" s="59">
        <v>45471</v>
      </c>
      <c r="AS346" s="47">
        <v>10500000</v>
      </c>
      <c r="AT346" s="52">
        <v>1</v>
      </c>
      <c r="AU346" s="52">
        <v>15</v>
      </c>
      <c r="AV346" s="52">
        <v>45</v>
      </c>
      <c r="AW346" s="37" t="s">
        <v>110</v>
      </c>
      <c r="AX346" s="65">
        <v>45</v>
      </c>
      <c r="AY346" s="64">
        <v>45525</v>
      </c>
      <c r="AZ346" s="66"/>
      <c r="BA346" s="66"/>
      <c r="BB346" s="66"/>
      <c r="BC346" s="51"/>
      <c r="BD346" s="51"/>
      <c r="BE346" s="51"/>
      <c r="BF346" s="51"/>
      <c r="BG346" s="66"/>
      <c r="BH346" s="76"/>
      <c r="BI346" s="66"/>
      <c r="BJ346" s="76"/>
      <c r="BK346" s="66"/>
      <c r="BL346" s="79"/>
      <c r="BM346" s="76"/>
      <c r="BN346" s="66"/>
      <c r="BO346" s="66"/>
      <c r="BP346" s="79"/>
      <c r="BQ346" s="76"/>
      <c r="BR346" s="66"/>
      <c r="BS346" s="66"/>
      <c r="BT346" s="79"/>
      <c r="BU346" s="80"/>
      <c r="BV346" s="79"/>
      <c r="BW346" s="79"/>
      <c r="BX346" s="64">
        <v>45525</v>
      </c>
      <c r="BY346" s="52">
        <f>R346+AX346</f>
        <v>150</v>
      </c>
      <c r="BZ346" s="37" t="s">
        <v>111</v>
      </c>
      <c r="CA346" s="42">
        <f>T346+AL346</f>
        <v>35000000</v>
      </c>
      <c r="CB346" s="37" t="s">
        <v>91</v>
      </c>
    </row>
    <row r="347" spans="1:80" s="58" customFormat="1" ht="29.25" customHeight="1" x14ac:dyDescent="0.3">
      <c r="A347" s="75">
        <v>346</v>
      </c>
      <c r="B347" s="73">
        <v>103942</v>
      </c>
      <c r="C347" s="36" t="s">
        <v>71</v>
      </c>
      <c r="D347" s="71" t="s">
        <v>72</v>
      </c>
      <c r="E347" s="71" t="s">
        <v>73</v>
      </c>
      <c r="F347" s="66" t="s">
        <v>2146</v>
      </c>
      <c r="G347" s="38" t="s">
        <v>2147</v>
      </c>
      <c r="H347" s="76" t="s">
        <v>76</v>
      </c>
      <c r="I347" s="76" t="s">
        <v>2148</v>
      </c>
      <c r="J347" s="40" t="s">
        <v>1039</v>
      </c>
      <c r="K347" s="66" t="s">
        <v>80</v>
      </c>
      <c r="L347" s="76" t="s">
        <v>81</v>
      </c>
      <c r="M347" s="64">
        <v>45373</v>
      </c>
      <c r="N347" s="86">
        <v>45383</v>
      </c>
      <c r="O347" s="86">
        <v>45488</v>
      </c>
      <c r="P347" s="76">
        <v>3</v>
      </c>
      <c r="Q347" s="76">
        <v>15</v>
      </c>
      <c r="R347" s="76">
        <f t="shared" si="9"/>
        <v>105</v>
      </c>
      <c r="S347" s="76" t="s">
        <v>82</v>
      </c>
      <c r="T347" s="69">
        <v>22750000</v>
      </c>
      <c r="U347" s="69">
        <v>6500000</v>
      </c>
      <c r="V347" s="43">
        <v>1093</v>
      </c>
      <c r="W347" s="44">
        <v>45349</v>
      </c>
      <c r="X347" s="45">
        <v>91000000</v>
      </c>
      <c r="Y347" s="46">
        <v>1417</v>
      </c>
      <c r="Z347" s="44">
        <v>45383</v>
      </c>
      <c r="AA347" s="47" t="s">
        <v>597</v>
      </c>
      <c r="AB347" s="77" t="s">
        <v>84</v>
      </c>
      <c r="AC347" s="74">
        <v>45373</v>
      </c>
      <c r="AD347" s="48" t="s">
        <v>2149</v>
      </c>
      <c r="AE347" s="78" t="s">
        <v>2150</v>
      </c>
      <c r="AF347" s="77" t="s">
        <v>87</v>
      </c>
      <c r="AG347" s="48" t="s">
        <v>458</v>
      </c>
      <c r="AH347" s="48" t="s">
        <v>695</v>
      </c>
      <c r="AI347" s="48" t="s">
        <v>108</v>
      </c>
      <c r="AJ347" s="74">
        <v>45464</v>
      </c>
      <c r="AK347" s="50">
        <v>10500000</v>
      </c>
      <c r="AL347" s="50">
        <v>10500000</v>
      </c>
      <c r="AM347" s="48">
        <v>111967</v>
      </c>
      <c r="AN347" s="46">
        <v>1650</v>
      </c>
      <c r="AO347" s="59">
        <v>45460</v>
      </c>
      <c r="AP347" s="50">
        <v>9750000</v>
      </c>
      <c r="AQ347" s="46">
        <v>1979</v>
      </c>
      <c r="AR347" s="59">
        <v>45469</v>
      </c>
      <c r="AS347" s="47">
        <v>9750000</v>
      </c>
      <c r="AT347" s="52">
        <v>1</v>
      </c>
      <c r="AU347" s="52">
        <v>15</v>
      </c>
      <c r="AV347" s="52">
        <v>45</v>
      </c>
      <c r="AW347" s="37" t="s">
        <v>110</v>
      </c>
      <c r="AX347" s="65">
        <v>45</v>
      </c>
      <c r="AY347" s="64">
        <v>45534</v>
      </c>
      <c r="AZ347" s="66"/>
      <c r="BA347" s="66"/>
      <c r="BB347" s="66"/>
      <c r="BC347" s="51"/>
      <c r="BD347" s="51"/>
      <c r="BE347" s="51"/>
      <c r="BF347" s="51"/>
      <c r="BG347" s="66"/>
      <c r="BH347" s="76"/>
      <c r="BI347" s="66"/>
      <c r="BJ347" s="76"/>
      <c r="BK347" s="66"/>
      <c r="BL347" s="79"/>
      <c r="BM347" s="76"/>
      <c r="BN347" s="66"/>
      <c r="BO347" s="66"/>
      <c r="BP347" s="79"/>
      <c r="BQ347" s="76"/>
      <c r="BR347" s="66"/>
      <c r="BS347" s="66"/>
      <c r="BT347" s="79"/>
      <c r="BU347" s="80"/>
      <c r="BV347" s="79"/>
      <c r="BW347" s="79"/>
      <c r="BX347" s="64">
        <v>45534</v>
      </c>
      <c r="BY347" s="52">
        <f>R347+AX347</f>
        <v>150</v>
      </c>
      <c r="BZ347" s="37" t="s">
        <v>111</v>
      </c>
      <c r="CA347" s="42">
        <f>T347+AL347</f>
        <v>33250000</v>
      </c>
      <c r="CB347" s="37" t="s">
        <v>91</v>
      </c>
    </row>
    <row r="348" spans="1:80" s="58" customFormat="1" ht="29.25" customHeight="1" x14ac:dyDescent="0.3">
      <c r="A348" s="75">
        <v>347</v>
      </c>
      <c r="B348" s="73">
        <v>103770</v>
      </c>
      <c r="C348" s="36" t="s">
        <v>71</v>
      </c>
      <c r="D348" s="71" t="s">
        <v>72</v>
      </c>
      <c r="E348" s="71" t="s">
        <v>73</v>
      </c>
      <c r="F348" s="66" t="s">
        <v>2151</v>
      </c>
      <c r="G348" s="38" t="s">
        <v>2152</v>
      </c>
      <c r="H348" s="76" t="s">
        <v>76</v>
      </c>
      <c r="I348" s="76" t="s">
        <v>2153</v>
      </c>
      <c r="J348" s="40" t="s">
        <v>1497</v>
      </c>
      <c r="K348" s="66" t="s">
        <v>80</v>
      </c>
      <c r="L348" s="76" t="s">
        <v>81</v>
      </c>
      <c r="M348" s="64">
        <v>45373</v>
      </c>
      <c r="N348" s="86">
        <v>45383</v>
      </c>
      <c r="O348" s="86">
        <v>45488</v>
      </c>
      <c r="P348" s="76">
        <v>3</v>
      </c>
      <c r="Q348" s="76">
        <v>15</v>
      </c>
      <c r="R348" s="76">
        <f t="shared" si="9"/>
        <v>105</v>
      </c>
      <c r="S348" s="76" t="s">
        <v>82</v>
      </c>
      <c r="T348" s="69">
        <v>8400000</v>
      </c>
      <c r="U348" s="69">
        <v>2400000</v>
      </c>
      <c r="V348" s="43">
        <v>1124</v>
      </c>
      <c r="W348" s="44">
        <v>45352</v>
      </c>
      <c r="X348" s="45">
        <v>42000000</v>
      </c>
      <c r="Y348" s="46">
        <v>1418</v>
      </c>
      <c r="Z348" s="44">
        <v>45383</v>
      </c>
      <c r="AA348" s="47" t="s">
        <v>752</v>
      </c>
      <c r="AB348" s="77" t="s">
        <v>84</v>
      </c>
      <c r="AC348" s="74">
        <v>45373</v>
      </c>
      <c r="AD348" s="48" t="s">
        <v>2154</v>
      </c>
      <c r="AE348" s="78" t="s">
        <v>2155</v>
      </c>
      <c r="AF348" s="77" t="s">
        <v>87</v>
      </c>
      <c r="AG348" s="48" t="s">
        <v>235</v>
      </c>
      <c r="AH348" s="48" t="s">
        <v>99</v>
      </c>
      <c r="AI348" s="48" t="s">
        <v>108</v>
      </c>
      <c r="AJ348" s="74">
        <v>45468</v>
      </c>
      <c r="AK348" s="50">
        <v>3600000</v>
      </c>
      <c r="AL348" s="50">
        <v>3600000</v>
      </c>
      <c r="AM348" s="48">
        <v>111935</v>
      </c>
      <c r="AN348" s="46">
        <v>1634</v>
      </c>
      <c r="AO348" s="59">
        <v>45460</v>
      </c>
      <c r="AP348" s="50">
        <v>3600000</v>
      </c>
      <c r="AQ348" s="46">
        <v>2049</v>
      </c>
      <c r="AR348" s="59">
        <v>45471</v>
      </c>
      <c r="AS348" s="47">
        <v>3600000</v>
      </c>
      <c r="AT348" s="52">
        <v>1</v>
      </c>
      <c r="AU348" s="52">
        <v>15</v>
      </c>
      <c r="AV348" s="52">
        <v>45</v>
      </c>
      <c r="AW348" s="37" t="s">
        <v>110</v>
      </c>
      <c r="AX348" s="65">
        <v>45</v>
      </c>
      <c r="AY348" s="64">
        <v>45534</v>
      </c>
      <c r="AZ348" s="66"/>
      <c r="BA348" s="66"/>
      <c r="BB348" s="66"/>
      <c r="BC348" s="51"/>
      <c r="BD348" s="51"/>
      <c r="BE348" s="51"/>
      <c r="BF348" s="51"/>
      <c r="BG348" s="66"/>
      <c r="BH348" s="76"/>
      <c r="BI348" s="66"/>
      <c r="BJ348" s="76"/>
      <c r="BK348" s="66"/>
      <c r="BL348" s="79"/>
      <c r="BM348" s="76"/>
      <c r="BN348" s="66"/>
      <c r="BO348" s="66"/>
      <c r="BP348" s="79"/>
      <c r="BQ348" s="76"/>
      <c r="BR348" s="66"/>
      <c r="BS348" s="66"/>
      <c r="BT348" s="79"/>
      <c r="BU348" s="80"/>
      <c r="BV348" s="79"/>
      <c r="BW348" s="79"/>
      <c r="BX348" s="64">
        <v>45534</v>
      </c>
      <c r="BY348" s="52">
        <f>R348+AX348</f>
        <v>150</v>
      </c>
      <c r="BZ348" s="37" t="s">
        <v>111</v>
      </c>
      <c r="CA348" s="42">
        <f>T348+AL348</f>
        <v>12000000</v>
      </c>
      <c r="CB348" s="37" t="s">
        <v>91</v>
      </c>
    </row>
    <row r="349" spans="1:80" s="58" customFormat="1" ht="29.25" customHeight="1" x14ac:dyDescent="0.3">
      <c r="A349" s="75">
        <v>348</v>
      </c>
      <c r="B349" s="73">
        <v>103880</v>
      </c>
      <c r="C349" s="36" t="s">
        <v>133</v>
      </c>
      <c r="D349" s="71" t="s">
        <v>134</v>
      </c>
      <c r="E349" s="71" t="s">
        <v>385</v>
      </c>
      <c r="F349" s="66" t="s">
        <v>2156</v>
      </c>
      <c r="G349" s="38" t="s">
        <v>2157</v>
      </c>
      <c r="H349" s="76" t="s">
        <v>76</v>
      </c>
      <c r="I349" s="76" t="s">
        <v>2158</v>
      </c>
      <c r="J349" s="40" t="s">
        <v>2159</v>
      </c>
      <c r="K349" s="66" t="s">
        <v>80</v>
      </c>
      <c r="L349" s="76" t="s">
        <v>81</v>
      </c>
      <c r="M349" s="64">
        <v>45373</v>
      </c>
      <c r="N349" s="86">
        <v>45383</v>
      </c>
      <c r="O349" s="86">
        <v>45488</v>
      </c>
      <c r="P349" s="76">
        <v>3</v>
      </c>
      <c r="Q349" s="76">
        <v>15</v>
      </c>
      <c r="R349" s="76">
        <f t="shared" si="9"/>
        <v>105</v>
      </c>
      <c r="S349" s="76" t="s">
        <v>82</v>
      </c>
      <c r="T349" s="69">
        <v>19250000</v>
      </c>
      <c r="U349" s="69">
        <v>5500000</v>
      </c>
      <c r="V349" s="43">
        <v>1140</v>
      </c>
      <c r="W349" s="44">
        <v>45362</v>
      </c>
      <c r="X349" s="45">
        <v>154000000</v>
      </c>
      <c r="Y349" s="46">
        <v>1419</v>
      </c>
      <c r="Z349" s="44">
        <v>45383</v>
      </c>
      <c r="AA349" s="47" t="s">
        <v>1001</v>
      </c>
      <c r="AB349" s="77" t="s">
        <v>84</v>
      </c>
      <c r="AC349" s="74">
        <v>45373</v>
      </c>
      <c r="AD349" s="48" t="s">
        <v>2160</v>
      </c>
      <c r="AE349" s="78" t="s">
        <v>2161</v>
      </c>
      <c r="AF349" s="77" t="s">
        <v>87</v>
      </c>
      <c r="AG349" s="48" t="s">
        <v>392</v>
      </c>
      <c r="AH349" s="61" t="s">
        <v>107</v>
      </c>
      <c r="AI349" s="48" t="s">
        <v>108</v>
      </c>
      <c r="AJ349" s="74">
        <v>45468</v>
      </c>
      <c r="AK349" s="50">
        <v>8250000</v>
      </c>
      <c r="AL349" s="50">
        <v>8250000</v>
      </c>
      <c r="AM349" s="48">
        <v>111939</v>
      </c>
      <c r="AN349" s="46">
        <v>1637</v>
      </c>
      <c r="AO349" s="59">
        <v>45460</v>
      </c>
      <c r="AP349" s="50">
        <v>8250000</v>
      </c>
      <c r="AQ349" s="46">
        <v>2050</v>
      </c>
      <c r="AR349" s="59">
        <v>45471</v>
      </c>
      <c r="AS349" s="47">
        <v>8250000</v>
      </c>
      <c r="AT349" s="52">
        <v>1</v>
      </c>
      <c r="AU349" s="52">
        <v>15</v>
      </c>
      <c r="AV349" s="52">
        <v>45</v>
      </c>
      <c r="AW349" s="37" t="s">
        <v>110</v>
      </c>
      <c r="AX349" s="65">
        <v>45</v>
      </c>
      <c r="AY349" s="64">
        <v>45534</v>
      </c>
      <c r="AZ349" s="66"/>
      <c r="BA349" s="66"/>
      <c r="BB349" s="66"/>
      <c r="BC349" s="51"/>
      <c r="BD349" s="51"/>
      <c r="BE349" s="51"/>
      <c r="BF349" s="51"/>
      <c r="BG349" s="66"/>
      <c r="BH349" s="76"/>
      <c r="BI349" s="66"/>
      <c r="BJ349" s="76"/>
      <c r="BK349" s="66"/>
      <c r="BL349" s="79"/>
      <c r="BM349" s="76"/>
      <c r="BN349" s="66"/>
      <c r="BO349" s="66"/>
      <c r="BP349" s="79"/>
      <c r="BQ349" s="76"/>
      <c r="BR349" s="66"/>
      <c r="BS349" s="66"/>
      <c r="BT349" s="79"/>
      <c r="BU349" s="80"/>
      <c r="BV349" s="79"/>
      <c r="BW349" s="79"/>
      <c r="BX349" s="64">
        <v>45534</v>
      </c>
      <c r="BY349" s="52">
        <f>R349+AX349</f>
        <v>150</v>
      </c>
      <c r="BZ349" s="37" t="s">
        <v>111</v>
      </c>
      <c r="CA349" s="42">
        <f>T349+AL349</f>
        <v>27500000</v>
      </c>
      <c r="CB349" s="37" t="s">
        <v>91</v>
      </c>
    </row>
    <row r="350" spans="1:80" s="58" customFormat="1" ht="29.25" customHeight="1" x14ac:dyDescent="0.3">
      <c r="A350" s="75">
        <v>349</v>
      </c>
      <c r="B350" s="73">
        <v>103819</v>
      </c>
      <c r="C350" s="36" t="s">
        <v>1590</v>
      </c>
      <c r="D350" s="71" t="s">
        <v>1591</v>
      </c>
      <c r="E350" s="71" t="s">
        <v>1592</v>
      </c>
      <c r="F350" s="66" t="s">
        <v>2162</v>
      </c>
      <c r="G350" s="38" t="s">
        <v>2163</v>
      </c>
      <c r="H350" s="76" t="s">
        <v>76</v>
      </c>
      <c r="I350" s="76" t="s">
        <v>2164</v>
      </c>
      <c r="J350" s="40" t="s">
        <v>2165</v>
      </c>
      <c r="K350" s="66" t="s">
        <v>80</v>
      </c>
      <c r="L350" s="76" t="s">
        <v>81</v>
      </c>
      <c r="M350" s="64">
        <v>45373</v>
      </c>
      <c r="N350" s="86">
        <v>45383</v>
      </c>
      <c r="O350" s="86">
        <v>45488</v>
      </c>
      <c r="P350" s="76">
        <v>3</v>
      </c>
      <c r="Q350" s="76">
        <v>15</v>
      </c>
      <c r="R350" s="76">
        <f t="shared" si="9"/>
        <v>105</v>
      </c>
      <c r="S350" s="76" t="s">
        <v>82</v>
      </c>
      <c r="T350" s="69">
        <v>9100000</v>
      </c>
      <c r="U350" s="69">
        <v>2600000</v>
      </c>
      <c r="V350" s="43">
        <v>1135</v>
      </c>
      <c r="W350" s="44">
        <v>45362</v>
      </c>
      <c r="X350" s="45">
        <v>136500000</v>
      </c>
      <c r="Y350" s="46">
        <v>1420</v>
      </c>
      <c r="Z350" s="44">
        <v>45383</v>
      </c>
      <c r="AA350" s="47" t="s">
        <v>603</v>
      </c>
      <c r="AB350" s="77" t="s">
        <v>84</v>
      </c>
      <c r="AC350" s="74">
        <v>45373</v>
      </c>
      <c r="AD350" s="48" t="s">
        <v>2166</v>
      </c>
      <c r="AE350" s="78" t="s">
        <v>2167</v>
      </c>
      <c r="AF350" s="77" t="s">
        <v>87</v>
      </c>
      <c r="AG350" s="48" t="s">
        <v>978</v>
      </c>
      <c r="AH350" s="61" t="s">
        <v>1594</v>
      </c>
      <c r="AI350" s="48" t="s">
        <v>108</v>
      </c>
      <c r="AJ350" s="74">
        <v>45468</v>
      </c>
      <c r="AK350" s="50">
        <v>3900000</v>
      </c>
      <c r="AL350" s="50">
        <v>3900000</v>
      </c>
      <c r="AM350" s="48">
        <v>111931</v>
      </c>
      <c r="AN350" s="46">
        <v>1630</v>
      </c>
      <c r="AO350" s="59">
        <v>45460</v>
      </c>
      <c r="AP350" s="50">
        <v>3900000</v>
      </c>
      <c r="AQ350" s="46">
        <v>2051</v>
      </c>
      <c r="AR350" s="59">
        <v>45471</v>
      </c>
      <c r="AS350" s="47">
        <v>3900000</v>
      </c>
      <c r="AT350" s="52">
        <v>1</v>
      </c>
      <c r="AU350" s="52">
        <v>15</v>
      </c>
      <c r="AV350" s="52">
        <v>45</v>
      </c>
      <c r="AW350" s="37" t="s">
        <v>110</v>
      </c>
      <c r="AX350" s="65">
        <v>45</v>
      </c>
      <c r="AY350" s="64">
        <v>45534</v>
      </c>
      <c r="AZ350" s="66"/>
      <c r="BA350" s="66"/>
      <c r="BB350" s="66"/>
      <c r="BC350" s="51"/>
      <c r="BD350" s="51"/>
      <c r="BE350" s="51"/>
      <c r="BF350" s="51"/>
      <c r="BG350" s="66"/>
      <c r="BH350" s="76"/>
      <c r="BI350" s="66"/>
      <c r="BJ350" s="76"/>
      <c r="BK350" s="66"/>
      <c r="BL350" s="79"/>
      <c r="BM350" s="76"/>
      <c r="BN350" s="66"/>
      <c r="BO350" s="66"/>
      <c r="BP350" s="79"/>
      <c r="BQ350" s="76"/>
      <c r="BR350" s="66"/>
      <c r="BS350" s="66"/>
      <c r="BT350" s="79"/>
      <c r="BU350" s="80"/>
      <c r="BV350" s="79"/>
      <c r="BW350" s="79"/>
      <c r="BX350" s="64">
        <v>45534</v>
      </c>
      <c r="BY350" s="52">
        <f>R350+AX350</f>
        <v>150</v>
      </c>
      <c r="BZ350" s="37" t="s">
        <v>111</v>
      </c>
      <c r="CA350" s="42">
        <f>T350+AL350</f>
        <v>13000000</v>
      </c>
      <c r="CB350" s="37" t="s">
        <v>91</v>
      </c>
    </row>
    <row r="351" spans="1:80" s="58" customFormat="1" ht="29.25" customHeight="1" x14ac:dyDescent="0.3">
      <c r="A351" s="75">
        <v>350</v>
      </c>
      <c r="B351" s="73">
        <v>103809</v>
      </c>
      <c r="C351" s="36" t="s">
        <v>71</v>
      </c>
      <c r="D351" s="71" t="s">
        <v>72</v>
      </c>
      <c r="E351" s="71" t="s">
        <v>73</v>
      </c>
      <c r="F351" s="66" t="s">
        <v>2168</v>
      </c>
      <c r="G351" s="38" t="s">
        <v>2169</v>
      </c>
      <c r="H351" s="76" t="s">
        <v>76</v>
      </c>
      <c r="I351" s="76" t="s">
        <v>2170</v>
      </c>
      <c r="J351" s="40" t="s">
        <v>1051</v>
      </c>
      <c r="K351" s="66" t="s">
        <v>80</v>
      </c>
      <c r="L351" s="76" t="s">
        <v>81</v>
      </c>
      <c r="M351" s="64">
        <v>45373</v>
      </c>
      <c r="N351" s="86">
        <v>45383</v>
      </c>
      <c r="O351" s="86">
        <v>45488</v>
      </c>
      <c r="P351" s="76">
        <v>3</v>
      </c>
      <c r="Q351" s="76">
        <v>15</v>
      </c>
      <c r="R351" s="76">
        <f t="shared" si="9"/>
        <v>105</v>
      </c>
      <c r="S351" s="76" t="s">
        <v>82</v>
      </c>
      <c r="T351" s="69">
        <v>9100000</v>
      </c>
      <c r="U351" s="69">
        <v>2600000</v>
      </c>
      <c r="V351" s="43">
        <v>1088</v>
      </c>
      <c r="W351" s="44">
        <v>45349</v>
      </c>
      <c r="X351" s="45">
        <v>54600000</v>
      </c>
      <c r="Y351" s="46">
        <v>1421</v>
      </c>
      <c r="Z351" s="44">
        <v>45383</v>
      </c>
      <c r="AA351" s="47" t="s">
        <v>603</v>
      </c>
      <c r="AB351" s="77" t="s">
        <v>84</v>
      </c>
      <c r="AC351" s="74">
        <v>45373</v>
      </c>
      <c r="AD351" s="48" t="s">
        <v>2171</v>
      </c>
      <c r="AE351" s="78" t="s">
        <v>2172</v>
      </c>
      <c r="AF351" s="77" t="s">
        <v>87</v>
      </c>
      <c r="AG351" s="48" t="s">
        <v>951</v>
      </c>
      <c r="AH351" s="60" t="s">
        <v>946</v>
      </c>
      <c r="AI351" s="48" t="s">
        <v>108</v>
      </c>
      <c r="AJ351" s="74">
        <v>45464</v>
      </c>
      <c r="AK351" s="50">
        <v>3900000</v>
      </c>
      <c r="AL351" s="50">
        <v>3900000</v>
      </c>
      <c r="AM351" s="48">
        <v>111942</v>
      </c>
      <c r="AN351" s="46">
        <v>1640</v>
      </c>
      <c r="AO351" s="59">
        <v>45460</v>
      </c>
      <c r="AP351" s="50">
        <v>3900000</v>
      </c>
      <c r="AQ351" s="46">
        <v>1980</v>
      </c>
      <c r="AR351" s="59">
        <v>45469</v>
      </c>
      <c r="AS351" s="47">
        <v>3900000</v>
      </c>
      <c r="AT351" s="52">
        <v>1</v>
      </c>
      <c r="AU351" s="52">
        <v>15</v>
      </c>
      <c r="AV351" s="52">
        <v>45</v>
      </c>
      <c r="AW351" s="37" t="s">
        <v>110</v>
      </c>
      <c r="AX351" s="65">
        <v>45</v>
      </c>
      <c r="AY351" s="64">
        <v>45534</v>
      </c>
      <c r="AZ351" s="66"/>
      <c r="BA351" s="66"/>
      <c r="BB351" s="66"/>
      <c r="BC351" s="51"/>
      <c r="BD351" s="51"/>
      <c r="BE351" s="51"/>
      <c r="BF351" s="51"/>
      <c r="BG351" s="66"/>
      <c r="BH351" s="76"/>
      <c r="BI351" s="66"/>
      <c r="BJ351" s="76"/>
      <c r="BK351" s="66"/>
      <c r="BL351" s="79"/>
      <c r="BM351" s="76"/>
      <c r="BN351" s="66"/>
      <c r="BO351" s="66"/>
      <c r="BP351" s="79"/>
      <c r="BQ351" s="76"/>
      <c r="BR351" s="66"/>
      <c r="BS351" s="66"/>
      <c r="BT351" s="79"/>
      <c r="BU351" s="80"/>
      <c r="BV351" s="79"/>
      <c r="BW351" s="79"/>
      <c r="BX351" s="64">
        <v>45534</v>
      </c>
      <c r="BY351" s="52">
        <f>R351+AX351</f>
        <v>150</v>
      </c>
      <c r="BZ351" s="37" t="s">
        <v>111</v>
      </c>
      <c r="CA351" s="42">
        <f>T351+AL351</f>
        <v>13000000</v>
      </c>
      <c r="CB351" s="37" t="s">
        <v>91</v>
      </c>
    </row>
    <row r="352" spans="1:80" s="58" customFormat="1" ht="29.25" customHeight="1" x14ac:dyDescent="0.3">
      <c r="A352" s="75">
        <v>351</v>
      </c>
      <c r="B352" s="73">
        <v>103801</v>
      </c>
      <c r="C352" s="36" t="s">
        <v>71</v>
      </c>
      <c r="D352" s="71" t="s">
        <v>72</v>
      </c>
      <c r="E352" s="71" t="s">
        <v>73</v>
      </c>
      <c r="F352" s="66" t="s">
        <v>2173</v>
      </c>
      <c r="G352" s="38" t="s">
        <v>2174</v>
      </c>
      <c r="H352" s="76" t="s">
        <v>76</v>
      </c>
      <c r="I352" s="76" t="s">
        <v>2175</v>
      </c>
      <c r="J352" s="40" t="s">
        <v>2176</v>
      </c>
      <c r="K352" s="66" t="s">
        <v>80</v>
      </c>
      <c r="L352" s="76" t="s">
        <v>81</v>
      </c>
      <c r="M352" s="64">
        <v>45373</v>
      </c>
      <c r="N352" s="86">
        <v>45383</v>
      </c>
      <c r="O352" s="86">
        <v>45488</v>
      </c>
      <c r="P352" s="76">
        <v>3</v>
      </c>
      <c r="Q352" s="76">
        <v>15</v>
      </c>
      <c r="R352" s="76">
        <f t="shared" si="9"/>
        <v>105</v>
      </c>
      <c r="S352" s="76" t="s">
        <v>82</v>
      </c>
      <c r="T352" s="69">
        <v>9800000</v>
      </c>
      <c r="U352" s="69">
        <v>2800000</v>
      </c>
      <c r="V352" s="46">
        <v>1113</v>
      </c>
      <c r="W352" s="44">
        <v>45352</v>
      </c>
      <c r="X352" s="45">
        <v>9800000</v>
      </c>
      <c r="Y352" s="46">
        <v>1422</v>
      </c>
      <c r="Z352" s="44">
        <v>45383</v>
      </c>
      <c r="AA352" s="47" t="s">
        <v>623</v>
      </c>
      <c r="AB352" s="77" t="s">
        <v>84</v>
      </c>
      <c r="AC352" s="74">
        <v>45373</v>
      </c>
      <c r="AD352" s="48" t="s">
        <v>2177</v>
      </c>
      <c r="AE352" s="8" t="s">
        <v>2178</v>
      </c>
      <c r="AF352" s="77" t="s">
        <v>87</v>
      </c>
      <c r="AG352" s="48" t="s">
        <v>586</v>
      </c>
      <c r="AH352" s="60" t="s">
        <v>580</v>
      </c>
      <c r="AI352" s="48" t="s">
        <v>108</v>
      </c>
      <c r="AJ352" s="74">
        <v>45468</v>
      </c>
      <c r="AK352" s="50">
        <v>3600000</v>
      </c>
      <c r="AL352" s="50">
        <v>3600000</v>
      </c>
      <c r="AM352" s="48">
        <v>111968</v>
      </c>
      <c r="AN352" s="46">
        <v>1651</v>
      </c>
      <c r="AO352" s="59">
        <v>45460</v>
      </c>
      <c r="AP352" s="50">
        <v>3600000</v>
      </c>
      <c r="AQ352" s="46">
        <v>2052</v>
      </c>
      <c r="AR352" s="59">
        <v>45471</v>
      </c>
      <c r="AS352" s="47">
        <v>3600000</v>
      </c>
      <c r="AT352" s="52">
        <v>1</v>
      </c>
      <c r="AU352" s="52">
        <v>15</v>
      </c>
      <c r="AV352" s="52">
        <v>45</v>
      </c>
      <c r="AW352" s="37" t="s">
        <v>110</v>
      </c>
      <c r="AX352" s="65">
        <v>45</v>
      </c>
      <c r="AY352" s="64">
        <v>45534</v>
      </c>
      <c r="AZ352" s="66"/>
      <c r="BA352" s="66"/>
      <c r="BB352" s="66"/>
      <c r="BC352" s="51"/>
      <c r="BD352" s="51"/>
      <c r="BE352" s="51"/>
      <c r="BF352" s="51"/>
      <c r="BG352" s="66"/>
      <c r="BH352" s="76"/>
      <c r="BI352" s="66"/>
      <c r="BJ352" s="76"/>
      <c r="BK352" s="66"/>
      <c r="BL352" s="79"/>
      <c r="BM352" s="76"/>
      <c r="BN352" s="66"/>
      <c r="BO352" s="66"/>
      <c r="BP352" s="79"/>
      <c r="BQ352" s="76"/>
      <c r="BR352" s="66"/>
      <c r="BS352" s="66"/>
      <c r="BT352" s="79"/>
      <c r="BU352" s="80"/>
      <c r="BV352" s="79"/>
      <c r="BW352" s="79"/>
      <c r="BX352" s="64">
        <v>45534</v>
      </c>
      <c r="BY352" s="52">
        <f>R352+AX352</f>
        <v>150</v>
      </c>
      <c r="BZ352" s="37" t="s">
        <v>111</v>
      </c>
      <c r="CA352" s="42">
        <f>T352+AL352</f>
        <v>13400000</v>
      </c>
      <c r="CB352" s="37" t="s">
        <v>91</v>
      </c>
    </row>
    <row r="353" spans="1:80" s="58" customFormat="1" ht="29.25" customHeight="1" x14ac:dyDescent="0.3">
      <c r="A353" s="75">
        <v>352</v>
      </c>
      <c r="B353" s="73">
        <v>103819</v>
      </c>
      <c r="C353" s="36" t="s">
        <v>1590</v>
      </c>
      <c r="D353" s="71" t="s">
        <v>1591</v>
      </c>
      <c r="E353" s="71" t="s">
        <v>1592</v>
      </c>
      <c r="F353" s="66" t="s">
        <v>2179</v>
      </c>
      <c r="G353" s="38" t="s">
        <v>2180</v>
      </c>
      <c r="H353" s="76" t="s">
        <v>76</v>
      </c>
      <c r="I353" s="76" t="s">
        <v>2181</v>
      </c>
      <c r="J353" s="40" t="s">
        <v>2165</v>
      </c>
      <c r="K353" s="66" t="s">
        <v>80</v>
      </c>
      <c r="L353" s="76" t="s">
        <v>81</v>
      </c>
      <c r="M353" s="64">
        <v>45373</v>
      </c>
      <c r="N353" s="86">
        <v>45383</v>
      </c>
      <c r="O353" s="86">
        <v>45488</v>
      </c>
      <c r="P353" s="76">
        <v>3</v>
      </c>
      <c r="Q353" s="76">
        <v>15</v>
      </c>
      <c r="R353" s="76">
        <f t="shared" si="9"/>
        <v>105</v>
      </c>
      <c r="S353" s="76" t="s">
        <v>82</v>
      </c>
      <c r="T353" s="69">
        <v>9100000</v>
      </c>
      <c r="U353" s="69">
        <v>2600000</v>
      </c>
      <c r="V353" s="43">
        <v>1135</v>
      </c>
      <c r="W353" s="44">
        <v>45362</v>
      </c>
      <c r="X353" s="45">
        <v>136500000</v>
      </c>
      <c r="Y353" s="46">
        <v>1423</v>
      </c>
      <c r="Z353" s="44">
        <v>45383</v>
      </c>
      <c r="AA353" s="47" t="s">
        <v>603</v>
      </c>
      <c r="AB353" s="77" t="s">
        <v>84</v>
      </c>
      <c r="AC353" s="74">
        <v>45373</v>
      </c>
      <c r="AD353" s="48" t="s">
        <v>2182</v>
      </c>
      <c r="AE353" s="78" t="s">
        <v>2183</v>
      </c>
      <c r="AF353" s="77" t="s">
        <v>87</v>
      </c>
      <c r="AG353" s="48" t="s">
        <v>978</v>
      </c>
      <c r="AH353" s="61" t="s">
        <v>1594</v>
      </c>
      <c r="AI353" s="48" t="s">
        <v>108</v>
      </c>
      <c r="AJ353" s="74">
        <v>45467</v>
      </c>
      <c r="AK353" s="50">
        <v>3900000</v>
      </c>
      <c r="AL353" s="50">
        <v>3900000</v>
      </c>
      <c r="AM353" s="48">
        <v>111932</v>
      </c>
      <c r="AN353" s="46">
        <v>1631</v>
      </c>
      <c r="AO353" s="59">
        <v>45460</v>
      </c>
      <c r="AP353" s="50">
        <v>3900000</v>
      </c>
      <c r="AQ353" s="46">
        <v>1981</v>
      </c>
      <c r="AR353" s="59">
        <v>45469</v>
      </c>
      <c r="AS353" s="47">
        <v>3900000</v>
      </c>
      <c r="AT353" s="52">
        <v>1</v>
      </c>
      <c r="AU353" s="52">
        <v>15</v>
      </c>
      <c r="AV353" s="52">
        <v>45</v>
      </c>
      <c r="AW353" s="37" t="s">
        <v>110</v>
      </c>
      <c r="AX353" s="65">
        <v>45</v>
      </c>
      <c r="AY353" s="64">
        <v>45534</v>
      </c>
      <c r="AZ353" s="66"/>
      <c r="BA353" s="66"/>
      <c r="BB353" s="66"/>
      <c r="BC353" s="51"/>
      <c r="BD353" s="51"/>
      <c r="BE353" s="51"/>
      <c r="BF353" s="51"/>
      <c r="BG353" s="66"/>
      <c r="BH353" s="76"/>
      <c r="BI353" s="66"/>
      <c r="BJ353" s="76"/>
      <c r="BK353" s="66"/>
      <c r="BL353" s="79"/>
      <c r="BM353" s="76"/>
      <c r="BN353" s="66"/>
      <c r="BO353" s="66"/>
      <c r="BP353" s="79"/>
      <c r="BQ353" s="76"/>
      <c r="BR353" s="66"/>
      <c r="BS353" s="66"/>
      <c r="BT353" s="79"/>
      <c r="BU353" s="80"/>
      <c r="BV353" s="79"/>
      <c r="BW353" s="79"/>
      <c r="BX353" s="64">
        <v>45534</v>
      </c>
      <c r="BY353" s="52">
        <f>R353+AX353</f>
        <v>150</v>
      </c>
      <c r="BZ353" s="37" t="s">
        <v>111</v>
      </c>
      <c r="CA353" s="42">
        <f>T353+AL353</f>
        <v>13000000</v>
      </c>
      <c r="CB353" s="37" t="s">
        <v>91</v>
      </c>
    </row>
    <row r="354" spans="1:80" s="58" customFormat="1" ht="29.25" customHeight="1" x14ac:dyDescent="0.3">
      <c r="A354" s="75">
        <v>353</v>
      </c>
      <c r="B354" s="73">
        <v>103788</v>
      </c>
      <c r="C354" s="36" t="s">
        <v>71</v>
      </c>
      <c r="D354" s="71" t="s">
        <v>72</v>
      </c>
      <c r="E354" s="71" t="s">
        <v>73</v>
      </c>
      <c r="F354" s="66" t="s">
        <v>2184</v>
      </c>
      <c r="G354" s="38" t="s">
        <v>2185</v>
      </c>
      <c r="H354" s="76" t="s">
        <v>76</v>
      </c>
      <c r="I354" s="76" t="s">
        <v>2186</v>
      </c>
      <c r="J354" s="40" t="s">
        <v>2187</v>
      </c>
      <c r="K354" s="66" t="s">
        <v>80</v>
      </c>
      <c r="L354" s="76" t="s">
        <v>81</v>
      </c>
      <c r="M354" s="64">
        <v>45373</v>
      </c>
      <c r="N354" s="86">
        <v>45383</v>
      </c>
      <c r="O354" s="86">
        <v>45488</v>
      </c>
      <c r="P354" s="76">
        <v>3</v>
      </c>
      <c r="Q354" s="76">
        <v>15</v>
      </c>
      <c r="R354" s="76">
        <f t="shared" si="9"/>
        <v>105</v>
      </c>
      <c r="S354" s="76" t="s">
        <v>82</v>
      </c>
      <c r="T354" s="69">
        <v>9800000</v>
      </c>
      <c r="U354" s="69">
        <v>2800000</v>
      </c>
      <c r="V354" s="43">
        <v>1127</v>
      </c>
      <c r="W354" s="44">
        <v>45352</v>
      </c>
      <c r="X354" s="45">
        <v>19600000</v>
      </c>
      <c r="Y354" s="46">
        <v>1424</v>
      </c>
      <c r="Z354" s="44">
        <v>45383</v>
      </c>
      <c r="AA354" s="47" t="s">
        <v>623</v>
      </c>
      <c r="AB354" s="77" t="s">
        <v>84</v>
      </c>
      <c r="AC354" s="74">
        <v>45373</v>
      </c>
      <c r="AD354" s="48" t="s">
        <v>2188</v>
      </c>
      <c r="AE354" s="78" t="s">
        <v>2189</v>
      </c>
      <c r="AF354" s="77" t="s">
        <v>87</v>
      </c>
      <c r="AG354" s="48" t="s">
        <v>1102</v>
      </c>
      <c r="AH354" s="60" t="s">
        <v>1103</v>
      </c>
      <c r="AI354" s="48" t="s">
        <v>108</v>
      </c>
      <c r="AJ354" s="74">
        <v>45468</v>
      </c>
      <c r="AK354" s="50">
        <v>4200000</v>
      </c>
      <c r="AL354" s="50">
        <v>4200000</v>
      </c>
      <c r="AM354" s="48">
        <v>111971</v>
      </c>
      <c r="AN354" s="46">
        <v>1654</v>
      </c>
      <c r="AO354" s="59">
        <v>45460</v>
      </c>
      <c r="AP354" s="50">
        <v>4200000</v>
      </c>
      <c r="AQ354" s="46">
        <v>2053</v>
      </c>
      <c r="AR354" s="59">
        <v>45471</v>
      </c>
      <c r="AS354" s="47">
        <v>4200000</v>
      </c>
      <c r="AT354" s="52">
        <v>1</v>
      </c>
      <c r="AU354" s="52">
        <v>15</v>
      </c>
      <c r="AV354" s="52">
        <v>45</v>
      </c>
      <c r="AW354" s="37" t="s">
        <v>110</v>
      </c>
      <c r="AX354" s="65">
        <v>45</v>
      </c>
      <c r="AY354" s="64">
        <v>45534</v>
      </c>
      <c r="AZ354" s="66"/>
      <c r="BA354" s="66"/>
      <c r="BB354" s="66"/>
      <c r="BC354" s="51"/>
      <c r="BD354" s="51"/>
      <c r="BE354" s="51"/>
      <c r="BF354" s="51"/>
      <c r="BG354" s="66"/>
      <c r="BH354" s="76"/>
      <c r="BI354" s="66"/>
      <c r="BJ354" s="76"/>
      <c r="BK354" s="66"/>
      <c r="BL354" s="79"/>
      <c r="BM354" s="76"/>
      <c r="BN354" s="66"/>
      <c r="BO354" s="66"/>
      <c r="BP354" s="79"/>
      <c r="BQ354" s="76"/>
      <c r="BR354" s="66"/>
      <c r="BS354" s="66"/>
      <c r="BT354" s="79"/>
      <c r="BU354" s="80"/>
      <c r="BV354" s="79"/>
      <c r="BW354" s="79"/>
      <c r="BX354" s="64">
        <v>45534</v>
      </c>
      <c r="BY354" s="52">
        <f>R354+AX354</f>
        <v>150</v>
      </c>
      <c r="BZ354" s="37" t="s">
        <v>111</v>
      </c>
      <c r="CA354" s="42">
        <f>T354+AL354</f>
        <v>14000000</v>
      </c>
      <c r="CB354" s="37" t="s">
        <v>91</v>
      </c>
    </row>
    <row r="355" spans="1:80" s="58" customFormat="1" ht="29.25" customHeight="1" x14ac:dyDescent="0.3">
      <c r="A355" s="75">
        <v>354</v>
      </c>
      <c r="B355" s="73">
        <v>103700</v>
      </c>
      <c r="C355" s="36" t="s">
        <v>133</v>
      </c>
      <c r="D355" s="71" t="s">
        <v>134</v>
      </c>
      <c r="E355" s="71" t="s">
        <v>385</v>
      </c>
      <c r="F355" s="66" t="s">
        <v>2190</v>
      </c>
      <c r="G355" s="38" t="s">
        <v>2191</v>
      </c>
      <c r="H355" s="76" t="s">
        <v>76</v>
      </c>
      <c r="I355" s="76" t="s">
        <v>2192</v>
      </c>
      <c r="J355" s="40" t="s">
        <v>95</v>
      </c>
      <c r="K355" s="66" t="s">
        <v>80</v>
      </c>
      <c r="L355" s="76" t="s">
        <v>81</v>
      </c>
      <c r="M355" s="64">
        <v>45373</v>
      </c>
      <c r="N355" s="86">
        <v>45383</v>
      </c>
      <c r="O355" s="86">
        <v>45488</v>
      </c>
      <c r="P355" s="76">
        <v>3</v>
      </c>
      <c r="Q355" s="76">
        <v>15</v>
      </c>
      <c r="R355" s="76">
        <f t="shared" ref="R355:R386" si="10">3*30+15</f>
        <v>105</v>
      </c>
      <c r="S355" s="76" t="s">
        <v>82</v>
      </c>
      <c r="T355" s="69">
        <v>9100000</v>
      </c>
      <c r="U355" s="69">
        <v>2600000</v>
      </c>
      <c r="V355" s="43">
        <v>1119</v>
      </c>
      <c r="W355" s="44">
        <v>45352</v>
      </c>
      <c r="X355" s="45">
        <v>100100000</v>
      </c>
      <c r="Y355" s="46">
        <v>1425</v>
      </c>
      <c r="Z355" s="44">
        <v>45383</v>
      </c>
      <c r="AA355" s="47" t="s">
        <v>603</v>
      </c>
      <c r="AB355" s="77" t="s">
        <v>84</v>
      </c>
      <c r="AC355" s="74">
        <v>45373</v>
      </c>
      <c r="AD355" s="48" t="s">
        <v>2193</v>
      </c>
      <c r="AE355" s="8" t="s">
        <v>2194</v>
      </c>
      <c r="AF355" s="77" t="s">
        <v>87</v>
      </c>
      <c r="AG355" s="48" t="s">
        <v>106</v>
      </c>
      <c r="AH355" s="61" t="s">
        <v>107</v>
      </c>
      <c r="AI355" s="48" t="s">
        <v>108</v>
      </c>
      <c r="AJ355" s="74">
        <v>45469</v>
      </c>
      <c r="AK355" s="50">
        <v>3900000</v>
      </c>
      <c r="AL355" s="50">
        <v>3900000</v>
      </c>
      <c r="AM355" s="48">
        <v>112687</v>
      </c>
      <c r="AN355" s="46">
        <v>1701</v>
      </c>
      <c r="AO355" s="59">
        <v>45468</v>
      </c>
      <c r="AP355" s="50">
        <v>3900000</v>
      </c>
      <c r="AQ355" s="46">
        <v>2054</v>
      </c>
      <c r="AR355" s="59">
        <v>45471</v>
      </c>
      <c r="AS355" s="47">
        <v>3900000</v>
      </c>
      <c r="AT355" s="52">
        <v>1</v>
      </c>
      <c r="AU355" s="52">
        <v>15</v>
      </c>
      <c r="AV355" s="52">
        <v>45</v>
      </c>
      <c r="AW355" s="37" t="s">
        <v>110</v>
      </c>
      <c r="AX355" s="65">
        <v>45</v>
      </c>
      <c r="AY355" s="64">
        <v>45534</v>
      </c>
      <c r="AZ355" s="66"/>
      <c r="BA355" s="66"/>
      <c r="BB355" s="66"/>
      <c r="BC355" s="51"/>
      <c r="BD355" s="51"/>
      <c r="BE355" s="51"/>
      <c r="BF355" s="51"/>
      <c r="BG355" s="66"/>
      <c r="BH355" s="76"/>
      <c r="BI355" s="66"/>
      <c r="BJ355" s="76"/>
      <c r="BK355" s="66"/>
      <c r="BL355" s="79"/>
      <c r="BM355" s="76"/>
      <c r="BN355" s="66"/>
      <c r="BO355" s="66"/>
      <c r="BP355" s="79"/>
      <c r="BQ355" s="76"/>
      <c r="BR355" s="66"/>
      <c r="BS355" s="66"/>
      <c r="BT355" s="79"/>
      <c r="BU355" s="80"/>
      <c r="BV355" s="79"/>
      <c r="BW355" s="79"/>
      <c r="BX355" s="57">
        <v>45534</v>
      </c>
      <c r="BY355" s="52">
        <f>R355+AX355</f>
        <v>150</v>
      </c>
      <c r="BZ355" s="37" t="s">
        <v>111</v>
      </c>
      <c r="CA355" s="42">
        <f>T355+AL355</f>
        <v>13000000</v>
      </c>
      <c r="CB355" s="37" t="s">
        <v>91</v>
      </c>
    </row>
    <row r="356" spans="1:80" s="58" customFormat="1" ht="29.25" customHeight="1" x14ac:dyDescent="0.3">
      <c r="A356" s="75">
        <v>355</v>
      </c>
      <c r="B356" s="73">
        <v>103770</v>
      </c>
      <c r="C356" s="36" t="s">
        <v>71</v>
      </c>
      <c r="D356" s="71" t="s">
        <v>72</v>
      </c>
      <c r="E356" s="71" t="s">
        <v>73</v>
      </c>
      <c r="F356" s="66" t="s">
        <v>2195</v>
      </c>
      <c r="G356" s="38" t="s">
        <v>2196</v>
      </c>
      <c r="H356" s="76" t="s">
        <v>76</v>
      </c>
      <c r="I356" s="76" t="s">
        <v>2197</v>
      </c>
      <c r="J356" s="40" t="s">
        <v>2088</v>
      </c>
      <c r="K356" s="66" t="s">
        <v>80</v>
      </c>
      <c r="L356" s="76" t="s">
        <v>81</v>
      </c>
      <c r="M356" s="64">
        <v>45373</v>
      </c>
      <c r="N356" s="86">
        <v>45383</v>
      </c>
      <c r="O356" s="86">
        <v>45488</v>
      </c>
      <c r="P356" s="76">
        <v>3</v>
      </c>
      <c r="Q356" s="76">
        <v>15</v>
      </c>
      <c r="R356" s="76">
        <f t="shared" si="10"/>
        <v>105</v>
      </c>
      <c r="S356" s="76" t="s">
        <v>82</v>
      </c>
      <c r="T356" s="69">
        <v>8400000</v>
      </c>
      <c r="U356" s="69">
        <v>2400000</v>
      </c>
      <c r="V356" s="43">
        <v>1124</v>
      </c>
      <c r="W356" s="44">
        <v>45352</v>
      </c>
      <c r="X356" s="45">
        <v>42000000</v>
      </c>
      <c r="Y356" s="46">
        <v>1426</v>
      </c>
      <c r="Z356" s="44">
        <v>45383</v>
      </c>
      <c r="AA356" s="47" t="s">
        <v>752</v>
      </c>
      <c r="AB356" s="77" t="s">
        <v>84</v>
      </c>
      <c r="AC356" s="74">
        <v>45373</v>
      </c>
      <c r="AD356" s="48" t="s">
        <v>2198</v>
      </c>
      <c r="AE356" s="78" t="s">
        <v>2199</v>
      </c>
      <c r="AF356" s="77" t="s">
        <v>87</v>
      </c>
      <c r="AG356" s="48" t="s">
        <v>235</v>
      </c>
      <c r="AH356" s="48" t="s">
        <v>99</v>
      </c>
      <c r="AI356" s="48" t="s">
        <v>108</v>
      </c>
      <c r="AJ356" s="74">
        <v>45469</v>
      </c>
      <c r="AK356" s="50">
        <v>3600000</v>
      </c>
      <c r="AL356" s="50">
        <v>3600000</v>
      </c>
      <c r="AM356" s="48">
        <v>111937</v>
      </c>
      <c r="AN356" s="46">
        <v>1663</v>
      </c>
      <c r="AO356" s="59">
        <v>45460</v>
      </c>
      <c r="AP356" s="50">
        <v>3600000</v>
      </c>
      <c r="AQ356" s="46">
        <v>2055</v>
      </c>
      <c r="AR356" s="59">
        <v>45471</v>
      </c>
      <c r="AS356" s="47">
        <v>3600000</v>
      </c>
      <c r="AT356" s="52">
        <v>1</v>
      </c>
      <c r="AU356" s="52">
        <v>15</v>
      </c>
      <c r="AV356" s="52">
        <v>45</v>
      </c>
      <c r="AW356" s="37" t="s">
        <v>110</v>
      </c>
      <c r="AX356" s="65">
        <v>45</v>
      </c>
      <c r="AY356" s="64">
        <v>45534</v>
      </c>
      <c r="AZ356" s="66"/>
      <c r="BA356" s="66"/>
      <c r="BB356" s="66"/>
      <c r="BC356" s="51"/>
      <c r="BD356" s="51"/>
      <c r="BE356" s="51"/>
      <c r="BF356" s="51"/>
      <c r="BG356" s="66"/>
      <c r="BH356" s="76"/>
      <c r="BI356" s="66"/>
      <c r="BJ356" s="76"/>
      <c r="BK356" s="66"/>
      <c r="BL356" s="79"/>
      <c r="BM356" s="76"/>
      <c r="BN356" s="66"/>
      <c r="BO356" s="66"/>
      <c r="BP356" s="79"/>
      <c r="BQ356" s="76"/>
      <c r="BR356" s="66"/>
      <c r="BS356" s="66"/>
      <c r="BT356" s="79"/>
      <c r="BU356" s="80"/>
      <c r="BV356" s="79"/>
      <c r="BW356" s="79"/>
      <c r="BX356" s="64">
        <v>45534</v>
      </c>
      <c r="BY356" s="52">
        <f>R356+AX356</f>
        <v>150</v>
      </c>
      <c r="BZ356" s="37" t="s">
        <v>111</v>
      </c>
      <c r="CA356" s="42">
        <f>T356+AL356</f>
        <v>12000000</v>
      </c>
      <c r="CB356" s="37" t="s">
        <v>91</v>
      </c>
    </row>
    <row r="357" spans="1:80" s="58" customFormat="1" ht="29.25" customHeight="1" x14ac:dyDescent="0.3">
      <c r="A357" s="75">
        <v>356</v>
      </c>
      <c r="B357" s="73">
        <v>103819</v>
      </c>
      <c r="C357" s="36" t="s">
        <v>1590</v>
      </c>
      <c r="D357" s="71" t="s">
        <v>1591</v>
      </c>
      <c r="E357" s="71" t="s">
        <v>1592</v>
      </c>
      <c r="F357" s="66" t="s">
        <v>2200</v>
      </c>
      <c r="G357" s="38" t="s">
        <v>2201</v>
      </c>
      <c r="H357" s="76" t="s">
        <v>76</v>
      </c>
      <c r="I357" s="76" t="s">
        <v>2202</v>
      </c>
      <c r="J357" s="40" t="s">
        <v>2165</v>
      </c>
      <c r="K357" s="66" t="s">
        <v>80</v>
      </c>
      <c r="L357" s="76" t="s">
        <v>81</v>
      </c>
      <c r="M357" s="64">
        <v>45373</v>
      </c>
      <c r="N357" s="86">
        <v>45383</v>
      </c>
      <c r="O357" s="86">
        <v>45488</v>
      </c>
      <c r="P357" s="76">
        <v>3</v>
      </c>
      <c r="Q357" s="76">
        <v>15</v>
      </c>
      <c r="R357" s="76">
        <f t="shared" si="10"/>
        <v>105</v>
      </c>
      <c r="S357" s="76" t="s">
        <v>82</v>
      </c>
      <c r="T357" s="69">
        <v>9100000</v>
      </c>
      <c r="U357" s="69">
        <v>2600000</v>
      </c>
      <c r="V357" s="43">
        <v>1135</v>
      </c>
      <c r="W357" s="44">
        <v>45362</v>
      </c>
      <c r="X357" s="45">
        <v>136500000</v>
      </c>
      <c r="Y357" s="46">
        <v>1427</v>
      </c>
      <c r="Z357" s="44">
        <v>45383</v>
      </c>
      <c r="AA357" s="47" t="s">
        <v>603</v>
      </c>
      <c r="AB357" s="77" t="s">
        <v>84</v>
      </c>
      <c r="AC357" s="74">
        <v>45373</v>
      </c>
      <c r="AD357" s="48" t="s">
        <v>2203</v>
      </c>
      <c r="AE357" s="78" t="s">
        <v>2204</v>
      </c>
      <c r="AF357" s="77" t="s">
        <v>87</v>
      </c>
      <c r="AG357" s="48" t="s">
        <v>978</v>
      </c>
      <c r="AH357" s="61" t="s">
        <v>1594</v>
      </c>
      <c r="AI357" s="48" t="s">
        <v>108</v>
      </c>
      <c r="AJ357" s="74">
        <v>45468</v>
      </c>
      <c r="AK357" s="50">
        <v>3900000</v>
      </c>
      <c r="AL357" s="50">
        <v>3900000</v>
      </c>
      <c r="AM357" s="48">
        <v>111933</v>
      </c>
      <c r="AN357" s="46">
        <v>1632</v>
      </c>
      <c r="AO357" s="59">
        <v>45460</v>
      </c>
      <c r="AP357" s="50">
        <v>3900000</v>
      </c>
      <c r="AQ357" s="46">
        <v>2056</v>
      </c>
      <c r="AR357" s="59">
        <v>45471</v>
      </c>
      <c r="AS357" s="47">
        <v>3900000</v>
      </c>
      <c r="AT357" s="52">
        <v>1</v>
      </c>
      <c r="AU357" s="52">
        <v>15</v>
      </c>
      <c r="AV357" s="52">
        <v>45</v>
      </c>
      <c r="AW357" s="37" t="s">
        <v>110</v>
      </c>
      <c r="AX357" s="65">
        <v>45</v>
      </c>
      <c r="AY357" s="64">
        <v>45534</v>
      </c>
      <c r="AZ357" s="66"/>
      <c r="BA357" s="66"/>
      <c r="BB357" s="66"/>
      <c r="BC357" s="51"/>
      <c r="BD357" s="51"/>
      <c r="BE357" s="51"/>
      <c r="BF357" s="51"/>
      <c r="BG357" s="66"/>
      <c r="BH357" s="76"/>
      <c r="BI357" s="66"/>
      <c r="BJ357" s="76"/>
      <c r="BK357" s="66"/>
      <c r="BL357" s="79"/>
      <c r="BM357" s="76"/>
      <c r="BN357" s="66"/>
      <c r="BO357" s="66"/>
      <c r="BP357" s="79"/>
      <c r="BQ357" s="76"/>
      <c r="BR357" s="66"/>
      <c r="BS357" s="66"/>
      <c r="BT357" s="79"/>
      <c r="BU357" s="80"/>
      <c r="BV357" s="79"/>
      <c r="BW357" s="79"/>
      <c r="BX357" s="64">
        <v>45534</v>
      </c>
      <c r="BY357" s="52">
        <f>R357+AX357</f>
        <v>150</v>
      </c>
      <c r="BZ357" s="37" t="s">
        <v>111</v>
      </c>
      <c r="CA357" s="42">
        <f>T357+AL357</f>
        <v>13000000</v>
      </c>
      <c r="CB357" s="37" t="s">
        <v>91</v>
      </c>
    </row>
    <row r="358" spans="1:80" s="58" customFormat="1" ht="29.25" customHeight="1" x14ac:dyDescent="0.3">
      <c r="A358" s="75">
        <v>357</v>
      </c>
      <c r="B358" s="73">
        <v>103819</v>
      </c>
      <c r="C358" s="36" t="s">
        <v>1590</v>
      </c>
      <c r="D358" s="71" t="s">
        <v>1591</v>
      </c>
      <c r="E358" s="71" t="s">
        <v>1592</v>
      </c>
      <c r="F358" s="66" t="s">
        <v>2205</v>
      </c>
      <c r="G358" s="38" t="s">
        <v>2206</v>
      </c>
      <c r="H358" s="76" t="s">
        <v>76</v>
      </c>
      <c r="I358" s="76" t="s">
        <v>2207</v>
      </c>
      <c r="J358" s="40" t="s">
        <v>2165</v>
      </c>
      <c r="K358" s="66" t="s">
        <v>80</v>
      </c>
      <c r="L358" s="76" t="s">
        <v>81</v>
      </c>
      <c r="M358" s="64">
        <v>45378</v>
      </c>
      <c r="N358" s="86">
        <v>45383</v>
      </c>
      <c r="O358" s="86">
        <v>45488</v>
      </c>
      <c r="P358" s="76">
        <v>3</v>
      </c>
      <c r="Q358" s="76">
        <v>15</v>
      </c>
      <c r="R358" s="76">
        <f t="shared" si="10"/>
        <v>105</v>
      </c>
      <c r="S358" s="76" t="s">
        <v>82</v>
      </c>
      <c r="T358" s="69">
        <v>9100000</v>
      </c>
      <c r="U358" s="69">
        <v>2600000</v>
      </c>
      <c r="V358" s="43">
        <v>1135</v>
      </c>
      <c r="W358" s="44">
        <v>45362</v>
      </c>
      <c r="X358" s="45">
        <v>136500000</v>
      </c>
      <c r="Y358" s="46">
        <v>1428</v>
      </c>
      <c r="Z358" s="44">
        <v>45383</v>
      </c>
      <c r="AA358" s="47" t="s">
        <v>603</v>
      </c>
      <c r="AB358" s="77" t="s">
        <v>84</v>
      </c>
      <c r="AC358" s="74">
        <v>45378</v>
      </c>
      <c r="AD358" s="48" t="s">
        <v>2208</v>
      </c>
      <c r="AE358" s="78" t="s">
        <v>2209</v>
      </c>
      <c r="AF358" s="77" t="s">
        <v>87</v>
      </c>
      <c r="AG358" s="48" t="s">
        <v>978</v>
      </c>
      <c r="AH358" s="61" t="s">
        <v>1594</v>
      </c>
      <c r="AI358" s="48" t="s">
        <v>108</v>
      </c>
      <c r="AJ358" s="74">
        <v>45468</v>
      </c>
      <c r="AK358" s="50">
        <v>3900000</v>
      </c>
      <c r="AL358" s="50">
        <v>3900000</v>
      </c>
      <c r="AM358" s="48">
        <v>111930</v>
      </c>
      <c r="AN358" s="46">
        <v>1629</v>
      </c>
      <c r="AO358" s="59">
        <v>45460</v>
      </c>
      <c r="AP358" s="50">
        <v>3900000</v>
      </c>
      <c r="AQ358" s="46">
        <v>2057</v>
      </c>
      <c r="AR358" s="59">
        <v>45471</v>
      </c>
      <c r="AS358" s="47">
        <v>3900000</v>
      </c>
      <c r="AT358" s="52">
        <v>1</v>
      </c>
      <c r="AU358" s="52">
        <v>15</v>
      </c>
      <c r="AV358" s="52">
        <v>45</v>
      </c>
      <c r="AW358" s="37" t="s">
        <v>110</v>
      </c>
      <c r="AX358" s="65">
        <v>45</v>
      </c>
      <c r="AY358" s="64">
        <v>45534</v>
      </c>
      <c r="AZ358" s="66"/>
      <c r="BA358" s="66"/>
      <c r="BB358" s="66"/>
      <c r="BC358" s="51"/>
      <c r="BD358" s="51"/>
      <c r="BE358" s="51"/>
      <c r="BF358" s="51"/>
      <c r="BG358" s="66"/>
      <c r="BH358" s="76"/>
      <c r="BI358" s="66"/>
      <c r="BJ358" s="76"/>
      <c r="BK358" s="66"/>
      <c r="BL358" s="79"/>
      <c r="BM358" s="76"/>
      <c r="BN358" s="66"/>
      <c r="BO358" s="66"/>
      <c r="BP358" s="79"/>
      <c r="BQ358" s="76"/>
      <c r="BR358" s="66"/>
      <c r="BS358" s="66"/>
      <c r="BT358" s="79"/>
      <c r="BU358" s="80"/>
      <c r="BV358" s="79"/>
      <c r="BW358" s="79"/>
      <c r="BX358" s="64">
        <v>45534</v>
      </c>
      <c r="BY358" s="52">
        <f>R358+AX358</f>
        <v>150</v>
      </c>
      <c r="BZ358" s="37" t="s">
        <v>111</v>
      </c>
      <c r="CA358" s="42">
        <f>T358+AL358</f>
        <v>13000000</v>
      </c>
      <c r="CB358" s="37" t="s">
        <v>91</v>
      </c>
    </row>
    <row r="359" spans="1:80" s="58" customFormat="1" ht="29.25" customHeight="1" x14ac:dyDescent="0.3">
      <c r="A359" s="75">
        <v>358</v>
      </c>
      <c r="B359" s="73">
        <v>103960</v>
      </c>
      <c r="C359" s="36" t="s">
        <v>335</v>
      </c>
      <c r="D359" s="71" t="s">
        <v>336</v>
      </c>
      <c r="E359" s="71" t="s">
        <v>337</v>
      </c>
      <c r="F359" s="66" t="s">
        <v>2210</v>
      </c>
      <c r="G359" s="38" t="s">
        <v>2211</v>
      </c>
      <c r="H359" s="76" t="s">
        <v>76</v>
      </c>
      <c r="I359" s="76" t="s">
        <v>2212</v>
      </c>
      <c r="J359" s="40" t="s">
        <v>2213</v>
      </c>
      <c r="K359" s="66" t="s">
        <v>80</v>
      </c>
      <c r="L359" s="76" t="s">
        <v>81</v>
      </c>
      <c r="M359" s="64">
        <v>45378</v>
      </c>
      <c r="N359" s="86">
        <v>45383</v>
      </c>
      <c r="O359" s="86">
        <v>45488</v>
      </c>
      <c r="P359" s="76">
        <v>3</v>
      </c>
      <c r="Q359" s="76">
        <v>15</v>
      </c>
      <c r="R359" s="76">
        <f t="shared" si="10"/>
        <v>105</v>
      </c>
      <c r="S359" s="76" t="s">
        <v>82</v>
      </c>
      <c r="T359" s="69">
        <v>21000000</v>
      </c>
      <c r="U359" s="69">
        <v>6000000</v>
      </c>
      <c r="V359" s="46">
        <v>1118</v>
      </c>
      <c r="W359" s="44">
        <v>45352</v>
      </c>
      <c r="X359" s="45">
        <v>21000000</v>
      </c>
      <c r="Y359" s="46">
        <v>1429</v>
      </c>
      <c r="Z359" s="44">
        <v>45383</v>
      </c>
      <c r="AA359" s="47" t="s">
        <v>610</v>
      </c>
      <c r="AB359" s="77" t="s">
        <v>84</v>
      </c>
      <c r="AC359" s="74">
        <v>45378</v>
      </c>
      <c r="AD359" s="48" t="s">
        <v>2214</v>
      </c>
      <c r="AE359" s="8" t="s">
        <v>2215</v>
      </c>
      <c r="AF359" s="77" t="s">
        <v>87</v>
      </c>
      <c r="AG359" s="48" t="s">
        <v>344</v>
      </c>
      <c r="AH359" s="61" t="s">
        <v>345</v>
      </c>
      <c r="AI359" s="48" t="s">
        <v>108</v>
      </c>
      <c r="AJ359" s="74">
        <v>45471</v>
      </c>
      <c r="AK359" s="50">
        <v>9000000</v>
      </c>
      <c r="AL359" s="50">
        <v>9000000</v>
      </c>
      <c r="AM359" s="48">
        <v>111969</v>
      </c>
      <c r="AN359" s="46">
        <v>1652</v>
      </c>
      <c r="AO359" s="59">
        <v>45460</v>
      </c>
      <c r="AP359" s="50">
        <v>9000000</v>
      </c>
      <c r="AQ359" s="46">
        <v>2074</v>
      </c>
      <c r="AR359" s="59">
        <v>45475</v>
      </c>
      <c r="AS359" s="47">
        <v>9000000</v>
      </c>
      <c r="AT359" s="52">
        <v>1</v>
      </c>
      <c r="AU359" s="52">
        <v>15</v>
      </c>
      <c r="AV359" s="52">
        <v>45</v>
      </c>
      <c r="AW359" s="37" t="s">
        <v>110</v>
      </c>
      <c r="AX359" s="65">
        <v>45</v>
      </c>
      <c r="AY359" s="64">
        <v>45534</v>
      </c>
      <c r="AZ359" s="66"/>
      <c r="BA359" s="66"/>
      <c r="BB359" s="66"/>
      <c r="BC359" s="51"/>
      <c r="BD359" s="51"/>
      <c r="BE359" s="51"/>
      <c r="BF359" s="51"/>
      <c r="BG359" s="66"/>
      <c r="BH359" s="76"/>
      <c r="BI359" s="66"/>
      <c r="BJ359" s="76"/>
      <c r="BK359" s="66"/>
      <c r="BL359" s="79"/>
      <c r="BM359" s="76"/>
      <c r="BN359" s="66"/>
      <c r="BO359" s="66"/>
      <c r="BP359" s="79"/>
      <c r="BQ359" s="76"/>
      <c r="BR359" s="66"/>
      <c r="BS359" s="66"/>
      <c r="BT359" s="79"/>
      <c r="BU359" s="80"/>
      <c r="BV359" s="79"/>
      <c r="BW359" s="79"/>
      <c r="BX359" s="64">
        <v>45534</v>
      </c>
      <c r="BY359" s="52">
        <f>R359+AX359</f>
        <v>150</v>
      </c>
      <c r="BZ359" s="37" t="s">
        <v>111</v>
      </c>
      <c r="CA359" s="42">
        <f>T359+AL359</f>
        <v>30000000</v>
      </c>
      <c r="CB359" s="37" t="s">
        <v>91</v>
      </c>
    </row>
    <row r="360" spans="1:80" s="58" customFormat="1" ht="29.25" customHeight="1" x14ac:dyDescent="0.3">
      <c r="A360" s="75">
        <v>359</v>
      </c>
      <c r="B360" s="73">
        <v>103870</v>
      </c>
      <c r="C360" s="36" t="s">
        <v>133</v>
      </c>
      <c r="D360" s="71" t="s">
        <v>134</v>
      </c>
      <c r="E360" s="71" t="s">
        <v>385</v>
      </c>
      <c r="F360" s="66" t="s">
        <v>2216</v>
      </c>
      <c r="G360" s="38" t="s">
        <v>2217</v>
      </c>
      <c r="H360" s="76" t="s">
        <v>76</v>
      </c>
      <c r="I360" s="76" t="s">
        <v>2218</v>
      </c>
      <c r="J360" s="40" t="s">
        <v>1840</v>
      </c>
      <c r="K360" s="66" t="s">
        <v>80</v>
      </c>
      <c r="L360" s="76" t="s">
        <v>81</v>
      </c>
      <c r="M360" s="64">
        <v>45378</v>
      </c>
      <c r="N360" s="86">
        <v>45383</v>
      </c>
      <c r="O360" s="86">
        <v>45488</v>
      </c>
      <c r="P360" s="76">
        <v>3</v>
      </c>
      <c r="Q360" s="76">
        <v>15</v>
      </c>
      <c r="R360" s="76">
        <f t="shared" si="10"/>
        <v>105</v>
      </c>
      <c r="S360" s="76" t="s">
        <v>82</v>
      </c>
      <c r="T360" s="69">
        <v>17500000</v>
      </c>
      <c r="U360" s="69">
        <v>5000000</v>
      </c>
      <c r="V360" s="43">
        <v>1137</v>
      </c>
      <c r="W360" s="44">
        <v>45362</v>
      </c>
      <c r="X360" s="45">
        <v>140000000</v>
      </c>
      <c r="Y360" s="46">
        <v>1430</v>
      </c>
      <c r="Z360" s="44">
        <v>45383</v>
      </c>
      <c r="AA360" s="47" t="s">
        <v>583</v>
      </c>
      <c r="AB360" s="77" t="s">
        <v>84</v>
      </c>
      <c r="AC360" s="74">
        <v>45378</v>
      </c>
      <c r="AD360" s="48" t="s">
        <v>2219</v>
      </c>
      <c r="AE360" s="78" t="s">
        <v>2220</v>
      </c>
      <c r="AF360" s="77" t="s">
        <v>87</v>
      </c>
      <c r="AG360" s="48" t="s">
        <v>392</v>
      </c>
      <c r="AH360" s="48" t="s">
        <v>107</v>
      </c>
      <c r="AI360" s="48" t="s">
        <v>108</v>
      </c>
      <c r="AJ360" s="74">
        <v>45464</v>
      </c>
      <c r="AK360" s="50">
        <v>7500000</v>
      </c>
      <c r="AL360" s="50">
        <v>7500000</v>
      </c>
      <c r="AM360" s="48">
        <v>111938</v>
      </c>
      <c r="AN360" s="46">
        <v>1636</v>
      </c>
      <c r="AO360" s="59">
        <v>45460</v>
      </c>
      <c r="AP360" s="50">
        <v>7500000</v>
      </c>
      <c r="AQ360" s="46">
        <v>1982</v>
      </c>
      <c r="AR360" s="59">
        <v>45469</v>
      </c>
      <c r="AS360" s="47">
        <v>7500000</v>
      </c>
      <c r="AT360" s="52">
        <v>1</v>
      </c>
      <c r="AU360" s="52">
        <v>15</v>
      </c>
      <c r="AV360" s="52">
        <v>45</v>
      </c>
      <c r="AW360" s="37" t="s">
        <v>110</v>
      </c>
      <c r="AX360" s="65">
        <v>45</v>
      </c>
      <c r="AY360" s="64">
        <v>45534</v>
      </c>
      <c r="AZ360" s="66"/>
      <c r="BA360" s="66"/>
      <c r="BB360" s="66"/>
      <c r="BC360" s="51"/>
      <c r="BD360" s="51"/>
      <c r="BE360" s="51"/>
      <c r="BF360" s="51"/>
      <c r="BG360" s="66"/>
      <c r="BH360" s="76"/>
      <c r="BI360" s="66"/>
      <c r="BJ360" s="76"/>
      <c r="BK360" s="66"/>
      <c r="BL360" s="79"/>
      <c r="BM360" s="76"/>
      <c r="BN360" s="66"/>
      <c r="BO360" s="66"/>
      <c r="BP360" s="79"/>
      <c r="BQ360" s="76"/>
      <c r="BR360" s="66"/>
      <c r="BS360" s="66"/>
      <c r="BT360" s="79"/>
      <c r="BU360" s="80"/>
      <c r="BV360" s="79"/>
      <c r="BW360" s="79"/>
      <c r="BX360" s="64">
        <v>45534</v>
      </c>
      <c r="BY360" s="52">
        <f>R360+AX360</f>
        <v>150</v>
      </c>
      <c r="BZ360" s="37" t="s">
        <v>111</v>
      </c>
      <c r="CA360" s="42">
        <f>T360+AL360</f>
        <v>25000000</v>
      </c>
      <c r="CB360" s="37" t="s">
        <v>91</v>
      </c>
    </row>
    <row r="361" spans="1:80" s="58" customFormat="1" ht="29.25" customHeight="1" x14ac:dyDescent="0.3">
      <c r="A361" s="75">
        <v>360</v>
      </c>
      <c r="B361" s="73">
        <v>103788</v>
      </c>
      <c r="C361" s="36" t="s">
        <v>71</v>
      </c>
      <c r="D361" s="71" t="s">
        <v>72</v>
      </c>
      <c r="E361" s="71" t="s">
        <v>73</v>
      </c>
      <c r="F361" s="66" t="s">
        <v>2221</v>
      </c>
      <c r="G361" s="38" t="s">
        <v>2222</v>
      </c>
      <c r="H361" s="76" t="s">
        <v>76</v>
      </c>
      <c r="I361" s="76" t="s">
        <v>2223</v>
      </c>
      <c r="J361" s="40" t="s">
        <v>2187</v>
      </c>
      <c r="K361" s="66" t="s">
        <v>80</v>
      </c>
      <c r="L361" s="76" t="s">
        <v>81</v>
      </c>
      <c r="M361" s="64">
        <v>45378</v>
      </c>
      <c r="N361" s="86">
        <v>45383</v>
      </c>
      <c r="O361" s="86">
        <v>45488</v>
      </c>
      <c r="P361" s="76">
        <v>3</v>
      </c>
      <c r="Q361" s="76">
        <v>15</v>
      </c>
      <c r="R361" s="76">
        <f t="shared" si="10"/>
        <v>105</v>
      </c>
      <c r="S361" s="76" t="s">
        <v>82</v>
      </c>
      <c r="T361" s="69">
        <v>9800000</v>
      </c>
      <c r="U361" s="69">
        <v>2800000</v>
      </c>
      <c r="V361" s="43">
        <v>1127</v>
      </c>
      <c r="W361" s="44">
        <v>45352</v>
      </c>
      <c r="X361" s="45">
        <v>19600000</v>
      </c>
      <c r="Y361" s="46">
        <v>1431</v>
      </c>
      <c r="Z361" s="44">
        <v>45383</v>
      </c>
      <c r="AA361" s="47" t="s">
        <v>623</v>
      </c>
      <c r="AB361" s="77" t="s">
        <v>84</v>
      </c>
      <c r="AC361" s="74">
        <v>45378</v>
      </c>
      <c r="AD361" s="48" t="s">
        <v>2224</v>
      </c>
      <c r="AE361" s="8" t="s">
        <v>2225</v>
      </c>
      <c r="AF361" s="77" t="s">
        <v>87</v>
      </c>
      <c r="AG361" s="48" t="s">
        <v>1102</v>
      </c>
      <c r="AH361" s="60" t="s">
        <v>329</v>
      </c>
      <c r="AI361" s="48" t="s">
        <v>108</v>
      </c>
      <c r="AJ361" s="74">
        <v>45469</v>
      </c>
      <c r="AK361" s="50">
        <v>4200000</v>
      </c>
      <c r="AL361" s="50">
        <v>4200000</v>
      </c>
      <c r="AM361" s="48">
        <v>111970</v>
      </c>
      <c r="AN361" s="46">
        <v>1653</v>
      </c>
      <c r="AO361" s="59">
        <v>45460</v>
      </c>
      <c r="AP361" s="50">
        <v>4200000</v>
      </c>
      <c r="AQ361" s="46">
        <v>2058</v>
      </c>
      <c r="AR361" s="59">
        <v>45471</v>
      </c>
      <c r="AS361" s="47">
        <v>4200000</v>
      </c>
      <c r="AT361" s="52">
        <v>1</v>
      </c>
      <c r="AU361" s="52">
        <v>15</v>
      </c>
      <c r="AV361" s="52">
        <v>45</v>
      </c>
      <c r="AW361" s="37" t="s">
        <v>110</v>
      </c>
      <c r="AX361" s="65">
        <v>45</v>
      </c>
      <c r="AY361" s="64">
        <v>45534</v>
      </c>
      <c r="AZ361" s="66"/>
      <c r="BA361" s="66"/>
      <c r="BB361" s="66"/>
      <c r="BC361" s="51"/>
      <c r="BD361" s="51"/>
      <c r="BE361" s="51"/>
      <c r="BF361" s="51"/>
      <c r="BG361" s="66"/>
      <c r="BH361" s="76"/>
      <c r="BI361" s="66"/>
      <c r="BJ361" s="66" t="s">
        <v>2226</v>
      </c>
      <c r="BK361" s="64" t="s">
        <v>2227</v>
      </c>
      <c r="BL361" s="79" t="s">
        <v>2228</v>
      </c>
      <c r="BM361" s="87" t="s">
        <v>2229</v>
      </c>
      <c r="BN361" s="66" t="s">
        <v>2230</v>
      </c>
      <c r="BO361" s="66" t="s">
        <v>2231</v>
      </c>
      <c r="BP361" s="88" t="s">
        <v>2232</v>
      </c>
      <c r="BQ361" s="87" t="s">
        <v>2233</v>
      </c>
      <c r="BR361" s="66" t="s">
        <v>2234</v>
      </c>
      <c r="BS361" s="66" t="s">
        <v>2235</v>
      </c>
      <c r="BT361" s="88" t="s">
        <v>2236</v>
      </c>
      <c r="BU361" s="79" t="s">
        <v>2237</v>
      </c>
      <c r="BV361" s="79"/>
      <c r="BW361" s="79"/>
      <c r="BX361" s="64">
        <v>45534</v>
      </c>
      <c r="BY361" s="52">
        <f>R361+AX361</f>
        <v>150</v>
      </c>
      <c r="BZ361" s="37" t="s">
        <v>111</v>
      </c>
      <c r="CA361" s="42">
        <f>T361+AL361</f>
        <v>14000000</v>
      </c>
      <c r="CB361" s="37" t="s">
        <v>91</v>
      </c>
    </row>
    <row r="362" spans="1:80" s="58" customFormat="1" ht="29.25" customHeight="1" x14ac:dyDescent="0.3">
      <c r="A362" s="75">
        <v>361</v>
      </c>
      <c r="B362" s="73">
        <v>103700</v>
      </c>
      <c r="C362" s="36" t="s">
        <v>133</v>
      </c>
      <c r="D362" s="71" t="s">
        <v>134</v>
      </c>
      <c r="E362" s="71" t="s">
        <v>385</v>
      </c>
      <c r="F362" s="66" t="s">
        <v>2238</v>
      </c>
      <c r="G362" s="38" t="s">
        <v>2239</v>
      </c>
      <c r="H362" s="76" t="s">
        <v>76</v>
      </c>
      <c r="I362" s="76" t="s">
        <v>2240</v>
      </c>
      <c r="J362" s="40" t="s">
        <v>95</v>
      </c>
      <c r="K362" s="66" t="s">
        <v>80</v>
      </c>
      <c r="L362" s="76" t="s">
        <v>81</v>
      </c>
      <c r="M362" s="64">
        <v>45378</v>
      </c>
      <c r="N362" s="86">
        <v>45383</v>
      </c>
      <c r="O362" s="86">
        <v>45488</v>
      </c>
      <c r="P362" s="76">
        <v>3</v>
      </c>
      <c r="Q362" s="76">
        <v>15</v>
      </c>
      <c r="R362" s="76">
        <f t="shared" si="10"/>
        <v>105</v>
      </c>
      <c r="S362" s="76" t="s">
        <v>82</v>
      </c>
      <c r="T362" s="69">
        <v>9100000</v>
      </c>
      <c r="U362" s="69">
        <v>2600000</v>
      </c>
      <c r="V362" s="43">
        <v>1119</v>
      </c>
      <c r="W362" s="44">
        <v>45352</v>
      </c>
      <c r="X362" s="45">
        <v>100100000</v>
      </c>
      <c r="Y362" s="46">
        <v>1432</v>
      </c>
      <c r="Z362" s="44">
        <v>45383</v>
      </c>
      <c r="AA362" s="47" t="s">
        <v>603</v>
      </c>
      <c r="AB362" s="77" t="s">
        <v>84</v>
      </c>
      <c r="AC362" s="74">
        <v>45378</v>
      </c>
      <c r="AD362" s="48" t="s">
        <v>2241</v>
      </c>
      <c r="AE362" s="78" t="s">
        <v>2242</v>
      </c>
      <c r="AF362" s="77" t="s">
        <v>87</v>
      </c>
      <c r="AG362" s="48" t="s">
        <v>106</v>
      </c>
      <c r="AH362" s="61" t="s">
        <v>107</v>
      </c>
      <c r="AI362" s="48" t="s">
        <v>108</v>
      </c>
      <c r="AJ362" s="74">
        <v>45468</v>
      </c>
      <c r="AK362" s="50">
        <v>3900000</v>
      </c>
      <c r="AL362" s="50">
        <v>3900000</v>
      </c>
      <c r="AM362" s="48">
        <v>111948</v>
      </c>
      <c r="AN362" s="46">
        <v>1646</v>
      </c>
      <c r="AO362" s="59">
        <v>45460</v>
      </c>
      <c r="AP362" s="50">
        <v>3900000</v>
      </c>
      <c r="AQ362" s="46">
        <v>2059</v>
      </c>
      <c r="AR362" s="59">
        <v>45471</v>
      </c>
      <c r="AS362" s="47">
        <v>3900000</v>
      </c>
      <c r="AT362" s="52">
        <v>1</v>
      </c>
      <c r="AU362" s="52">
        <v>15</v>
      </c>
      <c r="AV362" s="52">
        <v>45</v>
      </c>
      <c r="AW362" s="37" t="s">
        <v>110</v>
      </c>
      <c r="AX362" s="65">
        <v>45</v>
      </c>
      <c r="AY362" s="64">
        <v>45534</v>
      </c>
      <c r="AZ362" s="66"/>
      <c r="BA362" s="66"/>
      <c r="BB362" s="66"/>
      <c r="BC362" s="51"/>
      <c r="BD362" s="51"/>
      <c r="BE362" s="51"/>
      <c r="BF362" s="51"/>
      <c r="BG362" s="66"/>
      <c r="BH362" s="76"/>
      <c r="BI362" s="66"/>
      <c r="BJ362" s="76"/>
      <c r="BK362" s="66"/>
      <c r="BL362" s="79"/>
      <c r="BM362" s="76"/>
      <c r="BN362" s="66"/>
      <c r="BO362" s="66"/>
      <c r="BP362" s="79"/>
      <c r="BQ362" s="76"/>
      <c r="BR362" s="66"/>
      <c r="BS362" s="66"/>
      <c r="BT362" s="79"/>
      <c r="BU362" s="80"/>
      <c r="BV362" s="79"/>
      <c r="BW362" s="79"/>
      <c r="BX362" s="64">
        <v>45534</v>
      </c>
      <c r="BY362" s="52">
        <f>R362+AX362</f>
        <v>150</v>
      </c>
      <c r="BZ362" s="37" t="s">
        <v>111</v>
      </c>
      <c r="CA362" s="42">
        <f>T362+AL362</f>
        <v>13000000</v>
      </c>
      <c r="CB362" s="37" t="s">
        <v>91</v>
      </c>
    </row>
    <row r="363" spans="1:80" s="58" customFormat="1" ht="29.25" customHeight="1" x14ac:dyDescent="0.3">
      <c r="A363" s="75">
        <v>362</v>
      </c>
      <c r="B363" s="73">
        <v>103819</v>
      </c>
      <c r="C363" s="36" t="s">
        <v>1590</v>
      </c>
      <c r="D363" s="71" t="s">
        <v>1591</v>
      </c>
      <c r="E363" s="71" t="s">
        <v>1592</v>
      </c>
      <c r="F363" s="66" t="s">
        <v>2243</v>
      </c>
      <c r="G363" s="38" t="s">
        <v>2244</v>
      </c>
      <c r="H363" s="76" t="s">
        <v>76</v>
      </c>
      <c r="I363" s="76" t="s">
        <v>2245</v>
      </c>
      <c r="J363" s="40" t="s">
        <v>2165</v>
      </c>
      <c r="K363" s="66" t="s">
        <v>80</v>
      </c>
      <c r="L363" s="76" t="s">
        <v>81</v>
      </c>
      <c r="M363" s="64">
        <v>45378</v>
      </c>
      <c r="N363" s="86">
        <v>45383</v>
      </c>
      <c r="O363" s="86">
        <v>45488</v>
      </c>
      <c r="P363" s="76">
        <v>3</v>
      </c>
      <c r="Q363" s="76">
        <v>15</v>
      </c>
      <c r="R363" s="76">
        <f t="shared" si="10"/>
        <v>105</v>
      </c>
      <c r="S363" s="76" t="s">
        <v>82</v>
      </c>
      <c r="T363" s="69">
        <v>9100000</v>
      </c>
      <c r="U363" s="69">
        <v>2600000</v>
      </c>
      <c r="V363" s="43">
        <v>1135</v>
      </c>
      <c r="W363" s="44">
        <v>45362</v>
      </c>
      <c r="X363" s="45">
        <v>136500000</v>
      </c>
      <c r="Y363" s="46">
        <v>1433</v>
      </c>
      <c r="Z363" s="44">
        <v>45383</v>
      </c>
      <c r="AA363" s="47" t="s">
        <v>603</v>
      </c>
      <c r="AB363" s="77" t="s">
        <v>84</v>
      </c>
      <c r="AC363" s="74">
        <v>45378</v>
      </c>
      <c r="AD363" s="48" t="s">
        <v>2246</v>
      </c>
      <c r="AE363" s="78" t="s">
        <v>2247</v>
      </c>
      <c r="AF363" s="77" t="s">
        <v>87</v>
      </c>
      <c r="AG363" s="48" t="s">
        <v>978</v>
      </c>
      <c r="AH363" s="61" t="s">
        <v>1594</v>
      </c>
      <c r="AI363" s="48" t="s">
        <v>108</v>
      </c>
      <c r="AJ363" s="74">
        <v>45467</v>
      </c>
      <c r="AK363" s="50">
        <v>3900000</v>
      </c>
      <c r="AL363" s="50">
        <v>3900000</v>
      </c>
      <c r="AM363" s="48">
        <v>111934</v>
      </c>
      <c r="AN363" s="46">
        <v>1633</v>
      </c>
      <c r="AO363" s="59">
        <v>45460</v>
      </c>
      <c r="AP363" s="50">
        <v>3900000</v>
      </c>
      <c r="AQ363" s="46">
        <v>1983</v>
      </c>
      <c r="AR363" s="59">
        <v>45469</v>
      </c>
      <c r="AS363" s="47">
        <v>3900000</v>
      </c>
      <c r="AT363" s="52">
        <v>1</v>
      </c>
      <c r="AU363" s="52">
        <v>15</v>
      </c>
      <c r="AV363" s="52">
        <v>45</v>
      </c>
      <c r="AW363" s="37" t="s">
        <v>110</v>
      </c>
      <c r="AX363" s="65">
        <v>45</v>
      </c>
      <c r="AY363" s="64">
        <v>45534</v>
      </c>
      <c r="AZ363" s="66"/>
      <c r="BA363" s="66"/>
      <c r="BB363" s="66"/>
      <c r="BC363" s="51"/>
      <c r="BD363" s="51"/>
      <c r="BE363" s="51"/>
      <c r="BF363" s="51"/>
      <c r="BG363" s="66"/>
      <c r="BH363" s="76"/>
      <c r="BI363" s="66"/>
      <c r="BJ363" s="76"/>
      <c r="BK363" s="66"/>
      <c r="BL363" s="79"/>
      <c r="BM363" s="76"/>
      <c r="BN363" s="66"/>
      <c r="BO363" s="66"/>
      <c r="BP363" s="79"/>
      <c r="BQ363" s="76"/>
      <c r="BR363" s="66"/>
      <c r="BS363" s="66"/>
      <c r="BT363" s="79"/>
      <c r="BU363" s="80"/>
      <c r="BV363" s="79"/>
      <c r="BW363" s="79"/>
      <c r="BX363" s="64">
        <v>45534</v>
      </c>
      <c r="BY363" s="52">
        <f>R363+AX363</f>
        <v>150</v>
      </c>
      <c r="BZ363" s="37" t="s">
        <v>111</v>
      </c>
      <c r="CA363" s="42">
        <f>T363+AL363</f>
        <v>13000000</v>
      </c>
      <c r="CB363" s="37" t="s">
        <v>91</v>
      </c>
    </row>
    <row r="364" spans="1:80" s="58" customFormat="1" ht="29.25" customHeight="1" x14ac:dyDescent="0.3">
      <c r="A364" s="75">
        <v>363</v>
      </c>
      <c r="B364" s="73">
        <v>103700</v>
      </c>
      <c r="C364" s="36" t="s">
        <v>133</v>
      </c>
      <c r="D364" s="71" t="s">
        <v>134</v>
      </c>
      <c r="E364" s="71" t="s">
        <v>385</v>
      </c>
      <c r="F364" s="66" t="s">
        <v>2248</v>
      </c>
      <c r="G364" s="38" t="s">
        <v>2249</v>
      </c>
      <c r="H364" s="76" t="s">
        <v>76</v>
      </c>
      <c r="I364" s="76" t="s">
        <v>2250</v>
      </c>
      <c r="J364" s="40" t="s">
        <v>95</v>
      </c>
      <c r="K364" s="66" t="s">
        <v>80</v>
      </c>
      <c r="L364" s="76" t="s">
        <v>81</v>
      </c>
      <c r="M364" s="64">
        <v>45378</v>
      </c>
      <c r="N364" s="86">
        <v>45383</v>
      </c>
      <c r="O364" s="86">
        <v>45488</v>
      </c>
      <c r="P364" s="76">
        <v>3</v>
      </c>
      <c r="Q364" s="76">
        <v>15</v>
      </c>
      <c r="R364" s="76">
        <f t="shared" si="10"/>
        <v>105</v>
      </c>
      <c r="S364" s="76" t="s">
        <v>82</v>
      </c>
      <c r="T364" s="69">
        <v>9100000</v>
      </c>
      <c r="U364" s="69">
        <v>2600000</v>
      </c>
      <c r="V364" s="43">
        <v>1119</v>
      </c>
      <c r="W364" s="44">
        <v>45352</v>
      </c>
      <c r="X364" s="45">
        <v>100100000</v>
      </c>
      <c r="Y364" s="46">
        <v>1434</v>
      </c>
      <c r="Z364" s="44">
        <v>45383</v>
      </c>
      <c r="AA364" s="47" t="s">
        <v>603</v>
      </c>
      <c r="AB364" s="77" t="s">
        <v>84</v>
      </c>
      <c r="AC364" s="74">
        <v>45378</v>
      </c>
      <c r="AD364" s="48" t="s">
        <v>2251</v>
      </c>
      <c r="AE364" s="78" t="s">
        <v>2252</v>
      </c>
      <c r="AF364" s="77" t="s">
        <v>87</v>
      </c>
      <c r="AG364" s="48" t="s">
        <v>106</v>
      </c>
      <c r="AH364" s="61" t="s">
        <v>107</v>
      </c>
      <c r="AI364" s="48" t="s">
        <v>108</v>
      </c>
      <c r="AJ364" s="74">
        <v>45468</v>
      </c>
      <c r="AK364" s="50">
        <v>3900000</v>
      </c>
      <c r="AL364" s="50">
        <v>3900000</v>
      </c>
      <c r="AM364" s="48">
        <v>111945</v>
      </c>
      <c r="AN364" s="46">
        <v>1643</v>
      </c>
      <c r="AO364" s="59">
        <v>45460</v>
      </c>
      <c r="AP364" s="50">
        <v>3900000</v>
      </c>
      <c r="AQ364" s="46">
        <v>2065</v>
      </c>
      <c r="AR364" s="59">
        <v>45471</v>
      </c>
      <c r="AS364" s="47">
        <v>3900000</v>
      </c>
      <c r="AT364" s="52">
        <v>1</v>
      </c>
      <c r="AU364" s="52">
        <v>15</v>
      </c>
      <c r="AV364" s="52">
        <v>45</v>
      </c>
      <c r="AW364" s="37" t="s">
        <v>110</v>
      </c>
      <c r="AX364" s="65">
        <v>45</v>
      </c>
      <c r="AY364" s="64">
        <v>45534</v>
      </c>
      <c r="AZ364" s="66"/>
      <c r="BA364" s="66"/>
      <c r="BB364" s="66"/>
      <c r="BC364" s="51"/>
      <c r="BD364" s="51"/>
      <c r="BE364" s="51"/>
      <c r="BF364" s="51"/>
      <c r="BG364" s="66"/>
      <c r="BH364" s="76"/>
      <c r="BI364" s="66"/>
      <c r="BJ364" s="76"/>
      <c r="BK364" s="66"/>
      <c r="BL364" s="79"/>
      <c r="BM364" s="76"/>
      <c r="BN364" s="66"/>
      <c r="BO364" s="66"/>
      <c r="BP364" s="79"/>
      <c r="BQ364" s="76"/>
      <c r="BR364" s="66"/>
      <c r="BS364" s="66"/>
      <c r="BT364" s="79"/>
      <c r="BU364" s="80"/>
      <c r="BV364" s="79"/>
      <c r="BW364" s="79"/>
      <c r="BX364" s="64">
        <v>45534</v>
      </c>
      <c r="BY364" s="52">
        <f>R364+AX364</f>
        <v>150</v>
      </c>
      <c r="BZ364" s="37" t="s">
        <v>111</v>
      </c>
      <c r="CA364" s="42">
        <f>T364+AL364</f>
        <v>13000000</v>
      </c>
      <c r="CB364" s="37" t="s">
        <v>91</v>
      </c>
    </row>
    <row r="365" spans="1:80" s="58" customFormat="1" ht="29.25" customHeight="1" x14ac:dyDescent="0.3">
      <c r="A365" s="75">
        <v>364</v>
      </c>
      <c r="B365" s="73">
        <v>103814</v>
      </c>
      <c r="C365" s="36" t="s">
        <v>71</v>
      </c>
      <c r="D365" s="71" t="s">
        <v>72</v>
      </c>
      <c r="E365" s="71" t="s">
        <v>73</v>
      </c>
      <c r="F365" s="66" t="s">
        <v>2253</v>
      </c>
      <c r="G365" s="38" t="s">
        <v>2254</v>
      </c>
      <c r="H365" s="76" t="s">
        <v>76</v>
      </c>
      <c r="I365" s="76" t="s">
        <v>2255</v>
      </c>
      <c r="J365" s="40" t="s">
        <v>2256</v>
      </c>
      <c r="K365" s="66" t="s">
        <v>80</v>
      </c>
      <c r="L365" s="76" t="s">
        <v>81</v>
      </c>
      <c r="M365" s="64">
        <v>45378</v>
      </c>
      <c r="N365" s="86">
        <v>45384</v>
      </c>
      <c r="O365" s="86">
        <v>45489</v>
      </c>
      <c r="P365" s="76">
        <v>3</v>
      </c>
      <c r="Q365" s="76">
        <v>15</v>
      </c>
      <c r="R365" s="76">
        <f t="shared" si="10"/>
        <v>105</v>
      </c>
      <c r="S365" s="76" t="s">
        <v>82</v>
      </c>
      <c r="T365" s="69">
        <v>12250000</v>
      </c>
      <c r="U365" s="69">
        <v>3500000</v>
      </c>
      <c r="V365" s="43">
        <v>1115</v>
      </c>
      <c r="W365" s="44">
        <v>45352</v>
      </c>
      <c r="X365" s="45">
        <v>36750000</v>
      </c>
      <c r="Y365" s="46">
        <v>1435</v>
      </c>
      <c r="Z365" s="44">
        <v>45383</v>
      </c>
      <c r="AA365" s="47" t="s">
        <v>1649</v>
      </c>
      <c r="AB365" s="77" t="s">
        <v>84</v>
      </c>
      <c r="AC365" s="74">
        <v>45378</v>
      </c>
      <c r="AD365" s="48" t="s">
        <v>2257</v>
      </c>
      <c r="AE365" s="78" t="s">
        <v>2258</v>
      </c>
      <c r="AF365" s="77" t="s">
        <v>87</v>
      </c>
      <c r="AG365" s="48" t="s">
        <v>951</v>
      </c>
      <c r="AH365" s="60" t="s">
        <v>946</v>
      </c>
      <c r="AI365" s="48" t="s">
        <v>77</v>
      </c>
      <c r="AJ365" s="48" t="s">
        <v>77</v>
      </c>
      <c r="AK365" s="49"/>
      <c r="AL365" s="50"/>
      <c r="AM365" s="48" t="s">
        <v>77</v>
      </c>
      <c r="AN365" s="48" t="s">
        <v>77</v>
      </c>
      <c r="AO365" s="48" t="s">
        <v>77</v>
      </c>
      <c r="AP365" s="48" t="s">
        <v>77</v>
      </c>
      <c r="AQ365" s="48" t="s">
        <v>77</v>
      </c>
      <c r="AR365" s="48" t="s">
        <v>77</v>
      </c>
      <c r="AS365" s="48" t="s">
        <v>77</v>
      </c>
      <c r="AT365" s="51"/>
      <c r="AU365" s="51"/>
      <c r="AV365" s="51"/>
      <c r="AW365" s="51"/>
      <c r="AX365" s="52"/>
      <c r="AY365" s="37"/>
      <c r="AZ365" s="37"/>
      <c r="BA365" s="66"/>
      <c r="BB365" s="66"/>
      <c r="BC365" s="51"/>
      <c r="BD365" s="51"/>
      <c r="BE365" s="51"/>
      <c r="BF365" s="51"/>
      <c r="BG365" s="66"/>
      <c r="BH365" s="76"/>
      <c r="BI365" s="66"/>
      <c r="BJ365" s="76"/>
      <c r="BK365" s="66"/>
      <c r="BL365" s="79"/>
      <c r="BM365" s="76"/>
      <c r="BN365" s="66"/>
      <c r="BO365" s="66"/>
      <c r="BP365" s="79"/>
      <c r="BQ365" s="76"/>
      <c r="BR365" s="66"/>
      <c r="BS365" s="66"/>
      <c r="BT365" s="79"/>
      <c r="BU365" s="80"/>
      <c r="BV365" s="79"/>
      <c r="BW365" s="79"/>
      <c r="BX365" s="57">
        <f>O365</f>
        <v>45489</v>
      </c>
      <c r="BY365" s="52">
        <f>R365+AX365</f>
        <v>105</v>
      </c>
      <c r="BZ365" s="37" t="str">
        <f>S365</f>
        <v>3 MESES Y 15 DIAS</v>
      </c>
      <c r="CA365" s="42">
        <f>T365+AL365</f>
        <v>12250000</v>
      </c>
      <c r="CB365" s="37" t="s">
        <v>91</v>
      </c>
    </row>
    <row r="366" spans="1:80" s="58" customFormat="1" ht="29.25" customHeight="1" x14ac:dyDescent="0.3">
      <c r="A366" s="75">
        <v>365</v>
      </c>
      <c r="B366" s="73">
        <v>103882</v>
      </c>
      <c r="C366" s="36" t="s">
        <v>133</v>
      </c>
      <c r="D366" s="71" t="s">
        <v>134</v>
      </c>
      <c r="E366" s="71" t="s">
        <v>385</v>
      </c>
      <c r="F366" s="66" t="s">
        <v>2259</v>
      </c>
      <c r="G366" s="38" t="s">
        <v>2260</v>
      </c>
      <c r="H366" s="76" t="s">
        <v>76</v>
      </c>
      <c r="I366" s="76" t="s">
        <v>2261</v>
      </c>
      <c r="J366" s="40" t="s">
        <v>2262</v>
      </c>
      <c r="K366" s="66" t="s">
        <v>80</v>
      </c>
      <c r="L366" s="76" t="s">
        <v>81</v>
      </c>
      <c r="M366" s="64">
        <v>45378</v>
      </c>
      <c r="N366" s="86">
        <v>45383</v>
      </c>
      <c r="O366" s="86">
        <v>45488</v>
      </c>
      <c r="P366" s="76">
        <v>3</v>
      </c>
      <c r="Q366" s="76">
        <v>15</v>
      </c>
      <c r="R366" s="76">
        <f t="shared" si="10"/>
        <v>105</v>
      </c>
      <c r="S366" s="76" t="s">
        <v>82</v>
      </c>
      <c r="T366" s="69">
        <v>9800000</v>
      </c>
      <c r="U366" s="69">
        <v>2800000</v>
      </c>
      <c r="V366" s="46">
        <v>1142</v>
      </c>
      <c r="W366" s="44">
        <v>45362</v>
      </c>
      <c r="X366" s="45">
        <v>9800000</v>
      </c>
      <c r="Y366" s="46">
        <v>1436</v>
      </c>
      <c r="Z366" s="44">
        <v>45383</v>
      </c>
      <c r="AA366" s="47" t="s">
        <v>623</v>
      </c>
      <c r="AB366" s="77" t="s">
        <v>84</v>
      </c>
      <c r="AC366" s="74">
        <v>45378</v>
      </c>
      <c r="AD366" s="48" t="s">
        <v>2263</v>
      </c>
      <c r="AE366" s="78" t="s">
        <v>2264</v>
      </c>
      <c r="AF366" s="77" t="s">
        <v>87</v>
      </c>
      <c r="AG366" s="48" t="s">
        <v>392</v>
      </c>
      <c r="AH366" s="48" t="s">
        <v>107</v>
      </c>
      <c r="AI366" s="48" t="s">
        <v>108</v>
      </c>
      <c r="AJ366" s="74">
        <v>45468</v>
      </c>
      <c r="AK366" s="50">
        <v>4200000</v>
      </c>
      <c r="AL366" s="50">
        <v>4200000</v>
      </c>
      <c r="AM366" s="48">
        <v>111940</v>
      </c>
      <c r="AN366" s="46">
        <v>1638</v>
      </c>
      <c r="AO366" s="59">
        <v>45460</v>
      </c>
      <c r="AP366" s="50">
        <v>4200000</v>
      </c>
      <c r="AQ366" s="46">
        <v>2061</v>
      </c>
      <c r="AR366" s="59">
        <v>45471</v>
      </c>
      <c r="AS366" s="47">
        <v>4200000</v>
      </c>
      <c r="AT366" s="52">
        <v>1</v>
      </c>
      <c r="AU366" s="52">
        <v>15</v>
      </c>
      <c r="AV366" s="52">
        <v>45</v>
      </c>
      <c r="AW366" s="37" t="s">
        <v>110</v>
      </c>
      <c r="AX366" s="65">
        <v>45</v>
      </c>
      <c r="AY366" s="64">
        <v>45534</v>
      </c>
      <c r="AZ366" s="66"/>
      <c r="BA366" s="66"/>
      <c r="BB366" s="66"/>
      <c r="BC366" s="51"/>
      <c r="BD366" s="51"/>
      <c r="BE366" s="51"/>
      <c r="BF366" s="51"/>
      <c r="BG366" s="66"/>
      <c r="BH366" s="76"/>
      <c r="BI366" s="66"/>
      <c r="BJ366" s="76"/>
      <c r="BK366" s="66"/>
      <c r="BL366" s="79"/>
      <c r="BM366" s="76"/>
      <c r="BN366" s="66"/>
      <c r="BO366" s="66"/>
      <c r="BP366" s="79"/>
      <c r="BQ366" s="76"/>
      <c r="BR366" s="66"/>
      <c r="BS366" s="66"/>
      <c r="BT366" s="79"/>
      <c r="BU366" s="80"/>
      <c r="BV366" s="79"/>
      <c r="BW366" s="79"/>
      <c r="BX366" s="64">
        <v>45534</v>
      </c>
      <c r="BY366" s="52">
        <f>R366+AX366</f>
        <v>150</v>
      </c>
      <c r="BZ366" s="37" t="s">
        <v>111</v>
      </c>
      <c r="CA366" s="42">
        <f>T366+AL366</f>
        <v>14000000</v>
      </c>
      <c r="CB366" s="37" t="s">
        <v>91</v>
      </c>
    </row>
    <row r="367" spans="1:80" s="58" customFormat="1" ht="29.25" customHeight="1" x14ac:dyDescent="0.3">
      <c r="A367" s="75">
        <v>366</v>
      </c>
      <c r="B367" s="73">
        <v>103887</v>
      </c>
      <c r="C367" s="36" t="s">
        <v>2265</v>
      </c>
      <c r="D367" s="71" t="s">
        <v>2266</v>
      </c>
      <c r="E367" s="71" t="s">
        <v>2267</v>
      </c>
      <c r="F367" s="66" t="s">
        <v>2268</v>
      </c>
      <c r="G367" s="38" t="s">
        <v>2269</v>
      </c>
      <c r="H367" s="76" t="s">
        <v>76</v>
      </c>
      <c r="I367" s="76" t="s">
        <v>2270</v>
      </c>
      <c r="J367" s="40" t="s">
        <v>2271</v>
      </c>
      <c r="K367" s="66" t="s">
        <v>80</v>
      </c>
      <c r="L367" s="76" t="s">
        <v>81</v>
      </c>
      <c r="M367" s="64">
        <v>45378</v>
      </c>
      <c r="N367" s="86">
        <v>45383</v>
      </c>
      <c r="O367" s="86">
        <v>45488</v>
      </c>
      <c r="P367" s="76">
        <v>3</v>
      </c>
      <c r="Q367" s="76">
        <v>15</v>
      </c>
      <c r="R367" s="76">
        <f t="shared" si="10"/>
        <v>105</v>
      </c>
      <c r="S367" s="76" t="s">
        <v>82</v>
      </c>
      <c r="T367" s="69">
        <v>9100000</v>
      </c>
      <c r="U367" s="69">
        <v>2600000</v>
      </c>
      <c r="V367" s="43">
        <v>1177</v>
      </c>
      <c r="W367" s="44">
        <v>45364</v>
      </c>
      <c r="X367" s="45">
        <v>36400000</v>
      </c>
      <c r="Y367" s="46">
        <v>1437</v>
      </c>
      <c r="Z367" s="44">
        <v>45383</v>
      </c>
      <c r="AA367" s="47" t="s">
        <v>603</v>
      </c>
      <c r="AB367" s="77" t="s">
        <v>84</v>
      </c>
      <c r="AC367" s="74">
        <v>45378</v>
      </c>
      <c r="AD367" s="48" t="s">
        <v>2272</v>
      </c>
      <c r="AE367" s="8" t="s">
        <v>2273</v>
      </c>
      <c r="AF367" s="77" t="s">
        <v>87</v>
      </c>
      <c r="AG367" s="48" t="s">
        <v>2274</v>
      </c>
      <c r="AH367" s="89" t="s">
        <v>2275</v>
      </c>
      <c r="AI367" s="48" t="s">
        <v>108</v>
      </c>
      <c r="AJ367" s="74">
        <v>45464</v>
      </c>
      <c r="AK367" s="50">
        <v>3900000</v>
      </c>
      <c r="AL367" s="50">
        <v>3900000</v>
      </c>
      <c r="AM367" s="48">
        <v>111965</v>
      </c>
      <c r="AN367" s="46">
        <v>1648</v>
      </c>
      <c r="AO367" s="59">
        <v>45460</v>
      </c>
      <c r="AP367" s="50">
        <v>3900000</v>
      </c>
      <c r="AQ367" s="46">
        <v>1984</v>
      </c>
      <c r="AR367" s="59">
        <v>45469</v>
      </c>
      <c r="AS367" s="47">
        <v>3900000</v>
      </c>
      <c r="AT367" s="52">
        <v>1</v>
      </c>
      <c r="AU367" s="52">
        <v>15</v>
      </c>
      <c r="AV367" s="52">
        <v>45</v>
      </c>
      <c r="AW367" s="37" t="s">
        <v>110</v>
      </c>
      <c r="AX367" s="65">
        <v>45</v>
      </c>
      <c r="AY367" s="64">
        <v>45534</v>
      </c>
      <c r="AZ367" s="66"/>
      <c r="BA367" s="66"/>
      <c r="BB367" s="66"/>
      <c r="BC367" s="51"/>
      <c r="BD367" s="51"/>
      <c r="BE367" s="51"/>
      <c r="BF367" s="51"/>
      <c r="BG367" s="66"/>
      <c r="BH367" s="76"/>
      <c r="BI367" s="66"/>
      <c r="BJ367" s="76"/>
      <c r="BK367" s="66"/>
      <c r="BL367" s="79"/>
      <c r="BM367" s="76"/>
      <c r="BN367" s="66"/>
      <c r="BO367" s="66"/>
      <c r="BP367" s="79"/>
      <c r="BQ367" s="76"/>
      <c r="BR367" s="66"/>
      <c r="BS367" s="66"/>
      <c r="BT367" s="79"/>
      <c r="BU367" s="80"/>
      <c r="BV367" s="79"/>
      <c r="BW367" s="79"/>
      <c r="BX367" s="64">
        <v>45534</v>
      </c>
      <c r="BY367" s="52">
        <f>R367+AX367</f>
        <v>150</v>
      </c>
      <c r="BZ367" s="37" t="s">
        <v>111</v>
      </c>
      <c r="CA367" s="42">
        <f>T367+AL367</f>
        <v>13000000</v>
      </c>
      <c r="CB367" s="37" t="s">
        <v>91</v>
      </c>
    </row>
    <row r="368" spans="1:80" s="58" customFormat="1" ht="29.25" customHeight="1" x14ac:dyDescent="0.3">
      <c r="A368" s="75">
        <v>367</v>
      </c>
      <c r="B368" s="73">
        <v>103878</v>
      </c>
      <c r="C368" s="36" t="s">
        <v>133</v>
      </c>
      <c r="D368" s="71" t="s">
        <v>134</v>
      </c>
      <c r="E368" s="71" t="s">
        <v>385</v>
      </c>
      <c r="F368" s="66" t="s">
        <v>2276</v>
      </c>
      <c r="G368" s="38" t="s">
        <v>2277</v>
      </c>
      <c r="H368" s="76" t="s">
        <v>76</v>
      </c>
      <c r="I368" s="76" t="s">
        <v>2278</v>
      </c>
      <c r="J368" s="40" t="s">
        <v>1781</v>
      </c>
      <c r="K368" s="66" t="s">
        <v>80</v>
      </c>
      <c r="L368" s="76" t="s">
        <v>81</v>
      </c>
      <c r="M368" s="64">
        <v>45385</v>
      </c>
      <c r="N368" s="86">
        <v>45387</v>
      </c>
      <c r="O368" s="86">
        <v>45492</v>
      </c>
      <c r="P368" s="76">
        <v>3</v>
      </c>
      <c r="Q368" s="76">
        <v>15</v>
      </c>
      <c r="R368" s="76">
        <f t="shared" si="10"/>
        <v>105</v>
      </c>
      <c r="S368" s="76" t="s">
        <v>82</v>
      </c>
      <c r="T368" s="69">
        <v>10500000</v>
      </c>
      <c r="U368" s="69">
        <v>3000000</v>
      </c>
      <c r="V368" s="43">
        <v>1139</v>
      </c>
      <c r="W368" s="44">
        <v>45362</v>
      </c>
      <c r="X368" s="45">
        <v>42000000</v>
      </c>
      <c r="Y368" s="46">
        <v>1441</v>
      </c>
      <c r="Z368" s="44">
        <v>45386</v>
      </c>
      <c r="AA368" s="47" t="s">
        <v>673</v>
      </c>
      <c r="AB368" s="77" t="s">
        <v>84</v>
      </c>
      <c r="AC368" s="74">
        <v>45385</v>
      </c>
      <c r="AD368" s="48" t="s">
        <v>2279</v>
      </c>
      <c r="AE368" s="78" t="s">
        <v>2280</v>
      </c>
      <c r="AF368" s="77" t="s">
        <v>87</v>
      </c>
      <c r="AG368" s="48" t="s">
        <v>392</v>
      </c>
      <c r="AH368" s="48" t="s">
        <v>107</v>
      </c>
      <c r="AI368" s="48" t="s">
        <v>77</v>
      </c>
      <c r="AJ368" s="48" t="s">
        <v>77</v>
      </c>
      <c r="AK368" s="49"/>
      <c r="AL368" s="50"/>
      <c r="AM368" s="48" t="s">
        <v>77</v>
      </c>
      <c r="AN368" s="48" t="s">
        <v>77</v>
      </c>
      <c r="AO368" s="48" t="s">
        <v>77</v>
      </c>
      <c r="AP368" s="48" t="s">
        <v>77</v>
      </c>
      <c r="AQ368" s="48" t="s">
        <v>77</v>
      </c>
      <c r="AR368" s="48" t="s">
        <v>77</v>
      </c>
      <c r="AS368" s="48" t="s">
        <v>77</v>
      </c>
      <c r="AT368" s="51"/>
      <c r="AU368" s="51"/>
      <c r="AV368" s="51"/>
      <c r="AW368" s="51"/>
      <c r="AX368" s="52"/>
      <c r="AY368" s="37"/>
      <c r="AZ368" s="37"/>
      <c r="BA368" s="66"/>
      <c r="BB368" s="66"/>
      <c r="BC368" s="51"/>
      <c r="BD368" s="51"/>
      <c r="BE368" s="51"/>
      <c r="BF368" s="51"/>
      <c r="BG368" s="66"/>
      <c r="BH368" s="76"/>
      <c r="BI368" s="66"/>
      <c r="BJ368" s="76"/>
      <c r="BK368" s="66"/>
      <c r="BL368" s="79"/>
      <c r="BM368" s="76"/>
      <c r="BN368" s="66"/>
      <c r="BO368" s="66"/>
      <c r="BP368" s="79"/>
      <c r="BQ368" s="76"/>
      <c r="BR368" s="66"/>
      <c r="BS368" s="66"/>
      <c r="BT368" s="79"/>
      <c r="BU368" s="80"/>
      <c r="BV368" s="79"/>
      <c r="BW368" s="79"/>
      <c r="BX368" s="57">
        <f>O368</f>
        <v>45492</v>
      </c>
      <c r="BY368" s="52">
        <f>R368+AX368</f>
        <v>105</v>
      </c>
      <c r="BZ368" s="37" t="str">
        <f>S368</f>
        <v>3 MESES Y 15 DIAS</v>
      </c>
      <c r="CA368" s="42">
        <f>T368+AL368</f>
        <v>10500000</v>
      </c>
      <c r="CB368" s="37" t="s">
        <v>91</v>
      </c>
    </row>
    <row r="369" spans="1:80" s="58" customFormat="1" ht="29.25" customHeight="1" x14ac:dyDescent="0.3">
      <c r="A369" s="75">
        <v>368</v>
      </c>
      <c r="B369" s="73">
        <v>104210</v>
      </c>
      <c r="C369" s="36" t="s">
        <v>312</v>
      </c>
      <c r="D369" s="71" t="s">
        <v>282</v>
      </c>
      <c r="E369" s="71" t="s">
        <v>283</v>
      </c>
      <c r="F369" s="66" t="s">
        <v>2281</v>
      </c>
      <c r="G369" s="38" t="s">
        <v>2282</v>
      </c>
      <c r="H369" s="76" t="s">
        <v>76</v>
      </c>
      <c r="I369" s="76" t="s">
        <v>2283</v>
      </c>
      <c r="J369" s="40" t="s">
        <v>2284</v>
      </c>
      <c r="K369" s="66" t="s">
        <v>80</v>
      </c>
      <c r="L369" s="76" t="s">
        <v>81</v>
      </c>
      <c r="M369" s="64">
        <v>45385</v>
      </c>
      <c r="N369" s="86">
        <v>45386</v>
      </c>
      <c r="O369" s="86">
        <v>45491</v>
      </c>
      <c r="P369" s="76">
        <v>3</v>
      </c>
      <c r="Q369" s="76">
        <v>15</v>
      </c>
      <c r="R369" s="76">
        <f t="shared" si="10"/>
        <v>105</v>
      </c>
      <c r="S369" s="76" t="s">
        <v>82</v>
      </c>
      <c r="T369" s="69">
        <v>9100000</v>
      </c>
      <c r="U369" s="69">
        <v>2600000</v>
      </c>
      <c r="V369" s="43">
        <v>1169</v>
      </c>
      <c r="W369" s="44">
        <v>45364</v>
      </c>
      <c r="X369" s="45">
        <v>45500000</v>
      </c>
      <c r="Y369" s="46">
        <v>1442</v>
      </c>
      <c r="Z369" s="44">
        <v>45386</v>
      </c>
      <c r="AA369" s="47" t="s">
        <v>603</v>
      </c>
      <c r="AB369" s="77" t="s">
        <v>84</v>
      </c>
      <c r="AC369" s="74">
        <v>45385</v>
      </c>
      <c r="AD369" s="48" t="s">
        <v>2285</v>
      </c>
      <c r="AE369" s="78" t="s">
        <v>2286</v>
      </c>
      <c r="AF369" s="77" t="s">
        <v>87</v>
      </c>
      <c r="AG369" s="48" t="s">
        <v>290</v>
      </c>
      <c r="AH369" s="60" t="s">
        <v>291</v>
      </c>
      <c r="AI369" s="48" t="s">
        <v>77</v>
      </c>
      <c r="AJ369" s="48" t="s">
        <v>77</v>
      </c>
      <c r="AK369" s="49"/>
      <c r="AL369" s="50"/>
      <c r="AM369" s="48" t="s">
        <v>77</v>
      </c>
      <c r="AN369" s="48" t="s">
        <v>77</v>
      </c>
      <c r="AO369" s="48" t="s">
        <v>77</v>
      </c>
      <c r="AP369" s="48" t="s">
        <v>77</v>
      </c>
      <c r="AQ369" s="48" t="s">
        <v>77</v>
      </c>
      <c r="AR369" s="48" t="s">
        <v>77</v>
      </c>
      <c r="AS369" s="48" t="s">
        <v>77</v>
      </c>
      <c r="AT369" s="51"/>
      <c r="AU369" s="51"/>
      <c r="AV369" s="51"/>
      <c r="AW369" s="51"/>
      <c r="AX369" s="52"/>
      <c r="AY369" s="37"/>
      <c r="AZ369" s="37"/>
      <c r="BA369" s="66"/>
      <c r="BB369" s="66"/>
      <c r="BC369" s="51"/>
      <c r="BD369" s="51"/>
      <c r="BE369" s="51"/>
      <c r="BF369" s="51"/>
      <c r="BG369" s="66"/>
      <c r="BH369" s="76"/>
      <c r="BI369" s="66"/>
      <c r="BJ369" s="76"/>
      <c r="BK369" s="66"/>
      <c r="BL369" s="79"/>
      <c r="BM369" s="76"/>
      <c r="BN369" s="66"/>
      <c r="BO369" s="66"/>
      <c r="BP369" s="79"/>
      <c r="BQ369" s="76"/>
      <c r="BR369" s="66"/>
      <c r="BS369" s="66"/>
      <c r="BT369" s="79"/>
      <c r="BU369" s="80"/>
      <c r="BV369" s="79"/>
      <c r="BW369" s="79"/>
      <c r="BX369" s="57">
        <f>O369</f>
        <v>45491</v>
      </c>
      <c r="BY369" s="52">
        <f>R369+AX369</f>
        <v>105</v>
      </c>
      <c r="BZ369" s="37" t="str">
        <f>S369</f>
        <v>3 MESES Y 15 DIAS</v>
      </c>
      <c r="CA369" s="42">
        <f>T369+AL369</f>
        <v>9100000</v>
      </c>
      <c r="CB369" s="37" t="s">
        <v>91</v>
      </c>
    </row>
    <row r="370" spans="1:80" s="58" customFormat="1" ht="29.25" customHeight="1" x14ac:dyDescent="0.3">
      <c r="A370" s="75">
        <v>369</v>
      </c>
      <c r="B370" s="73">
        <v>104047</v>
      </c>
      <c r="C370" s="36" t="s">
        <v>2287</v>
      </c>
      <c r="D370" s="71" t="s">
        <v>2288</v>
      </c>
      <c r="E370" s="71" t="s">
        <v>2289</v>
      </c>
      <c r="F370" s="66" t="s">
        <v>2290</v>
      </c>
      <c r="G370" s="38" t="s">
        <v>2291</v>
      </c>
      <c r="H370" s="76" t="s">
        <v>76</v>
      </c>
      <c r="I370" s="76" t="s">
        <v>2292</v>
      </c>
      <c r="J370" s="40" t="s">
        <v>2293</v>
      </c>
      <c r="K370" s="66" t="s">
        <v>80</v>
      </c>
      <c r="L370" s="76" t="s">
        <v>81</v>
      </c>
      <c r="M370" s="64">
        <v>45385</v>
      </c>
      <c r="N370" s="86">
        <v>45386</v>
      </c>
      <c r="O370" s="86">
        <v>45491</v>
      </c>
      <c r="P370" s="76">
        <v>3</v>
      </c>
      <c r="Q370" s="76">
        <v>15</v>
      </c>
      <c r="R370" s="76">
        <f t="shared" si="10"/>
        <v>105</v>
      </c>
      <c r="S370" s="76" t="s">
        <v>82</v>
      </c>
      <c r="T370" s="69">
        <v>14000000</v>
      </c>
      <c r="U370" s="69">
        <v>4000000</v>
      </c>
      <c r="V370" s="43">
        <v>1156</v>
      </c>
      <c r="W370" s="44">
        <v>45362</v>
      </c>
      <c r="X370" s="45">
        <v>182000000</v>
      </c>
      <c r="Y370" s="46">
        <v>1443</v>
      </c>
      <c r="Z370" s="44">
        <v>45386</v>
      </c>
      <c r="AA370" s="47" t="s">
        <v>798</v>
      </c>
      <c r="AB370" s="77" t="s">
        <v>84</v>
      </c>
      <c r="AC370" s="74">
        <v>45385</v>
      </c>
      <c r="AD370" s="48" t="s">
        <v>2294</v>
      </c>
      <c r="AE370" s="8" t="s">
        <v>2295</v>
      </c>
      <c r="AF370" s="77" t="s">
        <v>87</v>
      </c>
      <c r="AG370" s="48" t="s">
        <v>2296</v>
      </c>
      <c r="AH370" s="90" t="s">
        <v>846</v>
      </c>
      <c r="AI370" s="48" t="s">
        <v>77</v>
      </c>
      <c r="AJ370" s="48" t="s">
        <v>77</v>
      </c>
      <c r="AK370" s="49"/>
      <c r="AL370" s="50"/>
      <c r="AM370" s="48" t="s">
        <v>77</v>
      </c>
      <c r="AN370" s="48" t="s">
        <v>77</v>
      </c>
      <c r="AO370" s="48" t="s">
        <v>77</v>
      </c>
      <c r="AP370" s="48" t="s">
        <v>77</v>
      </c>
      <c r="AQ370" s="48" t="s">
        <v>77</v>
      </c>
      <c r="AR370" s="48" t="s">
        <v>77</v>
      </c>
      <c r="AS370" s="48" t="s">
        <v>77</v>
      </c>
      <c r="AT370" s="51"/>
      <c r="AU370" s="51"/>
      <c r="AV370" s="51"/>
      <c r="AW370" s="51"/>
      <c r="AX370" s="52"/>
      <c r="AY370" s="37"/>
      <c r="AZ370" s="37"/>
      <c r="BA370" s="66"/>
      <c r="BB370" s="66"/>
      <c r="BC370" s="51"/>
      <c r="BD370" s="51"/>
      <c r="BE370" s="51"/>
      <c r="BF370" s="51"/>
      <c r="BG370" s="66"/>
      <c r="BH370" s="76"/>
      <c r="BI370" s="66"/>
      <c r="BJ370" s="76"/>
      <c r="BK370" s="66"/>
      <c r="BL370" s="79"/>
      <c r="BM370" s="76"/>
      <c r="BN370" s="66"/>
      <c r="BO370" s="66"/>
      <c r="BP370" s="79"/>
      <c r="BQ370" s="76"/>
      <c r="BR370" s="66"/>
      <c r="BS370" s="66"/>
      <c r="BT370" s="79"/>
      <c r="BU370" s="80"/>
      <c r="BV370" s="79"/>
      <c r="BW370" s="79"/>
      <c r="BX370" s="57">
        <f>O370</f>
        <v>45491</v>
      </c>
      <c r="BY370" s="52">
        <f>R370+AX370</f>
        <v>105</v>
      </c>
      <c r="BZ370" s="37" t="str">
        <f>S370</f>
        <v>3 MESES Y 15 DIAS</v>
      </c>
      <c r="CA370" s="42">
        <f>T370+AL370</f>
        <v>14000000</v>
      </c>
      <c r="CB370" s="37" t="s">
        <v>91</v>
      </c>
    </row>
    <row r="371" spans="1:80" s="58" customFormat="1" ht="29.25" customHeight="1" x14ac:dyDescent="0.3">
      <c r="A371" s="75">
        <v>370</v>
      </c>
      <c r="B371" s="73">
        <v>103948</v>
      </c>
      <c r="C371" s="36" t="s">
        <v>2297</v>
      </c>
      <c r="D371" s="71" t="s">
        <v>2288</v>
      </c>
      <c r="E371" s="71" t="s">
        <v>2289</v>
      </c>
      <c r="F371" s="66" t="s">
        <v>2298</v>
      </c>
      <c r="G371" s="38" t="s">
        <v>2299</v>
      </c>
      <c r="H371" s="76" t="s">
        <v>76</v>
      </c>
      <c r="I371" s="76" t="s">
        <v>2300</v>
      </c>
      <c r="J371" s="40" t="s">
        <v>2301</v>
      </c>
      <c r="K371" s="66" t="s">
        <v>80</v>
      </c>
      <c r="L371" s="76" t="s">
        <v>81</v>
      </c>
      <c r="M371" s="64">
        <v>45385</v>
      </c>
      <c r="N371" s="86">
        <v>45387</v>
      </c>
      <c r="O371" s="86">
        <v>45492</v>
      </c>
      <c r="P371" s="76">
        <v>3</v>
      </c>
      <c r="Q371" s="76">
        <v>15</v>
      </c>
      <c r="R371" s="76">
        <f t="shared" si="10"/>
        <v>105</v>
      </c>
      <c r="S371" s="76" t="s">
        <v>82</v>
      </c>
      <c r="T371" s="69">
        <v>18550000</v>
      </c>
      <c r="U371" s="69">
        <v>5300000</v>
      </c>
      <c r="V371" s="46">
        <v>1152</v>
      </c>
      <c r="W371" s="44">
        <v>45362</v>
      </c>
      <c r="X371" s="45">
        <v>18550000</v>
      </c>
      <c r="Y371" s="46">
        <v>1444</v>
      </c>
      <c r="Z371" s="44">
        <v>45386</v>
      </c>
      <c r="AA371" s="47" t="s">
        <v>2126</v>
      </c>
      <c r="AB371" s="77" t="s">
        <v>84</v>
      </c>
      <c r="AC371" s="74">
        <v>45385</v>
      </c>
      <c r="AD371" s="48" t="s">
        <v>2302</v>
      </c>
      <c r="AE371" s="8" t="s">
        <v>2303</v>
      </c>
      <c r="AF371" s="77" t="s">
        <v>87</v>
      </c>
      <c r="AG371" s="48" t="s">
        <v>2296</v>
      </c>
      <c r="AH371" s="90" t="s">
        <v>846</v>
      </c>
      <c r="AI371" s="48" t="s">
        <v>77</v>
      </c>
      <c r="AJ371" s="48" t="s">
        <v>77</v>
      </c>
      <c r="AK371" s="49"/>
      <c r="AL371" s="50"/>
      <c r="AM371" s="48" t="s">
        <v>77</v>
      </c>
      <c r="AN371" s="48" t="s">
        <v>77</v>
      </c>
      <c r="AO371" s="48" t="s">
        <v>77</v>
      </c>
      <c r="AP371" s="48" t="s">
        <v>77</v>
      </c>
      <c r="AQ371" s="48" t="s">
        <v>77</v>
      </c>
      <c r="AR371" s="48" t="s">
        <v>77</v>
      </c>
      <c r="AS371" s="48" t="s">
        <v>77</v>
      </c>
      <c r="AT371" s="51"/>
      <c r="AU371" s="51"/>
      <c r="AV371" s="51"/>
      <c r="AW371" s="51"/>
      <c r="AX371" s="52"/>
      <c r="AY371" s="37"/>
      <c r="AZ371" s="37"/>
      <c r="BA371" s="66"/>
      <c r="BB371" s="66"/>
      <c r="BC371" s="51"/>
      <c r="BD371" s="51"/>
      <c r="BE371" s="51"/>
      <c r="BF371" s="51"/>
      <c r="BG371" s="66"/>
      <c r="BH371" s="76"/>
      <c r="BI371" s="66"/>
      <c r="BJ371" s="76"/>
      <c r="BK371" s="66"/>
      <c r="BL371" s="79"/>
      <c r="BM371" s="76"/>
      <c r="BN371" s="66"/>
      <c r="BO371" s="66"/>
      <c r="BP371" s="79"/>
      <c r="BQ371" s="76"/>
      <c r="BR371" s="66"/>
      <c r="BS371" s="66"/>
      <c r="BT371" s="79"/>
      <c r="BU371" s="80"/>
      <c r="BV371" s="67" t="s">
        <v>243</v>
      </c>
      <c r="BW371" s="79">
        <v>45471</v>
      </c>
      <c r="BX371" s="57">
        <v>45473</v>
      </c>
      <c r="BY371" s="52">
        <v>94</v>
      </c>
      <c r="BZ371" s="37" t="s">
        <v>2134</v>
      </c>
      <c r="CA371" s="42">
        <v>16606667</v>
      </c>
      <c r="CB371" s="37" t="s">
        <v>245</v>
      </c>
    </row>
    <row r="372" spans="1:80" s="58" customFormat="1" ht="29.25" customHeight="1" x14ac:dyDescent="0.3">
      <c r="A372" s="75">
        <v>371</v>
      </c>
      <c r="B372" s="73">
        <v>103880</v>
      </c>
      <c r="C372" s="36" t="s">
        <v>133</v>
      </c>
      <c r="D372" s="71" t="s">
        <v>134</v>
      </c>
      <c r="E372" s="71" t="s">
        <v>385</v>
      </c>
      <c r="F372" s="66" t="s">
        <v>2304</v>
      </c>
      <c r="G372" s="38" t="s">
        <v>2305</v>
      </c>
      <c r="H372" s="76" t="s">
        <v>76</v>
      </c>
      <c r="I372" s="76" t="s">
        <v>2306</v>
      </c>
      <c r="J372" s="40" t="s">
        <v>2159</v>
      </c>
      <c r="K372" s="66" t="s">
        <v>80</v>
      </c>
      <c r="L372" s="76" t="s">
        <v>81</v>
      </c>
      <c r="M372" s="64">
        <v>45385</v>
      </c>
      <c r="N372" s="86">
        <v>45386</v>
      </c>
      <c r="O372" s="86">
        <v>45491</v>
      </c>
      <c r="P372" s="76">
        <v>3</v>
      </c>
      <c r="Q372" s="76">
        <v>15</v>
      </c>
      <c r="R372" s="76">
        <f t="shared" si="10"/>
        <v>105</v>
      </c>
      <c r="S372" s="76" t="s">
        <v>82</v>
      </c>
      <c r="T372" s="69">
        <v>19250000</v>
      </c>
      <c r="U372" s="69">
        <v>5500000</v>
      </c>
      <c r="V372" s="43">
        <v>1140</v>
      </c>
      <c r="W372" s="44">
        <v>45362</v>
      </c>
      <c r="X372" s="45">
        <v>154000000</v>
      </c>
      <c r="Y372" s="46">
        <v>1445</v>
      </c>
      <c r="Z372" s="44">
        <v>45386</v>
      </c>
      <c r="AA372" s="47" t="s">
        <v>1001</v>
      </c>
      <c r="AB372" s="77" t="s">
        <v>84</v>
      </c>
      <c r="AC372" s="74">
        <v>45385</v>
      </c>
      <c r="AD372" s="48" t="s">
        <v>2307</v>
      </c>
      <c r="AE372" s="8" t="s">
        <v>2308</v>
      </c>
      <c r="AF372" s="77" t="s">
        <v>87</v>
      </c>
      <c r="AG372" s="48" t="s">
        <v>392</v>
      </c>
      <c r="AH372" s="48" t="s">
        <v>107</v>
      </c>
      <c r="AI372" s="48" t="s">
        <v>77</v>
      </c>
      <c r="AJ372" s="48" t="s">
        <v>77</v>
      </c>
      <c r="AK372" s="49"/>
      <c r="AL372" s="50"/>
      <c r="AM372" s="48" t="s">
        <v>77</v>
      </c>
      <c r="AN372" s="48" t="s">
        <v>77</v>
      </c>
      <c r="AO372" s="48" t="s">
        <v>77</v>
      </c>
      <c r="AP372" s="48" t="s">
        <v>77</v>
      </c>
      <c r="AQ372" s="48" t="s">
        <v>77</v>
      </c>
      <c r="AR372" s="48" t="s">
        <v>77</v>
      </c>
      <c r="AS372" s="48" t="s">
        <v>77</v>
      </c>
      <c r="AT372" s="51"/>
      <c r="AU372" s="51"/>
      <c r="AV372" s="51"/>
      <c r="AW372" s="51"/>
      <c r="AX372" s="52"/>
      <c r="AY372" s="37"/>
      <c r="AZ372" s="37"/>
      <c r="BA372" s="66"/>
      <c r="BB372" s="66"/>
      <c r="BC372" s="51"/>
      <c r="BD372" s="51"/>
      <c r="BE372" s="51"/>
      <c r="BF372" s="51"/>
      <c r="BG372" s="66"/>
      <c r="BH372" s="76"/>
      <c r="BI372" s="66"/>
      <c r="BJ372" s="76"/>
      <c r="BK372" s="66"/>
      <c r="BL372" s="79"/>
      <c r="BM372" s="76"/>
      <c r="BN372" s="66"/>
      <c r="BO372" s="66"/>
      <c r="BP372" s="79"/>
      <c r="BQ372" s="76"/>
      <c r="BR372" s="66"/>
      <c r="BS372" s="66"/>
      <c r="BT372" s="79"/>
      <c r="BU372" s="80"/>
      <c r="BV372" s="79"/>
      <c r="BW372" s="79"/>
      <c r="BX372" s="57">
        <f>O372</f>
        <v>45491</v>
      </c>
      <c r="BY372" s="52">
        <f>R372+AX372</f>
        <v>105</v>
      </c>
      <c r="BZ372" s="37" t="str">
        <f>S372</f>
        <v>3 MESES Y 15 DIAS</v>
      </c>
      <c r="CA372" s="42">
        <f>T372+AL372</f>
        <v>19250000</v>
      </c>
      <c r="CB372" s="37" t="s">
        <v>91</v>
      </c>
    </row>
    <row r="373" spans="1:80" s="58" customFormat="1" ht="29.25" customHeight="1" x14ac:dyDescent="0.3">
      <c r="A373" s="75">
        <v>372</v>
      </c>
      <c r="B373" s="73">
        <v>104059</v>
      </c>
      <c r="C373" s="36" t="s">
        <v>281</v>
      </c>
      <c r="D373" s="71" t="s">
        <v>282</v>
      </c>
      <c r="E373" s="71" t="s">
        <v>283</v>
      </c>
      <c r="F373" s="66" t="s">
        <v>2309</v>
      </c>
      <c r="G373" s="38" t="s">
        <v>2310</v>
      </c>
      <c r="H373" s="76" t="s">
        <v>76</v>
      </c>
      <c r="I373" s="76" t="s">
        <v>2311</v>
      </c>
      <c r="J373" s="40" t="s">
        <v>2312</v>
      </c>
      <c r="K373" s="66" t="s">
        <v>80</v>
      </c>
      <c r="L373" s="76" t="s">
        <v>81</v>
      </c>
      <c r="M373" s="64">
        <v>45385</v>
      </c>
      <c r="N373" s="86">
        <v>45386</v>
      </c>
      <c r="O373" s="86">
        <v>45491</v>
      </c>
      <c r="P373" s="76">
        <v>3</v>
      </c>
      <c r="Q373" s="76">
        <v>15</v>
      </c>
      <c r="R373" s="76">
        <f t="shared" si="10"/>
        <v>105</v>
      </c>
      <c r="S373" s="76" t="s">
        <v>82</v>
      </c>
      <c r="T373" s="69">
        <v>19250000</v>
      </c>
      <c r="U373" s="69">
        <v>5500000</v>
      </c>
      <c r="V373" s="43">
        <v>1157</v>
      </c>
      <c r="W373" s="44">
        <v>45362</v>
      </c>
      <c r="X373" s="45">
        <v>38500000</v>
      </c>
      <c r="Y373" s="46">
        <v>1446</v>
      </c>
      <c r="Z373" s="44">
        <v>45386</v>
      </c>
      <c r="AA373" s="47" t="s">
        <v>1001</v>
      </c>
      <c r="AB373" s="77" t="s">
        <v>84</v>
      </c>
      <c r="AC373" s="74">
        <v>45385</v>
      </c>
      <c r="AD373" s="48" t="s">
        <v>2313</v>
      </c>
      <c r="AE373" s="8" t="s">
        <v>2314</v>
      </c>
      <c r="AF373" s="77" t="s">
        <v>87</v>
      </c>
      <c r="AG373" s="48" t="s">
        <v>290</v>
      </c>
      <c r="AH373" s="60" t="s">
        <v>291</v>
      </c>
      <c r="AI373" s="48" t="s">
        <v>77</v>
      </c>
      <c r="AJ373" s="48" t="s">
        <v>77</v>
      </c>
      <c r="AK373" s="49"/>
      <c r="AL373" s="50"/>
      <c r="AM373" s="48" t="s">
        <v>77</v>
      </c>
      <c r="AN373" s="48" t="s">
        <v>77</v>
      </c>
      <c r="AO373" s="48" t="s">
        <v>77</v>
      </c>
      <c r="AP373" s="48" t="s">
        <v>77</v>
      </c>
      <c r="AQ373" s="48" t="s">
        <v>77</v>
      </c>
      <c r="AR373" s="48" t="s">
        <v>77</v>
      </c>
      <c r="AS373" s="48" t="s">
        <v>77</v>
      </c>
      <c r="AT373" s="51"/>
      <c r="AU373" s="51"/>
      <c r="AV373" s="51"/>
      <c r="AW373" s="51"/>
      <c r="AX373" s="52"/>
      <c r="AY373" s="37"/>
      <c r="AZ373" s="37"/>
      <c r="BA373" s="66"/>
      <c r="BB373" s="66"/>
      <c r="BC373" s="51"/>
      <c r="BD373" s="51"/>
      <c r="BE373" s="51"/>
      <c r="BF373" s="51"/>
      <c r="BG373" s="66"/>
      <c r="BH373" s="76"/>
      <c r="BI373" s="66"/>
      <c r="BJ373" s="76"/>
      <c r="BK373" s="66"/>
      <c r="BL373" s="79"/>
      <c r="BM373" s="76"/>
      <c r="BN373" s="66"/>
      <c r="BO373" s="66"/>
      <c r="BP373" s="79"/>
      <c r="BQ373" s="76"/>
      <c r="BR373" s="66"/>
      <c r="BS373" s="66"/>
      <c r="BT373" s="79"/>
      <c r="BU373" s="80"/>
      <c r="BV373" s="79"/>
      <c r="BW373" s="79"/>
      <c r="BX373" s="57">
        <f>O373</f>
        <v>45491</v>
      </c>
      <c r="BY373" s="52">
        <f>R373+AX373</f>
        <v>105</v>
      </c>
      <c r="BZ373" s="37" t="str">
        <f>S373</f>
        <v>3 MESES Y 15 DIAS</v>
      </c>
      <c r="CA373" s="42">
        <f>T373+AL373</f>
        <v>19250000</v>
      </c>
      <c r="CB373" s="37" t="s">
        <v>91</v>
      </c>
    </row>
    <row r="374" spans="1:80" s="58" customFormat="1" ht="29.25" customHeight="1" x14ac:dyDescent="0.3">
      <c r="A374" s="75">
        <v>373</v>
      </c>
      <c r="B374" s="73">
        <v>104002</v>
      </c>
      <c r="C374" s="36" t="s">
        <v>2297</v>
      </c>
      <c r="D374" s="71" t="s">
        <v>2288</v>
      </c>
      <c r="E374" s="71" t="s">
        <v>2289</v>
      </c>
      <c r="F374" s="66" t="s">
        <v>2315</v>
      </c>
      <c r="G374" s="38" t="s">
        <v>2316</v>
      </c>
      <c r="H374" s="76" t="s">
        <v>76</v>
      </c>
      <c r="I374" s="76" t="s">
        <v>2317</v>
      </c>
      <c r="J374" s="40" t="s">
        <v>2318</v>
      </c>
      <c r="K374" s="66" t="s">
        <v>80</v>
      </c>
      <c r="L374" s="76" t="s">
        <v>81</v>
      </c>
      <c r="M374" s="64">
        <v>45385</v>
      </c>
      <c r="N374" s="86">
        <v>45392</v>
      </c>
      <c r="O374" s="86">
        <v>45497</v>
      </c>
      <c r="P374" s="76">
        <v>3</v>
      </c>
      <c r="Q374" s="76">
        <v>15</v>
      </c>
      <c r="R374" s="76">
        <f t="shared" si="10"/>
        <v>105</v>
      </c>
      <c r="S374" s="76" t="s">
        <v>82</v>
      </c>
      <c r="T374" s="69">
        <v>9100000</v>
      </c>
      <c r="U374" s="69">
        <v>2600000</v>
      </c>
      <c r="V374" s="43">
        <v>1154</v>
      </c>
      <c r="W374" s="44">
        <v>45362</v>
      </c>
      <c r="X374" s="45">
        <v>45500000</v>
      </c>
      <c r="Y374" s="46">
        <v>1447</v>
      </c>
      <c r="Z374" s="44">
        <v>45386</v>
      </c>
      <c r="AA374" s="47" t="s">
        <v>603</v>
      </c>
      <c r="AB374" s="77" t="s">
        <v>84</v>
      </c>
      <c r="AC374" s="74">
        <v>45385</v>
      </c>
      <c r="AD374" s="48" t="s">
        <v>2319</v>
      </c>
      <c r="AE374" s="8" t="s">
        <v>2320</v>
      </c>
      <c r="AF374" s="77" t="s">
        <v>87</v>
      </c>
      <c r="AG374" s="48" t="s">
        <v>2296</v>
      </c>
      <c r="AH374" s="90" t="s">
        <v>846</v>
      </c>
      <c r="AI374" s="48" t="s">
        <v>77</v>
      </c>
      <c r="AJ374" s="48" t="s">
        <v>77</v>
      </c>
      <c r="AK374" s="49"/>
      <c r="AL374" s="50"/>
      <c r="AM374" s="48" t="s">
        <v>77</v>
      </c>
      <c r="AN374" s="48" t="s">
        <v>77</v>
      </c>
      <c r="AO374" s="48" t="s">
        <v>77</v>
      </c>
      <c r="AP374" s="48" t="s">
        <v>77</v>
      </c>
      <c r="AQ374" s="48" t="s">
        <v>77</v>
      </c>
      <c r="AR374" s="48" t="s">
        <v>77</v>
      </c>
      <c r="AS374" s="48" t="s">
        <v>77</v>
      </c>
      <c r="AT374" s="51"/>
      <c r="AU374" s="51"/>
      <c r="AV374" s="51"/>
      <c r="AW374" s="51"/>
      <c r="AX374" s="52"/>
      <c r="AY374" s="37"/>
      <c r="AZ374" s="37"/>
      <c r="BA374" s="66"/>
      <c r="BB374" s="66"/>
      <c r="BC374" s="51"/>
      <c r="BD374" s="51"/>
      <c r="BE374" s="51"/>
      <c r="BF374" s="51"/>
      <c r="BG374" s="66"/>
      <c r="BH374" s="76"/>
      <c r="BI374" s="66"/>
      <c r="BJ374" s="76"/>
      <c r="BK374" s="66"/>
      <c r="BL374" s="79"/>
      <c r="BM374" s="76"/>
      <c r="BN374" s="66"/>
      <c r="BO374" s="66"/>
      <c r="BP374" s="79"/>
      <c r="BQ374" s="76"/>
      <c r="BR374" s="66"/>
      <c r="BS374" s="66"/>
      <c r="BT374" s="79"/>
      <c r="BU374" s="80"/>
      <c r="BV374" s="79"/>
      <c r="BW374" s="79"/>
      <c r="BX374" s="57">
        <f>O374</f>
        <v>45497</v>
      </c>
      <c r="BY374" s="52">
        <f>R374+AX374</f>
        <v>105</v>
      </c>
      <c r="BZ374" s="37" t="str">
        <f>S374</f>
        <v>3 MESES Y 15 DIAS</v>
      </c>
      <c r="CA374" s="42">
        <f>T374+AL374</f>
        <v>9100000</v>
      </c>
      <c r="CB374" s="37" t="s">
        <v>91</v>
      </c>
    </row>
    <row r="375" spans="1:80" s="58" customFormat="1" ht="29.25" customHeight="1" x14ac:dyDescent="0.3">
      <c r="A375" s="75">
        <v>374</v>
      </c>
      <c r="B375" s="73">
        <v>103906</v>
      </c>
      <c r="C375" s="36" t="s">
        <v>2265</v>
      </c>
      <c r="D375" s="71" t="s">
        <v>2266</v>
      </c>
      <c r="E375" s="71" t="s">
        <v>2321</v>
      </c>
      <c r="F375" s="66" t="s">
        <v>2322</v>
      </c>
      <c r="G375" s="38" t="s">
        <v>2323</v>
      </c>
      <c r="H375" s="76" t="s">
        <v>76</v>
      </c>
      <c r="I375" s="76" t="s">
        <v>2324</v>
      </c>
      <c r="J375" s="40" t="s">
        <v>2325</v>
      </c>
      <c r="K375" s="66" t="s">
        <v>80</v>
      </c>
      <c r="L375" s="76" t="s">
        <v>81</v>
      </c>
      <c r="M375" s="64">
        <v>45385</v>
      </c>
      <c r="N375" s="86">
        <v>45403</v>
      </c>
      <c r="O375" s="86">
        <v>45509</v>
      </c>
      <c r="P375" s="76">
        <v>3</v>
      </c>
      <c r="Q375" s="76">
        <v>15</v>
      </c>
      <c r="R375" s="76">
        <f t="shared" si="10"/>
        <v>105</v>
      </c>
      <c r="S375" s="76" t="s">
        <v>82</v>
      </c>
      <c r="T375" s="69">
        <v>13300000</v>
      </c>
      <c r="U375" s="69">
        <v>3800000</v>
      </c>
      <c r="V375" s="46">
        <v>1149</v>
      </c>
      <c r="W375" s="44">
        <v>45362</v>
      </c>
      <c r="X375" s="45">
        <v>39900000</v>
      </c>
      <c r="Y375" s="46">
        <v>1448</v>
      </c>
      <c r="Z375" s="44">
        <v>45386</v>
      </c>
      <c r="AA375" s="47" t="s">
        <v>2326</v>
      </c>
      <c r="AB375" s="77" t="s">
        <v>84</v>
      </c>
      <c r="AC375" s="74">
        <v>45385</v>
      </c>
      <c r="AD375" s="48" t="s">
        <v>2327</v>
      </c>
      <c r="AE375" s="8" t="s">
        <v>2328</v>
      </c>
      <c r="AF375" s="77" t="s">
        <v>87</v>
      </c>
      <c r="AG375" s="48" t="s">
        <v>2329</v>
      </c>
      <c r="AH375" s="89" t="s">
        <v>2275</v>
      </c>
      <c r="AI375" s="48" t="s">
        <v>77</v>
      </c>
      <c r="AJ375" s="48" t="s">
        <v>77</v>
      </c>
      <c r="AK375" s="49"/>
      <c r="AL375" s="50"/>
      <c r="AM375" s="48" t="s">
        <v>77</v>
      </c>
      <c r="AN375" s="48" t="s">
        <v>77</v>
      </c>
      <c r="AO375" s="48" t="s">
        <v>77</v>
      </c>
      <c r="AP375" s="48" t="s">
        <v>77</v>
      </c>
      <c r="AQ375" s="48" t="s">
        <v>77</v>
      </c>
      <c r="AR375" s="48" t="s">
        <v>77</v>
      </c>
      <c r="AS375" s="48" t="s">
        <v>77</v>
      </c>
      <c r="AT375" s="51"/>
      <c r="AU375" s="51"/>
      <c r="AV375" s="51"/>
      <c r="AW375" s="51"/>
      <c r="AX375" s="52"/>
      <c r="AY375" s="37"/>
      <c r="AZ375" s="37"/>
      <c r="BA375" s="66"/>
      <c r="BB375" s="66"/>
      <c r="BC375" s="51"/>
      <c r="BD375" s="51"/>
      <c r="BE375" s="51"/>
      <c r="BF375" s="51"/>
      <c r="BG375" s="66"/>
      <c r="BH375" s="76"/>
      <c r="BI375" s="66"/>
      <c r="BJ375" s="76"/>
      <c r="BK375" s="66"/>
      <c r="BL375" s="79"/>
      <c r="BM375" s="76"/>
      <c r="BN375" s="66"/>
      <c r="BO375" s="66"/>
      <c r="BP375" s="79"/>
      <c r="BQ375" s="76"/>
      <c r="BR375" s="66"/>
      <c r="BS375" s="66"/>
      <c r="BT375" s="79"/>
      <c r="BU375" s="80"/>
      <c r="BV375" s="79"/>
      <c r="BW375" s="79"/>
      <c r="BX375" s="57">
        <f>O375</f>
        <v>45509</v>
      </c>
      <c r="BY375" s="52">
        <f>R375+AX375</f>
        <v>105</v>
      </c>
      <c r="BZ375" s="37" t="str">
        <f>S375</f>
        <v>3 MESES Y 15 DIAS</v>
      </c>
      <c r="CA375" s="42">
        <f>T375+AL375</f>
        <v>13300000</v>
      </c>
      <c r="CB375" s="37" t="s">
        <v>91</v>
      </c>
    </row>
    <row r="376" spans="1:80" s="58" customFormat="1" ht="29.25" customHeight="1" x14ac:dyDescent="0.3">
      <c r="A376" s="75">
        <v>375</v>
      </c>
      <c r="B376" s="73">
        <v>103880</v>
      </c>
      <c r="C376" s="36" t="s">
        <v>133</v>
      </c>
      <c r="D376" s="71" t="s">
        <v>134</v>
      </c>
      <c r="E376" s="71" t="s">
        <v>385</v>
      </c>
      <c r="F376" s="66" t="s">
        <v>2330</v>
      </c>
      <c r="G376" s="38" t="s">
        <v>2331</v>
      </c>
      <c r="H376" s="76" t="s">
        <v>76</v>
      </c>
      <c r="I376" s="76" t="s">
        <v>2332</v>
      </c>
      <c r="J376" s="40" t="s">
        <v>2159</v>
      </c>
      <c r="K376" s="66" t="s">
        <v>80</v>
      </c>
      <c r="L376" s="76" t="s">
        <v>81</v>
      </c>
      <c r="M376" s="64">
        <v>45385</v>
      </c>
      <c r="N376" s="86">
        <v>45387</v>
      </c>
      <c r="O376" s="86">
        <v>45492</v>
      </c>
      <c r="P376" s="76">
        <v>3</v>
      </c>
      <c r="Q376" s="76">
        <v>15</v>
      </c>
      <c r="R376" s="76">
        <f t="shared" si="10"/>
        <v>105</v>
      </c>
      <c r="S376" s="76" t="s">
        <v>82</v>
      </c>
      <c r="T376" s="69">
        <v>19250000</v>
      </c>
      <c r="U376" s="69">
        <v>5500000</v>
      </c>
      <c r="V376" s="43">
        <v>1140</v>
      </c>
      <c r="W376" s="44">
        <v>45362</v>
      </c>
      <c r="X376" s="45">
        <v>154000000</v>
      </c>
      <c r="Y376" s="46">
        <v>1449</v>
      </c>
      <c r="Z376" s="44">
        <v>45386</v>
      </c>
      <c r="AA376" s="47" t="s">
        <v>1001</v>
      </c>
      <c r="AB376" s="77" t="s">
        <v>84</v>
      </c>
      <c r="AC376" s="74">
        <v>45385</v>
      </c>
      <c r="AD376" s="48" t="s">
        <v>2333</v>
      </c>
      <c r="AE376" s="78" t="s">
        <v>2334</v>
      </c>
      <c r="AF376" s="77" t="s">
        <v>87</v>
      </c>
      <c r="AG376" s="48" t="s">
        <v>392</v>
      </c>
      <c r="AH376" s="48" t="s">
        <v>107</v>
      </c>
      <c r="AI376" s="48" t="s">
        <v>77</v>
      </c>
      <c r="AJ376" s="48" t="s">
        <v>77</v>
      </c>
      <c r="AK376" s="49"/>
      <c r="AL376" s="50"/>
      <c r="AM376" s="48" t="s">
        <v>77</v>
      </c>
      <c r="AN376" s="48" t="s">
        <v>77</v>
      </c>
      <c r="AO376" s="48" t="s">
        <v>77</v>
      </c>
      <c r="AP376" s="48" t="s">
        <v>77</v>
      </c>
      <c r="AQ376" s="48" t="s">
        <v>77</v>
      </c>
      <c r="AR376" s="48" t="s">
        <v>77</v>
      </c>
      <c r="AS376" s="48" t="s">
        <v>77</v>
      </c>
      <c r="AT376" s="51"/>
      <c r="AU376" s="51"/>
      <c r="AV376" s="51"/>
      <c r="AW376" s="51"/>
      <c r="AX376" s="52"/>
      <c r="AY376" s="37"/>
      <c r="AZ376" s="37"/>
      <c r="BA376" s="66"/>
      <c r="BB376" s="66"/>
      <c r="BC376" s="51"/>
      <c r="BD376" s="51"/>
      <c r="BE376" s="51"/>
      <c r="BF376" s="51"/>
      <c r="BG376" s="66"/>
      <c r="BH376" s="76"/>
      <c r="BI376" s="66"/>
      <c r="BJ376" s="76"/>
      <c r="BK376" s="66"/>
      <c r="BL376" s="79"/>
      <c r="BM376" s="76"/>
      <c r="BN376" s="66"/>
      <c r="BO376" s="66"/>
      <c r="BP376" s="79"/>
      <c r="BQ376" s="76"/>
      <c r="BR376" s="66"/>
      <c r="BS376" s="66"/>
      <c r="BT376" s="79"/>
      <c r="BU376" s="80"/>
      <c r="BV376" s="79"/>
      <c r="BW376" s="79"/>
      <c r="BX376" s="57">
        <f>O376</f>
        <v>45492</v>
      </c>
      <c r="BY376" s="52">
        <f>R376+AX376</f>
        <v>105</v>
      </c>
      <c r="BZ376" s="37" t="str">
        <f>S376</f>
        <v>3 MESES Y 15 DIAS</v>
      </c>
      <c r="CA376" s="42">
        <f>T376+AL376</f>
        <v>19250000</v>
      </c>
      <c r="CB376" s="37" t="s">
        <v>91</v>
      </c>
    </row>
    <row r="377" spans="1:80" s="58" customFormat="1" ht="29.25" customHeight="1" x14ac:dyDescent="0.3">
      <c r="A377" s="75">
        <v>376</v>
      </c>
      <c r="B377" s="73">
        <v>103880</v>
      </c>
      <c r="C377" s="36" t="s">
        <v>133</v>
      </c>
      <c r="D377" s="71" t="s">
        <v>134</v>
      </c>
      <c r="E377" s="71" t="s">
        <v>385</v>
      </c>
      <c r="F377" s="66" t="s">
        <v>2335</v>
      </c>
      <c r="G377" s="38" t="s">
        <v>2336</v>
      </c>
      <c r="H377" s="76" t="s">
        <v>76</v>
      </c>
      <c r="I377" s="76" t="s">
        <v>2337</v>
      </c>
      <c r="J377" s="40" t="s">
        <v>2159</v>
      </c>
      <c r="K377" s="66" t="s">
        <v>80</v>
      </c>
      <c r="L377" s="76" t="s">
        <v>81</v>
      </c>
      <c r="M377" s="64">
        <v>45385</v>
      </c>
      <c r="N377" s="86">
        <v>45386</v>
      </c>
      <c r="O377" s="86">
        <v>45491</v>
      </c>
      <c r="P377" s="76">
        <v>3</v>
      </c>
      <c r="Q377" s="76">
        <v>15</v>
      </c>
      <c r="R377" s="76">
        <f t="shared" si="10"/>
        <v>105</v>
      </c>
      <c r="S377" s="76" t="s">
        <v>82</v>
      </c>
      <c r="T377" s="69">
        <v>19250000</v>
      </c>
      <c r="U377" s="69">
        <v>5500000</v>
      </c>
      <c r="V377" s="43">
        <v>1140</v>
      </c>
      <c r="W377" s="44">
        <v>45362</v>
      </c>
      <c r="X377" s="45">
        <v>154000000</v>
      </c>
      <c r="Y377" s="46">
        <v>1450</v>
      </c>
      <c r="Z377" s="44">
        <v>45386</v>
      </c>
      <c r="AA377" s="47" t="s">
        <v>1001</v>
      </c>
      <c r="AB377" s="77" t="s">
        <v>84</v>
      </c>
      <c r="AC377" s="74">
        <v>45385</v>
      </c>
      <c r="AD377" s="48" t="s">
        <v>2338</v>
      </c>
      <c r="AE377" s="78" t="s">
        <v>2339</v>
      </c>
      <c r="AF377" s="77" t="s">
        <v>87</v>
      </c>
      <c r="AG377" s="48" t="s">
        <v>392</v>
      </c>
      <c r="AH377" s="48" t="s">
        <v>107</v>
      </c>
      <c r="AI377" s="48" t="s">
        <v>77</v>
      </c>
      <c r="AJ377" s="48" t="s">
        <v>77</v>
      </c>
      <c r="AK377" s="49"/>
      <c r="AL377" s="50"/>
      <c r="AM377" s="48" t="s">
        <v>77</v>
      </c>
      <c r="AN377" s="48" t="s">
        <v>77</v>
      </c>
      <c r="AO377" s="48" t="s">
        <v>77</v>
      </c>
      <c r="AP377" s="48" t="s">
        <v>77</v>
      </c>
      <c r="AQ377" s="48" t="s">
        <v>77</v>
      </c>
      <c r="AR377" s="48" t="s">
        <v>77</v>
      </c>
      <c r="AS377" s="48" t="s">
        <v>77</v>
      </c>
      <c r="AT377" s="51"/>
      <c r="AU377" s="51"/>
      <c r="AV377" s="51"/>
      <c r="AW377" s="51"/>
      <c r="AX377" s="52"/>
      <c r="AY377" s="37"/>
      <c r="AZ377" s="37"/>
      <c r="BA377" s="66"/>
      <c r="BB377" s="66"/>
      <c r="BC377" s="51"/>
      <c r="BD377" s="51"/>
      <c r="BE377" s="51"/>
      <c r="BF377" s="51"/>
      <c r="BG377" s="66"/>
      <c r="BH377" s="76"/>
      <c r="BI377" s="66"/>
      <c r="BJ377" s="76"/>
      <c r="BK377" s="66"/>
      <c r="BL377" s="79"/>
      <c r="BM377" s="76"/>
      <c r="BN377" s="66"/>
      <c r="BO377" s="66"/>
      <c r="BP377" s="79"/>
      <c r="BQ377" s="76"/>
      <c r="BR377" s="66"/>
      <c r="BS377" s="66"/>
      <c r="BT377" s="79"/>
      <c r="BU377" s="80"/>
      <c r="BV377" s="79"/>
      <c r="BW377" s="79"/>
      <c r="BX377" s="57">
        <f>O377</f>
        <v>45491</v>
      </c>
      <c r="BY377" s="52">
        <f>R377+AX377</f>
        <v>105</v>
      </c>
      <c r="BZ377" s="37" t="str">
        <f>S377</f>
        <v>3 MESES Y 15 DIAS</v>
      </c>
      <c r="CA377" s="42">
        <f>T377+AL377</f>
        <v>19250000</v>
      </c>
      <c r="CB377" s="37" t="s">
        <v>91</v>
      </c>
    </row>
    <row r="378" spans="1:80" s="58" customFormat="1" ht="29.25" customHeight="1" x14ac:dyDescent="0.3">
      <c r="A378" s="75">
        <v>377</v>
      </c>
      <c r="B378" s="73">
        <v>104002</v>
      </c>
      <c r="C378" s="36" t="s">
        <v>2297</v>
      </c>
      <c r="D378" s="71" t="s">
        <v>2288</v>
      </c>
      <c r="E378" s="71" t="s">
        <v>2289</v>
      </c>
      <c r="F378" s="66" t="s">
        <v>2340</v>
      </c>
      <c r="G378" s="38" t="s">
        <v>2341</v>
      </c>
      <c r="H378" s="76" t="s">
        <v>76</v>
      </c>
      <c r="I378" s="76" t="s">
        <v>2342</v>
      </c>
      <c r="J378" s="40" t="s">
        <v>2318</v>
      </c>
      <c r="K378" s="66" t="s">
        <v>80</v>
      </c>
      <c r="L378" s="76" t="s">
        <v>81</v>
      </c>
      <c r="M378" s="64">
        <v>45385</v>
      </c>
      <c r="N378" s="86">
        <v>45386</v>
      </c>
      <c r="O378" s="86">
        <v>45491</v>
      </c>
      <c r="P378" s="76">
        <v>3</v>
      </c>
      <c r="Q378" s="76">
        <v>15</v>
      </c>
      <c r="R378" s="76">
        <f t="shared" si="10"/>
        <v>105</v>
      </c>
      <c r="S378" s="76" t="s">
        <v>82</v>
      </c>
      <c r="T378" s="69">
        <v>9100000</v>
      </c>
      <c r="U378" s="69">
        <v>2600000</v>
      </c>
      <c r="V378" s="43">
        <v>1154</v>
      </c>
      <c r="W378" s="44">
        <v>45362</v>
      </c>
      <c r="X378" s="45">
        <v>45500000</v>
      </c>
      <c r="Y378" s="46">
        <v>1451</v>
      </c>
      <c r="Z378" s="44">
        <v>45386</v>
      </c>
      <c r="AA378" s="47" t="s">
        <v>603</v>
      </c>
      <c r="AB378" s="77" t="s">
        <v>84</v>
      </c>
      <c r="AC378" s="74">
        <v>45385</v>
      </c>
      <c r="AD378" s="48" t="s">
        <v>2343</v>
      </c>
      <c r="AE378" s="78" t="s">
        <v>2344</v>
      </c>
      <c r="AF378" s="77" t="s">
        <v>87</v>
      </c>
      <c r="AG378" s="48" t="s">
        <v>2296</v>
      </c>
      <c r="AH378" s="90" t="s">
        <v>846</v>
      </c>
      <c r="AI378" s="48" t="s">
        <v>77</v>
      </c>
      <c r="AJ378" s="48" t="s">
        <v>77</v>
      </c>
      <c r="AK378" s="49"/>
      <c r="AL378" s="50"/>
      <c r="AM378" s="48" t="s">
        <v>77</v>
      </c>
      <c r="AN378" s="48" t="s">
        <v>77</v>
      </c>
      <c r="AO378" s="48" t="s">
        <v>77</v>
      </c>
      <c r="AP378" s="48" t="s">
        <v>77</v>
      </c>
      <c r="AQ378" s="48" t="s">
        <v>77</v>
      </c>
      <c r="AR378" s="48" t="s">
        <v>77</v>
      </c>
      <c r="AS378" s="48" t="s">
        <v>77</v>
      </c>
      <c r="AT378" s="51"/>
      <c r="AU378" s="51"/>
      <c r="AV378" s="51"/>
      <c r="AW378" s="51"/>
      <c r="AX378" s="52"/>
      <c r="AY378" s="37"/>
      <c r="AZ378" s="37"/>
      <c r="BA378" s="66"/>
      <c r="BB378" s="66"/>
      <c r="BC378" s="51"/>
      <c r="BD378" s="51"/>
      <c r="BE378" s="51"/>
      <c r="BF378" s="51"/>
      <c r="BG378" s="66"/>
      <c r="BH378" s="76"/>
      <c r="BI378" s="66"/>
      <c r="BJ378" s="76"/>
      <c r="BK378" s="66"/>
      <c r="BL378" s="79"/>
      <c r="BM378" s="76"/>
      <c r="BN378" s="66"/>
      <c r="BO378" s="66"/>
      <c r="BP378" s="79"/>
      <c r="BQ378" s="76"/>
      <c r="BR378" s="66"/>
      <c r="BS378" s="66"/>
      <c r="BT378" s="79"/>
      <c r="BU378" s="80"/>
      <c r="BV378" s="79"/>
      <c r="BW378" s="79"/>
      <c r="BX378" s="57">
        <f>O378</f>
        <v>45491</v>
      </c>
      <c r="BY378" s="52">
        <f>R378+AX378</f>
        <v>105</v>
      </c>
      <c r="BZ378" s="37" t="str">
        <f>S378</f>
        <v>3 MESES Y 15 DIAS</v>
      </c>
      <c r="CA378" s="42">
        <f>T378+AL378</f>
        <v>9100000</v>
      </c>
      <c r="CB378" s="37" t="s">
        <v>91</v>
      </c>
    </row>
    <row r="379" spans="1:80" s="58" customFormat="1" ht="29.25" customHeight="1" x14ac:dyDescent="0.3">
      <c r="A379" s="75">
        <v>378</v>
      </c>
      <c r="B379" s="73">
        <v>104047</v>
      </c>
      <c r="C379" s="36" t="s">
        <v>2287</v>
      </c>
      <c r="D379" s="71" t="s">
        <v>2288</v>
      </c>
      <c r="E379" s="71" t="s">
        <v>2289</v>
      </c>
      <c r="F379" s="66" t="s">
        <v>2345</v>
      </c>
      <c r="G379" s="38" t="s">
        <v>2346</v>
      </c>
      <c r="H379" s="76" t="s">
        <v>76</v>
      </c>
      <c r="I379" s="76" t="s">
        <v>2347</v>
      </c>
      <c r="J379" s="40" t="s">
        <v>2293</v>
      </c>
      <c r="K379" s="66" t="s">
        <v>80</v>
      </c>
      <c r="L379" s="76" t="s">
        <v>81</v>
      </c>
      <c r="M379" s="64">
        <v>45385</v>
      </c>
      <c r="N379" s="86">
        <v>45386</v>
      </c>
      <c r="O379" s="86">
        <v>45491</v>
      </c>
      <c r="P379" s="76">
        <v>3</v>
      </c>
      <c r="Q379" s="76">
        <v>15</v>
      </c>
      <c r="R379" s="76">
        <f t="shared" si="10"/>
        <v>105</v>
      </c>
      <c r="S379" s="76" t="s">
        <v>82</v>
      </c>
      <c r="T379" s="69">
        <v>14000000</v>
      </c>
      <c r="U379" s="69">
        <v>4000000</v>
      </c>
      <c r="V379" s="43">
        <v>1156</v>
      </c>
      <c r="W379" s="44">
        <v>45362</v>
      </c>
      <c r="X379" s="45">
        <v>182000000</v>
      </c>
      <c r="Y379" s="46">
        <v>1452</v>
      </c>
      <c r="Z379" s="44">
        <v>45386</v>
      </c>
      <c r="AA379" s="47" t="s">
        <v>798</v>
      </c>
      <c r="AB379" s="77" t="s">
        <v>84</v>
      </c>
      <c r="AC379" s="74">
        <v>45385</v>
      </c>
      <c r="AD379" s="48" t="s">
        <v>2348</v>
      </c>
      <c r="AE379" s="78" t="s">
        <v>2349</v>
      </c>
      <c r="AF379" s="77" t="s">
        <v>87</v>
      </c>
      <c r="AG379" s="48" t="s">
        <v>2296</v>
      </c>
      <c r="AH379" s="90" t="s">
        <v>846</v>
      </c>
      <c r="AI379" s="48" t="s">
        <v>77</v>
      </c>
      <c r="AJ379" s="48" t="s">
        <v>77</v>
      </c>
      <c r="AK379" s="49"/>
      <c r="AL379" s="50"/>
      <c r="AM379" s="48" t="s">
        <v>77</v>
      </c>
      <c r="AN379" s="48" t="s">
        <v>77</v>
      </c>
      <c r="AO379" s="48" t="s">
        <v>77</v>
      </c>
      <c r="AP379" s="48" t="s">
        <v>77</v>
      </c>
      <c r="AQ379" s="48" t="s">
        <v>77</v>
      </c>
      <c r="AR379" s="48" t="s">
        <v>77</v>
      </c>
      <c r="AS379" s="48" t="s">
        <v>77</v>
      </c>
      <c r="AT379" s="51"/>
      <c r="AU379" s="51"/>
      <c r="AV379" s="51"/>
      <c r="AW379" s="51"/>
      <c r="AX379" s="52"/>
      <c r="AY379" s="37"/>
      <c r="AZ379" s="37"/>
      <c r="BA379" s="66"/>
      <c r="BB379" s="66"/>
      <c r="BC379" s="51"/>
      <c r="BD379" s="51"/>
      <c r="BE379" s="51"/>
      <c r="BF379" s="51"/>
      <c r="BG379" s="66"/>
      <c r="BH379" s="76"/>
      <c r="BI379" s="66"/>
      <c r="BJ379" s="76"/>
      <c r="BK379" s="66"/>
      <c r="BL379" s="79"/>
      <c r="BM379" s="76"/>
      <c r="BN379" s="66"/>
      <c r="BO379" s="66"/>
      <c r="BP379" s="79"/>
      <c r="BQ379" s="76"/>
      <c r="BR379" s="66"/>
      <c r="BS379" s="66"/>
      <c r="BT379" s="79"/>
      <c r="BU379" s="80"/>
      <c r="BV379" s="79"/>
      <c r="BW379" s="79"/>
      <c r="BX379" s="57">
        <f>O379</f>
        <v>45491</v>
      </c>
      <c r="BY379" s="52">
        <f>R379+AX379</f>
        <v>105</v>
      </c>
      <c r="BZ379" s="37" t="str">
        <f>S379</f>
        <v>3 MESES Y 15 DIAS</v>
      </c>
      <c r="CA379" s="42">
        <f>T379+AL379</f>
        <v>14000000</v>
      </c>
      <c r="CB379" s="37" t="s">
        <v>91</v>
      </c>
    </row>
    <row r="380" spans="1:80" s="58" customFormat="1" ht="29.25" customHeight="1" x14ac:dyDescent="0.3">
      <c r="A380" s="75">
        <v>379</v>
      </c>
      <c r="B380" s="73">
        <v>103878</v>
      </c>
      <c r="C380" s="36" t="s">
        <v>133</v>
      </c>
      <c r="D380" s="71" t="s">
        <v>134</v>
      </c>
      <c r="E380" s="71" t="s">
        <v>385</v>
      </c>
      <c r="F380" s="66" t="s">
        <v>2350</v>
      </c>
      <c r="G380" s="38" t="s">
        <v>2351</v>
      </c>
      <c r="H380" s="76" t="s">
        <v>76</v>
      </c>
      <c r="I380" s="76" t="s">
        <v>2352</v>
      </c>
      <c r="J380" s="40" t="s">
        <v>1781</v>
      </c>
      <c r="K380" s="66" t="s">
        <v>80</v>
      </c>
      <c r="L380" s="76" t="s">
        <v>81</v>
      </c>
      <c r="M380" s="64">
        <v>45385</v>
      </c>
      <c r="N380" s="86">
        <v>45387</v>
      </c>
      <c r="O380" s="86">
        <v>45492</v>
      </c>
      <c r="P380" s="76">
        <v>3</v>
      </c>
      <c r="Q380" s="76">
        <v>15</v>
      </c>
      <c r="R380" s="76">
        <f t="shared" si="10"/>
        <v>105</v>
      </c>
      <c r="S380" s="76" t="s">
        <v>82</v>
      </c>
      <c r="T380" s="69">
        <v>10500000</v>
      </c>
      <c r="U380" s="69">
        <v>3000000</v>
      </c>
      <c r="V380" s="43">
        <v>1139</v>
      </c>
      <c r="W380" s="44">
        <v>45362</v>
      </c>
      <c r="X380" s="45">
        <v>42000000</v>
      </c>
      <c r="Y380" s="46">
        <v>1453</v>
      </c>
      <c r="Z380" s="44">
        <v>45386</v>
      </c>
      <c r="AA380" s="47" t="s">
        <v>673</v>
      </c>
      <c r="AB380" s="77" t="s">
        <v>84</v>
      </c>
      <c r="AC380" s="74">
        <v>45385</v>
      </c>
      <c r="AD380" s="48" t="s">
        <v>2353</v>
      </c>
      <c r="AE380" s="78" t="s">
        <v>2354</v>
      </c>
      <c r="AF380" s="77" t="s">
        <v>87</v>
      </c>
      <c r="AG380" s="48" t="s">
        <v>392</v>
      </c>
      <c r="AH380" s="48" t="s">
        <v>107</v>
      </c>
      <c r="AI380" s="48" t="s">
        <v>77</v>
      </c>
      <c r="AJ380" s="48" t="s">
        <v>77</v>
      </c>
      <c r="AK380" s="49"/>
      <c r="AL380" s="50"/>
      <c r="AM380" s="48" t="s">
        <v>77</v>
      </c>
      <c r="AN380" s="48" t="s">
        <v>77</v>
      </c>
      <c r="AO380" s="48" t="s">
        <v>77</v>
      </c>
      <c r="AP380" s="48" t="s">
        <v>77</v>
      </c>
      <c r="AQ380" s="48" t="s">
        <v>77</v>
      </c>
      <c r="AR380" s="48" t="s">
        <v>77</v>
      </c>
      <c r="AS380" s="48" t="s">
        <v>77</v>
      </c>
      <c r="AT380" s="51"/>
      <c r="AU380" s="51"/>
      <c r="AV380" s="51"/>
      <c r="AW380" s="51"/>
      <c r="AX380" s="52"/>
      <c r="AY380" s="37"/>
      <c r="AZ380" s="37"/>
      <c r="BA380" s="66"/>
      <c r="BB380" s="66"/>
      <c r="BC380" s="51"/>
      <c r="BD380" s="51"/>
      <c r="BE380" s="51"/>
      <c r="BF380" s="51"/>
      <c r="BG380" s="66"/>
      <c r="BH380" s="76"/>
      <c r="BI380" s="66"/>
      <c r="BJ380" s="76"/>
      <c r="BK380" s="66"/>
      <c r="BL380" s="79"/>
      <c r="BM380" s="76"/>
      <c r="BN380" s="66"/>
      <c r="BO380" s="66"/>
      <c r="BP380" s="79"/>
      <c r="BQ380" s="76"/>
      <c r="BR380" s="66"/>
      <c r="BS380" s="66"/>
      <c r="BT380" s="79"/>
      <c r="BU380" s="80"/>
      <c r="BV380" s="79"/>
      <c r="BW380" s="79"/>
      <c r="BX380" s="57">
        <f>O380</f>
        <v>45492</v>
      </c>
      <c r="BY380" s="52">
        <f>R380+AX380</f>
        <v>105</v>
      </c>
      <c r="BZ380" s="37" t="str">
        <f>S380</f>
        <v>3 MESES Y 15 DIAS</v>
      </c>
      <c r="CA380" s="42">
        <f>T380+AL380</f>
        <v>10500000</v>
      </c>
      <c r="CB380" s="37" t="s">
        <v>91</v>
      </c>
    </row>
    <row r="381" spans="1:80" s="58" customFormat="1" ht="29.25" customHeight="1" x14ac:dyDescent="0.3">
      <c r="A381" s="75">
        <v>380</v>
      </c>
      <c r="B381" s="73">
        <v>103883</v>
      </c>
      <c r="C381" s="36" t="s">
        <v>133</v>
      </c>
      <c r="D381" s="71" t="s">
        <v>134</v>
      </c>
      <c r="E381" s="71" t="s">
        <v>385</v>
      </c>
      <c r="F381" s="66" t="s">
        <v>2355</v>
      </c>
      <c r="G381" s="38" t="s">
        <v>2356</v>
      </c>
      <c r="H381" s="76" t="s">
        <v>76</v>
      </c>
      <c r="I381" s="76" t="s">
        <v>2357</v>
      </c>
      <c r="J381" s="40" t="s">
        <v>2358</v>
      </c>
      <c r="K381" s="66" t="s">
        <v>80</v>
      </c>
      <c r="L381" s="76" t="s">
        <v>81</v>
      </c>
      <c r="M381" s="64">
        <v>45385</v>
      </c>
      <c r="N381" s="86">
        <v>45386</v>
      </c>
      <c r="O381" s="86">
        <v>45491</v>
      </c>
      <c r="P381" s="76">
        <v>3</v>
      </c>
      <c r="Q381" s="76">
        <v>15</v>
      </c>
      <c r="R381" s="76">
        <f t="shared" si="10"/>
        <v>105</v>
      </c>
      <c r="S381" s="76" t="s">
        <v>82</v>
      </c>
      <c r="T381" s="69">
        <v>18550000</v>
      </c>
      <c r="U381" s="69">
        <v>5300000</v>
      </c>
      <c r="V381" s="43">
        <v>1134</v>
      </c>
      <c r="W381" s="44">
        <v>45359</v>
      </c>
      <c r="X381" s="45">
        <v>74200000</v>
      </c>
      <c r="Y381" s="46">
        <v>1454</v>
      </c>
      <c r="Z381" s="44">
        <v>45386</v>
      </c>
      <c r="AA381" s="47" t="s">
        <v>2126</v>
      </c>
      <c r="AB381" s="77" t="s">
        <v>84</v>
      </c>
      <c r="AC381" s="74">
        <v>45385</v>
      </c>
      <c r="AD381" s="48" t="s">
        <v>2359</v>
      </c>
      <c r="AE381" s="78" t="s">
        <v>2360</v>
      </c>
      <c r="AF381" s="77" t="s">
        <v>87</v>
      </c>
      <c r="AG381" s="48" t="s">
        <v>392</v>
      </c>
      <c r="AH381" s="48" t="s">
        <v>107</v>
      </c>
      <c r="AI381" s="48" t="s">
        <v>77</v>
      </c>
      <c r="AJ381" s="48" t="s">
        <v>77</v>
      </c>
      <c r="AK381" s="49"/>
      <c r="AL381" s="50"/>
      <c r="AM381" s="48" t="s">
        <v>77</v>
      </c>
      <c r="AN381" s="48" t="s">
        <v>77</v>
      </c>
      <c r="AO381" s="48" t="s">
        <v>77</v>
      </c>
      <c r="AP381" s="48" t="s">
        <v>77</v>
      </c>
      <c r="AQ381" s="48" t="s">
        <v>77</v>
      </c>
      <c r="AR381" s="48" t="s">
        <v>77</v>
      </c>
      <c r="AS381" s="48" t="s">
        <v>77</v>
      </c>
      <c r="AT381" s="51"/>
      <c r="AU381" s="51"/>
      <c r="AV381" s="51"/>
      <c r="AW381" s="51"/>
      <c r="AX381" s="52"/>
      <c r="AY381" s="37"/>
      <c r="AZ381" s="37"/>
      <c r="BA381" s="66"/>
      <c r="BB381" s="66"/>
      <c r="BC381" s="51"/>
      <c r="BD381" s="51"/>
      <c r="BE381" s="51"/>
      <c r="BF381" s="51"/>
      <c r="BG381" s="66"/>
      <c r="BH381" s="76"/>
      <c r="BI381" s="66"/>
      <c r="BJ381" s="76"/>
      <c r="BK381" s="66"/>
      <c r="BL381" s="79"/>
      <c r="BM381" s="76"/>
      <c r="BN381" s="66"/>
      <c r="BO381" s="66"/>
      <c r="BP381" s="79"/>
      <c r="BQ381" s="76"/>
      <c r="BR381" s="66"/>
      <c r="BS381" s="66"/>
      <c r="BT381" s="79"/>
      <c r="BU381" s="80"/>
      <c r="BV381" s="79"/>
      <c r="BW381" s="79"/>
      <c r="BX381" s="57">
        <f>O381</f>
        <v>45491</v>
      </c>
      <c r="BY381" s="52">
        <f>R381+AX381</f>
        <v>105</v>
      </c>
      <c r="BZ381" s="37" t="str">
        <f>S381</f>
        <v>3 MESES Y 15 DIAS</v>
      </c>
      <c r="CA381" s="42">
        <f>T381+AL381</f>
        <v>18550000</v>
      </c>
      <c r="CB381" s="37" t="s">
        <v>91</v>
      </c>
    </row>
    <row r="382" spans="1:80" s="58" customFormat="1" ht="29.25" customHeight="1" x14ac:dyDescent="0.3">
      <c r="A382" s="75">
        <v>381</v>
      </c>
      <c r="B382" s="73">
        <v>103870</v>
      </c>
      <c r="C382" s="36" t="s">
        <v>133</v>
      </c>
      <c r="D382" s="71" t="s">
        <v>134</v>
      </c>
      <c r="E382" s="71" t="s">
        <v>385</v>
      </c>
      <c r="F382" s="66" t="s">
        <v>2361</v>
      </c>
      <c r="G382" s="38" t="s">
        <v>2362</v>
      </c>
      <c r="H382" s="76" t="s">
        <v>76</v>
      </c>
      <c r="I382" s="76" t="s">
        <v>2363</v>
      </c>
      <c r="J382" s="40" t="s">
        <v>2364</v>
      </c>
      <c r="K382" s="66" t="s">
        <v>80</v>
      </c>
      <c r="L382" s="76" t="s">
        <v>81</v>
      </c>
      <c r="M382" s="64">
        <v>45385</v>
      </c>
      <c r="N382" s="86">
        <v>45386</v>
      </c>
      <c r="O382" s="86">
        <v>45491</v>
      </c>
      <c r="P382" s="76">
        <v>3</v>
      </c>
      <c r="Q382" s="76">
        <v>15</v>
      </c>
      <c r="R382" s="76">
        <f t="shared" si="10"/>
        <v>105</v>
      </c>
      <c r="S382" s="76" t="s">
        <v>82</v>
      </c>
      <c r="T382" s="69">
        <v>17500000</v>
      </c>
      <c r="U382" s="69">
        <v>5000000</v>
      </c>
      <c r="V382" s="43">
        <v>1137</v>
      </c>
      <c r="W382" s="44">
        <v>45362</v>
      </c>
      <c r="X382" s="45">
        <v>140000000</v>
      </c>
      <c r="Y382" s="46">
        <v>1455</v>
      </c>
      <c r="Z382" s="44">
        <v>45386</v>
      </c>
      <c r="AA382" s="47" t="s">
        <v>583</v>
      </c>
      <c r="AB382" s="77" t="s">
        <v>84</v>
      </c>
      <c r="AC382" s="74">
        <v>45385</v>
      </c>
      <c r="AD382" s="48" t="s">
        <v>2365</v>
      </c>
      <c r="AE382" s="78" t="s">
        <v>2366</v>
      </c>
      <c r="AF382" s="77" t="s">
        <v>87</v>
      </c>
      <c r="AG382" s="48" t="s">
        <v>392</v>
      </c>
      <c r="AH382" s="48" t="s">
        <v>107</v>
      </c>
      <c r="AI382" s="48" t="s">
        <v>108</v>
      </c>
      <c r="AJ382" s="74">
        <v>45468</v>
      </c>
      <c r="AK382" s="50">
        <v>7500000</v>
      </c>
      <c r="AL382" s="50">
        <v>7500000</v>
      </c>
      <c r="AM382" s="48">
        <v>112207</v>
      </c>
      <c r="AN382" s="46">
        <v>1675</v>
      </c>
      <c r="AO382" s="59">
        <v>45462</v>
      </c>
      <c r="AP382" s="50">
        <v>7500000</v>
      </c>
      <c r="AQ382" s="46">
        <v>2062</v>
      </c>
      <c r="AR382" s="59">
        <v>45471</v>
      </c>
      <c r="AS382" s="47">
        <v>7500000</v>
      </c>
      <c r="AT382" s="52">
        <v>1</v>
      </c>
      <c r="AU382" s="52">
        <v>15</v>
      </c>
      <c r="AV382" s="52">
        <v>45</v>
      </c>
      <c r="AW382" s="37" t="s">
        <v>110</v>
      </c>
      <c r="AX382" s="65">
        <v>45</v>
      </c>
      <c r="AY382" s="64">
        <v>45538</v>
      </c>
      <c r="AZ382" s="66"/>
      <c r="BA382" s="66"/>
      <c r="BB382" s="66"/>
      <c r="BC382" s="51"/>
      <c r="BD382" s="51"/>
      <c r="BE382" s="51"/>
      <c r="BF382" s="51"/>
      <c r="BG382" s="66"/>
      <c r="BH382" s="76"/>
      <c r="BI382" s="66"/>
      <c r="BJ382" s="76"/>
      <c r="BK382" s="66"/>
      <c r="BL382" s="79"/>
      <c r="BM382" s="76"/>
      <c r="BN382" s="66"/>
      <c r="BO382" s="66"/>
      <c r="BP382" s="79"/>
      <c r="BQ382" s="76"/>
      <c r="BR382" s="66"/>
      <c r="BS382" s="66"/>
      <c r="BT382" s="79"/>
      <c r="BU382" s="80"/>
      <c r="BV382" s="79"/>
      <c r="BW382" s="79"/>
      <c r="BX382" s="64">
        <v>45538</v>
      </c>
      <c r="BY382" s="52">
        <f>R382+AX382</f>
        <v>150</v>
      </c>
      <c r="BZ382" s="37" t="s">
        <v>111</v>
      </c>
      <c r="CA382" s="42">
        <f>T382+AL382</f>
        <v>25000000</v>
      </c>
      <c r="CB382" s="37" t="s">
        <v>91</v>
      </c>
    </row>
    <row r="383" spans="1:80" s="58" customFormat="1" ht="29.25" customHeight="1" x14ac:dyDescent="0.3">
      <c r="A383" s="75">
        <v>382</v>
      </c>
      <c r="B383" s="73">
        <v>104047</v>
      </c>
      <c r="C383" s="36" t="s">
        <v>2287</v>
      </c>
      <c r="D383" s="71" t="s">
        <v>2288</v>
      </c>
      <c r="E383" s="71" t="s">
        <v>2289</v>
      </c>
      <c r="F383" s="66" t="s">
        <v>2367</v>
      </c>
      <c r="G383" s="38" t="s">
        <v>2368</v>
      </c>
      <c r="H383" s="76" t="s">
        <v>76</v>
      </c>
      <c r="I383" s="76" t="s">
        <v>2369</v>
      </c>
      <c r="J383" s="40" t="s">
        <v>2293</v>
      </c>
      <c r="K383" s="66" t="s">
        <v>80</v>
      </c>
      <c r="L383" s="76" t="s">
        <v>81</v>
      </c>
      <c r="M383" s="64">
        <v>45385</v>
      </c>
      <c r="N383" s="86">
        <v>45387</v>
      </c>
      <c r="O383" s="86">
        <v>45492</v>
      </c>
      <c r="P383" s="76">
        <v>3</v>
      </c>
      <c r="Q383" s="76">
        <v>15</v>
      </c>
      <c r="R383" s="76">
        <f t="shared" si="10"/>
        <v>105</v>
      </c>
      <c r="S383" s="76" t="s">
        <v>82</v>
      </c>
      <c r="T383" s="69">
        <v>14000000</v>
      </c>
      <c r="U383" s="69">
        <v>4000000</v>
      </c>
      <c r="V383" s="43">
        <v>1156</v>
      </c>
      <c r="W383" s="44">
        <v>45362</v>
      </c>
      <c r="X383" s="45">
        <v>182000000</v>
      </c>
      <c r="Y383" s="46">
        <v>1456</v>
      </c>
      <c r="Z383" s="44">
        <v>45386</v>
      </c>
      <c r="AA383" s="47" t="s">
        <v>798</v>
      </c>
      <c r="AB383" s="77" t="s">
        <v>84</v>
      </c>
      <c r="AC383" s="74">
        <v>45385</v>
      </c>
      <c r="AD383" s="48" t="s">
        <v>2370</v>
      </c>
      <c r="AE383" s="78" t="s">
        <v>2371</v>
      </c>
      <c r="AF383" s="77" t="s">
        <v>87</v>
      </c>
      <c r="AG383" s="48" t="s">
        <v>2296</v>
      </c>
      <c r="AH383" s="90" t="s">
        <v>846</v>
      </c>
      <c r="AI383" s="48" t="s">
        <v>77</v>
      </c>
      <c r="AJ383" s="48" t="s">
        <v>77</v>
      </c>
      <c r="AK383" s="49"/>
      <c r="AL383" s="50"/>
      <c r="AM383" s="48" t="s">
        <v>77</v>
      </c>
      <c r="AN383" s="48" t="s">
        <v>77</v>
      </c>
      <c r="AO383" s="48" t="s">
        <v>77</v>
      </c>
      <c r="AP383" s="48" t="s">
        <v>77</v>
      </c>
      <c r="AQ383" s="48" t="s">
        <v>77</v>
      </c>
      <c r="AR383" s="48" t="s">
        <v>77</v>
      </c>
      <c r="AS383" s="48" t="s">
        <v>77</v>
      </c>
      <c r="AT383" s="51"/>
      <c r="AU383" s="51"/>
      <c r="AV383" s="51"/>
      <c r="AW383" s="51"/>
      <c r="AX383" s="52"/>
      <c r="AY383" s="37"/>
      <c r="AZ383" s="37"/>
      <c r="BA383" s="66"/>
      <c r="BB383" s="66"/>
      <c r="BC383" s="51"/>
      <c r="BD383" s="51"/>
      <c r="BE383" s="51"/>
      <c r="BF383" s="51"/>
      <c r="BG383" s="66"/>
      <c r="BH383" s="76"/>
      <c r="BI383" s="66"/>
      <c r="BJ383" s="76"/>
      <c r="BK383" s="66"/>
      <c r="BL383" s="79"/>
      <c r="BM383" s="76"/>
      <c r="BN383" s="66"/>
      <c r="BO383" s="66"/>
      <c r="BP383" s="79"/>
      <c r="BQ383" s="76"/>
      <c r="BR383" s="66"/>
      <c r="BS383" s="66"/>
      <c r="BT383" s="79"/>
      <c r="BU383" s="80"/>
      <c r="BV383" s="79"/>
      <c r="BW383" s="79"/>
      <c r="BX383" s="57">
        <f>O383</f>
        <v>45492</v>
      </c>
      <c r="BY383" s="52">
        <f>R383+AX383</f>
        <v>105</v>
      </c>
      <c r="BZ383" s="37" t="str">
        <f>S383</f>
        <v>3 MESES Y 15 DIAS</v>
      </c>
      <c r="CA383" s="42">
        <f>T383+AL383</f>
        <v>14000000</v>
      </c>
      <c r="CB383" s="37" t="s">
        <v>91</v>
      </c>
    </row>
    <row r="384" spans="1:80" s="58" customFormat="1" ht="29.25" customHeight="1" x14ac:dyDescent="0.3">
      <c r="A384" s="75">
        <v>383</v>
      </c>
      <c r="B384" s="73">
        <v>103884</v>
      </c>
      <c r="C384" s="36" t="s">
        <v>133</v>
      </c>
      <c r="D384" s="71" t="s">
        <v>134</v>
      </c>
      <c r="E384" s="71" t="s">
        <v>385</v>
      </c>
      <c r="F384" s="66" t="s">
        <v>2372</v>
      </c>
      <c r="G384" s="38" t="s">
        <v>2373</v>
      </c>
      <c r="H384" s="76" t="s">
        <v>76</v>
      </c>
      <c r="I384" s="76" t="s">
        <v>2374</v>
      </c>
      <c r="J384" s="40" t="s">
        <v>2375</v>
      </c>
      <c r="K384" s="66" t="s">
        <v>80</v>
      </c>
      <c r="L384" s="76" t="s">
        <v>81</v>
      </c>
      <c r="M384" s="64">
        <v>45385</v>
      </c>
      <c r="N384" s="86">
        <v>45386</v>
      </c>
      <c r="O384" s="86">
        <v>45491</v>
      </c>
      <c r="P384" s="76">
        <v>3</v>
      </c>
      <c r="Q384" s="76">
        <v>15</v>
      </c>
      <c r="R384" s="76">
        <f t="shared" si="10"/>
        <v>105</v>
      </c>
      <c r="S384" s="76" t="s">
        <v>82</v>
      </c>
      <c r="T384" s="69">
        <v>9100000</v>
      </c>
      <c r="U384" s="69">
        <v>2600000</v>
      </c>
      <c r="V384" s="46">
        <v>1143</v>
      </c>
      <c r="W384" s="44">
        <v>45362</v>
      </c>
      <c r="X384" s="45">
        <v>9100000</v>
      </c>
      <c r="Y384" s="46">
        <v>1457</v>
      </c>
      <c r="Z384" s="44">
        <v>45386</v>
      </c>
      <c r="AA384" s="47" t="s">
        <v>603</v>
      </c>
      <c r="AB384" s="77" t="s">
        <v>84</v>
      </c>
      <c r="AC384" s="74">
        <v>45385</v>
      </c>
      <c r="AD384" s="48" t="s">
        <v>2376</v>
      </c>
      <c r="AE384" s="8" t="s">
        <v>2377</v>
      </c>
      <c r="AF384" s="77" t="s">
        <v>87</v>
      </c>
      <c r="AG384" s="48" t="s">
        <v>392</v>
      </c>
      <c r="AH384" s="48" t="s">
        <v>107</v>
      </c>
      <c r="AI384" s="48" t="s">
        <v>77</v>
      </c>
      <c r="AJ384" s="48" t="s">
        <v>77</v>
      </c>
      <c r="AK384" s="49"/>
      <c r="AL384" s="50"/>
      <c r="AM384" s="48" t="s">
        <v>77</v>
      </c>
      <c r="AN384" s="48" t="s">
        <v>77</v>
      </c>
      <c r="AO384" s="48" t="s">
        <v>77</v>
      </c>
      <c r="AP384" s="48" t="s">
        <v>77</v>
      </c>
      <c r="AQ384" s="48" t="s">
        <v>77</v>
      </c>
      <c r="AR384" s="48" t="s">
        <v>77</v>
      </c>
      <c r="AS384" s="48" t="s">
        <v>77</v>
      </c>
      <c r="AT384" s="51"/>
      <c r="AU384" s="51"/>
      <c r="AV384" s="51"/>
      <c r="AW384" s="51"/>
      <c r="AX384" s="52"/>
      <c r="AY384" s="37"/>
      <c r="AZ384" s="37"/>
      <c r="BA384" s="66"/>
      <c r="BB384" s="66"/>
      <c r="BC384" s="51"/>
      <c r="BD384" s="51"/>
      <c r="BE384" s="51"/>
      <c r="BF384" s="51"/>
      <c r="BG384" s="66"/>
      <c r="BH384" s="76"/>
      <c r="BI384" s="66"/>
      <c r="BJ384" s="76"/>
      <c r="BK384" s="66"/>
      <c r="BL384" s="79"/>
      <c r="BM384" s="76"/>
      <c r="BN384" s="66"/>
      <c r="BO384" s="66"/>
      <c r="BP384" s="79"/>
      <c r="BQ384" s="76"/>
      <c r="BR384" s="66"/>
      <c r="BS384" s="66"/>
      <c r="BT384" s="79"/>
      <c r="BU384" s="80"/>
      <c r="BV384" s="79"/>
      <c r="BW384" s="79"/>
      <c r="BX384" s="57">
        <f>O384</f>
        <v>45491</v>
      </c>
      <c r="BY384" s="52">
        <f>R384+AX384</f>
        <v>105</v>
      </c>
      <c r="BZ384" s="37" t="str">
        <f>S384</f>
        <v>3 MESES Y 15 DIAS</v>
      </c>
      <c r="CA384" s="42">
        <f>T384+AL384</f>
        <v>9100000</v>
      </c>
      <c r="CB384" s="37" t="s">
        <v>91</v>
      </c>
    </row>
    <row r="385" spans="1:80" s="58" customFormat="1" ht="29.25" customHeight="1" x14ac:dyDescent="0.3">
      <c r="A385" s="75">
        <v>384</v>
      </c>
      <c r="B385" s="73">
        <v>103870</v>
      </c>
      <c r="C385" s="36" t="s">
        <v>133</v>
      </c>
      <c r="D385" s="71" t="s">
        <v>134</v>
      </c>
      <c r="E385" s="71" t="s">
        <v>385</v>
      </c>
      <c r="F385" s="66" t="s">
        <v>2378</v>
      </c>
      <c r="G385" s="38" t="s">
        <v>2379</v>
      </c>
      <c r="H385" s="76" t="s">
        <v>76</v>
      </c>
      <c r="I385" s="76" t="s">
        <v>2380</v>
      </c>
      <c r="J385" s="40" t="s">
        <v>2364</v>
      </c>
      <c r="K385" s="66" t="s">
        <v>80</v>
      </c>
      <c r="L385" s="76" t="s">
        <v>81</v>
      </c>
      <c r="M385" s="64">
        <v>45385</v>
      </c>
      <c r="N385" s="86">
        <v>45387</v>
      </c>
      <c r="O385" s="86">
        <v>45492</v>
      </c>
      <c r="P385" s="76">
        <v>3</v>
      </c>
      <c r="Q385" s="76">
        <v>15</v>
      </c>
      <c r="R385" s="76">
        <f t="shared" si="10"/>
        <v>105</v>
      </c>
      <c r="S385" s="76" t="s">
        <v>82</v>
      </c>
      <c r="T385" s="69">
        <v>17500000</v>
      </c>
      <c r="U385" s="69">
        <v>5000000</v>
      </c>
      <c r="V385" s="43">
        <v>1137</v>
      </c>
      <c r="W385" s="44">
        <v>45362</v>
      </c>
      <c r="X385" s="45">
        <v>140000000</v>
      </c>
      <c r="Y385" s="46">
        <v>1458</v>
      </c>
      <c r="Z385" s="44">
        <v>45386</v>
      </c>
      <c r="AA385" s="47" t="s">
        <v>583</v>
      </c>
      <c r="AB385" s="77" t="s">
        <v>84</v>
      </c>
      <c r="AC385" s="74">
        <v>45385</v>
      </c>
      <c r="AD385" s="48" t="s">
        <v>2381</v>
      </c>
      <c r="AE385" s="8" t="s">
        <v>2382</v>
      </c>
      <c r="AF385" s="77" t="s">
        <v>87</v>
      </c>
      <c r="AG385" s="48" t="s">
        <v>392</v>
      </c>
      <c r="AH385" s="48" t="s">
        <v>107</v>
      </c>
      <c r="AI385" s="48" t="s">
        <v>77</v>
      </c>
      <c r="AJ385" s="48" t="s">
        <v>77</v>
      </c>
      <c r="AK385" s="49"/>
      <c r="AL385" s="50"/>
      <c r="AM385" s="48" t="s">
        <v>77</v>
      </c>
      <c r="AN385" s="48" t="s">
        <v>77</v>
      </c>
      <c r="AO385" s="48" t="s">
        <v>77</v>
      </c>
      <c r="AP385" s="48" t="s">
        <v>77</v>
      </c>
      <c r="AQ385" s="48" t="s">
        <v>77</v>
      </c>
      <c r="AR385" s="48" t="s">
        <v>77</v>
      </c>
      <c r="AS385" s="48" t="s">
        <v>77</v>
      </c>
      <c r="AT385" s="51"/>
      <c r="AU385" s="51"/>
      <c r="AV385" s="51"/>
      <c r="AW385" s="51"/>
      <c r="AX385" s="52"/>
      <c r="AY385" s="37"/>
      <c r="AZ385" s="37"/>
      <c r="BA385" s="66"/>
      <c r="BB385" s="66"/>
      <c r="BC385" s="51"/>
      <c r="BD385" s="51"/>
      <c r="BE385" s="51"/>
      <c r="BF385" s="51"/>
      <c r="BG385" s="66"/>
      <c r="BH385" s="76"/>
      <c r="BI385" s="66"/>
      <c r="BJ385" s="76"/>
      <c r="BK385" s="66"/>
      <c r="BL385" s="79"/>
      <c r="BM385" s="76"/>
      <c r="BN385" s="66"/>
      <c r="BO385" s="66"/>
      <c r="BP385" s="79"/>
      <c r="BQ385" s="76"/>
      <c r="BR385" s="66"/>
      <c r="BS385" s="66"/>
      <c r="BT385" s="79"/>
      <c r="BU385" s="80"/>
      <c r="BV385" s="79"/>
      <c r="BW385" s="79"/>
      <c r="BX385" s="57">
        <f>O385</f>
        <v>45492</v>
      </c>
      <c r="BY385" s="52">
        <f>R385+AX385</f>
        <v>105</v>
      </c>
      <c r="BZ385" s="37" t="str">
        <f>S385</f>
        <v>3 MESES Y 15 DIAS</v>
      </c>
      <c r="CA385" s="42">
        <f>T385+AL385</f>
        <v>17500000</v>
      </c>
      <c r="CB385" s="37" t="s">
        <v>91</v>
      </c>
    </row>
    <row r="386" spans="1:80" s="58" customFormat="1" ht="29.25" customHeight="1" x14ac:dyDescent="0.3">
      <c r="A386" s="75">
        <v>385</v>
      </c>
      <c r="B386" s="73">
        <v>104047</v>
      </c>
      <c r="C386" s="36" t="s">
        <v>2287</v>
      </c>
      <c r="D386" s="71" t="s">
        <v>2288</v>
      </c>
      <c r="E386" s="71" t="s">
        <v>2289</v>
      </c>
      <c r="F386" s="66" t="s">
        <v>2383</v>
      </c>
      <c r="G386" s="38" t="s">
        <v>2384</v>
      </c>
      <c r="H386" s="76" t="s">
        <v>76</v>
      </c>
      <c r="I386" s="76" t="s">
        <v>2385</v>
      </c>
      <c r="J386" s="40" t="s">
        <v>2293</v>
      </c>
      <c r="K386" s="66" t="s">
        <v>80</v>
      </c>
      <c r="L386" s="76" t="s">
        <v>81</v>
      </c>
      <c r="M386" s="64">
        <v>45385</v>
      </c>
      <c r="N386" s="86">
        <v>45386</v>
      </c>
      <c r="O386" s="86">
        <v>45491</v>
      </c>
      <c r="P386" s="76">
        <v>3</v>
      </c>
      <c r="Q386" s="76">
        <v>15</v>
      </c>
      <c r="R386" s="76">
        <f t="shared" si="10"/>
        <v>105</v>
      </c>
      <c r="S386" s="76" t="s">
        <v>82</v>
      </c>
      <c r="T386" s="69">
        <v>14000000</v>
      </c>
      <c r="U386" s="69">
        <v>4000000</v>
      </c>
      <c r="V386" s="43">
        <v>1156</v>
      </c>
      <c r="W386" s="44">
        <v>45362</v>
      </c>
      <c r="X386" s="45">
        <v>182000000</v>
      </c>
      <c r="Y386" s="46">
        <v>1459</v>
      </c>
      <c r="Z386" s="44">
        <v>45386</v>
      </c>
      <c r="AA386" s="47" t="s">
        <v>798</v>
      </c>
      <c r="AB386" s="77" t="s">
        <v>84</v>
      </c>
      <c r="AC386" s="74">
        <v>45385</v>
      </c>
      <c r="AD386" s="48" t="s">
        <v>2386</v>
      </c>
      <c r="AE386" s="78" t="s">
        <v>2387</v>
      </c>
      <c r="AF386" s="77" t="s">
        <v>87</v>
      </c>
      <c r="AG386" s="48" t="s">
        <v>2296</v>
      </c>
      <c r="AH386" s="90" t="s">
        <v>846</v>
      </c>
      <c r="AI386" s="48" t="s">
        <v>77</v>
      </c>
      <c r="AJ386" s="48" t="s">
        <v>77</v>
      </c>
      <c r="AK386" s="49"/>
      <c r="AL386" s="50"/>
      <c r="AM386" s="48" t="s">
        <v>77</v>
      </c>
      <c r="AN386" s="48" t="s">
        <v>77</v>
      </c>
      <c r="AO386" s="48" t="s">
        <v>77</v>
      </c>
      <c r="AP386" s="48" t="s">
        <v>77</v>
      </c>
      <c r="AQ386" s="48" t="s">
        <v>77</v>
      </c>
      <c r="AR386" s="48" t="s">
        <v>77</v>
      </c>
      <c r="AS386" s="48" t="s">
        <v>77</v>
      </c>
      <c r="AT386" s="51"/>
      <c r="AU386" s="51"/>
      <c r="AV386" s="51"/>
      <c r="AW386" s="51"/>
      <c r="AX386" s="52"/>
      <c r="AY386" s="37"/>
      <c r="AZ386" s="37"/>
      <c r="BA386" s="66"/>
      <c r="BB386" s="66"/>
      <c r="BC386" s="51"/>
      <c r="BD386" s="51"/>
      <c r="BE386" s="51"/>
      <c r="BF386" s="51"/>
      <c r="BG386" s="66"/>
      <c r="BH386" s="76"/>
      <c r="BI386" s="66"/>
      <c r="BJ386" s="76"/>
      <c r="BK386" s="66"/>
      <c r="BL386" s="79"/>
      <c r="BM386" s="76"/>
      <c r="BN386" s="66"/>
      <c r="BO386" s="66"/>
      <c r="BP386" s="79"/>
      <c r="BQ386" s="76"/>
      <c r="BR386" s="66"/>
      <c r="BS386" s="66"/>
      <c r="BT386" s="79"/>
      <c r="BU386" s="80"/>
      <c r="BV386" s="79"/>
      <c r="BW386" s="79"/>
      <c r="BX386" s="57">
        <f>O386</f>
        <v>45491</v>
      </c>
      <c r="BY386" s="52">
        <f>R386+AX386</f>
        <v>105</v>
      </c>
      <c r="BZ386" s="37" t="str">
        <f>S386</f>
        <v>3 MESES Y 15 DIAS</v>
      </c>
      <c r="CA386" s="42">
        <f>T386+AL386</f>
        <v>14000000</v>
      </c>
      <c r="CB386" s="37" t="s">
        <v>91</v>
      </c>
    </row>
    <row r="387" spans="1:80" s="58" customFormat="1" ht="29.25" customHeight="1" x14ac:dyDescent="0.3">
      <c r="A387" s="75">
        <v>386</v>
      </c>
      <c r="B387" s="73">
        <v>103870</v>
      </c>
      <c r="C387" s="36" t="s">
        <v>133</v>
      </c>
      <c r="D387" s="71" t="s">
        <v>134</v>
      </c>
      <c r="E387" s="71" t="s">
        <v>385</v>
      </c>
      <c r="F387" s="66" t="s">
        <v>2388</v>
      </c>
      <c r="G387" s="38" t="s">
        <v>2389</v>
      </c>
      <c r="H387" s="76" t="s">
        <v>76</v>
      </c>
      <c r="I387" s="76" t="s">
        <v>2390</v>
      </c>
      <c r="J387" s="40" t="s">
        <v>1840</v>
      </c>
      <c r="K387" s="66" t="s">
        <v>80</v>
      </c>
      <c r="L387" s="76" t="s">
        <v>81</v>
      </c>
      <c r="M387" s="64">
        <v>45385</v>
      </c>
      <c r="N387" s="86">
        <v>45386</v>
      </c>
      <c r="O387" s="86">
        <v>45491</v>
      </c>
      <c r="P387" s="76">
        <v>3</v>
      </c>
      <c r="Q387" s="76">
        <v>15</v>
      </c>
      <c r="R387" s="76">
        <f t="shared" ref="R387:R418" si="11">3*30+15</f>
        <v>105</v>
      </c>
      <c r="S387" s="76" t="s">
        <v>82</v>
      </c>
      <c r="T387" s="69">
        <v>17500000</v>
      </c>
      <c r="U387" s="69">
        <v>5000000</v>
      </c>
      <c r="V387" s="43">
        <v>1137</v>
      </c>
      <c r="W387" s="44">
        <v>45362</v>
      </c>
      <c r="X387" s="45">
        <v>140000000</v>
      </c>
      <c r="Y387" s="46">
        <v>1460</v>
      </c>
      <c r="Z387" s="44">
        <v>45386</v>
      </c>
      <c r="AA387" s="47" t="s">
        <v>583</v>
      </c>
      <c r="AB387" s="77" t="s">
        <v>84</v>
      </c>
      <c r="AC387" s="74">
        <v>45385</v>
      </c>
      <c r="AD387" s="48" t="s">
        <v>2391</v>
      </c>
      <c r="AE387" s="78" t="s">
        <v>2392</v>
      </c>
      <c r="AF387" s="77" t="s">
        <v>87</v>
      </c>
      <c r="AG387" s="48" t="s">
        <v>392</v>
      </c>
      <c r="AH387" s="48" t="s">
        <v>107</v>
      </c>
      <c r="AI387" s="48" t="s">
        <v>77</v>
      </c>
      <c r="AJ387" s="48" t="s">
        <v>77</v>
      </c>
      <c r="AK387" s="49"/>
      <c r="AL387" s="50"/>
      <c r="AM387" s="48" t="s">
        <v>77</v>
      </c>
      <c r="AN387" s="48" t="s">
        <v>77</v>
      </c>
      <c r="AO387" s="48" t="s">
        <v>77</v>
      </c>
      <c r="AP387" s="48" t="s">
        <v>77</v>
      </c>
      <c r="AQ387" s="48" t="s">
        <v>77</v>
      </c>
      <c r="AR387" s="48" t="s">
        <v>77</v>
      </c>
      <c r="AS387" s="48" t="s">
        <v>77</v>
      </c>
      <c r="AT387" s="51"/>
      <c r="AU387" s="51"/>
      <c r="AV387" s="51"/>
      <c r="AW387" s="51"/>
      <c r="AX387" s="52"/>
      <c r="AY387" s="37"/>
      <c r="AZ387" s="37"/>
      <c r="BA387" s="66"/>
      <c r="BB387" s="66"/>
      <c r="BC387" s="51"/>
      <c r="BD387" s="51"/>
      <c r="BE387" s="51"/>
      <c r="BF387" s="51"/>
      <c r="BG387" s="66"/>
      <c r="BH387" s="76"/>
      <c r="BI387" s="66"/>
      <c r="BJ387" s="76"/>
      <c r="BK387" s="66"/>
      <c r="BL387" s="79"/>
      <c r="BM387" s="76"/>
      <c r="BN387" s="66"/>
      <c r="BO387" s="66"/>
      <c r="BP387" s="79"/>
      <c r="BQ387" s="76"/>
      <c r="BR387" s="66"/>
      <c r="BS387" s="66"/>
      <c r="BT387" s="79"/>
      <c r="BU387" s="80"/>
      <c r="BV387" s="79"/>
      <c r="BW387" s="79"/>
      <c r="BX387" s="57">
        <f>O387</f>
        <v>45491</v>
      </c>
      <c r="BY387" s="52">
        <f>R387+AX387</f>
        <v>105</v>
      </c>
      <c r="BZ387" s="37" t="str">
        <f>S387</f>
        <v>3 MESES Y 15 DIAS</v>
      </c>
      <c r="CA387" s="42">
        <f>T387+AL387</f>
        <v>17500000</v>
      </c>
      <c r="CB387" s="37" t="s">
        <v>91</v>
      </c>
    </row>
    <row r="388" spans="1:80" s="58" customFormat="1" ht="29.25" customHeight="1" x14ac:dyDescent="0.3">
      <c r="A388" s="75">
        <v>387</v>
      </c>
      <c r="B388" s="73">
        <v>104104</v>
      </c>
      <c r="C388" s="36" t="s">
        <v>312</v>
      </c>
      <c r="D388" s="71" t="s">
        <v>282</v>
      </c>
      <c r="E388" s="71" t="s">
        <v>283</v>
      </c>
      <c r="F388" s="66" t="s">
        <v>2393</v>
      </c>
      <c r="G388" s="38" t="s">
        <v>2394</v>
      </c>
      <c r="H388" s="76" t="s">
        <v>76</v>
      </c>
      <c r="I388" s="76" t="s">
        <v>2395</v>
      </c>
      <c r="J388" s="40" t="s">
        <v>2396</v>
      </c>
      <c r="K388" s="66" t="s">
        <v>80</v>
      </c>
      <c r="L388" s="76" t="s">
        <v>81</v>
      </c>
      <c r="M388" s="64">
        <v>45412</v>
      </c>
      <c r="N388" s="86">
        <v>45387</v>
      </c>
      <c r="O388" s="86">
        <v>45492</v>
      </c>
      <c r="P388" s="76">
        <v>3</v>
      </c>
      <c r="Q388" s="76">
        <v>15</v>
      </c>
      <c r="R388" s="76">
        <f t="shared" si="11"/>
        <v>105</v>
      </c>
      <c r="S388" s="76" t="s">
        <v>82</v>
      </c>
      <c r="T388" s="69">
        <v>17500000</v>
      </c>
      <c r="U388" s="69">
        <v>5000000</v>
      </c>
      <c r="V388" s="46">
        <v>1158</v>
      </c>
      <c r="W388" s="44">
        <v>45362</v>
      </c>
      <c r="X388" s="45">
        <v>17500000</v>
      </c>
      <c r="Y388" s="46">
        <v>1461</v>
      </c>
      <c r="Z388" s="44">
        <v>45386</v>
      </c>
      <c r="AA388" s="47" t="s">
        <v>583</v>
      </c>
      <c r="AB388" s="77" t="s">
        <v>84</v>
      </c>
      <c r="AC388" s="74">
        <v>45412</v>
      </c>
      <c r="AD388" s="48" t="s">
        <v>2397</v>
      </c>
      <c r="AE388" s="8" t="s">
        <v>2398</v>
      </c>
      <c r="AF388" s="77" t="s">
        <v>87</v>
      </c>
      <c r="AG388" s="48" t="s">
        <v>290</v>
      </c>
      <c r="AH388" s="60" t="s">
        <v>291</v>
      </c>
      <c r="AI388" s="48" t="s">
        <v>77</v>
      </c>
      <c r="AJ388" s="48" t="s">
        <v>77</v>
      </c>
      <c r="AK388" s="49"/>
      <c r="AL388" s="50"/>
      <c r="AM388" s="48" t="s">
        <v>77</v>
      </c>
      <c r="AN388" s="48" t="s">
        <v>77</v>
      </c>
      <c r="AO388" s="48" t="s">
        <v>77</v>
      </c>
      <c r="AP388" s="48" t="s">
        <v>77</v>
      </c>
      <c r="AQ388" s="48" t="s">
        <v>77</v>
      </c>
      <c r="AR388" s="48" t="s">
        <v>77</v>
      </c>
      <c r="AS388" s="48" t="s">
        <v>77</v>
      </c>
      <c r="AT388" s="51"/>
      <c r="AU388" s="51"/>
      <c r="AV388" s="51"/>
      <c r="AW388" s="51"/>
      <c r="AX388" s="52"/>
      <c r="AY388" s="37"/>
      <c r="AZ388" s="37"/>
      <c r="BA388" s="66"/>
      <c r="BB388" s="66"/>
      <c r="BC388" s="51"/>
      <c r="BD388" s="51"/>
      <c r="BE388" s="51"/>
      <c r="BF388" s="51"/>
      <c r="BG388" s="66"/>
      <c r="BH388" s="76"/>
      <c r="BI388" s="66"/>
      <c r="BJ388" s="76"/>
      <c r="BK388" s="66"/>
      <c r="BL388" s="79"/>
      <c r="BM388" s="76"/>
      <c r="BN388" s="66"/>
      <c r="BO388" s="66"/>
      <c r="BP388" s="79"/>
      <c r="BQ388" s="76"/>
      <c r="BR388" s="66"/>
      <c r="BS388" s="66"/>
      <c r="BT388" s="79"/>
      <c r="BU388" s="80"/>
      <c r="BV388" s="79"/>
      <c r="BW388" s="79"/>
      <c r="BX388" s="57">
        <f>O388</f>
        <v>45492</v>
      </c>
      <c r="BY388" s="52">
        <f>R388+AX388</f>
        <v>105</v>
      </c>
      <c r="BZ388" s="37" t="str">
        <f>S388</f>
        <v>3 MESES Y 15 DIAS</v>
      </c>
      <c r="CA388" s="42">
        <f>T388+AL388</f>
        <v>17500000</v>
      </c>
      <c r="CB388" s="37" t="s">
        <v>91</v>
      </c>
    </row>
    <row r="389" spans="1:80" s="58" customFormat="1" ht="29.25" customHeight="1" x14ac:dyDescent="0.3">
      <c r="A389" s="75">
        <v>388</v>
      </c>
      <c r="B389" s="73">
        <v>103819</v>
      </c>
      <c r="C389" s="36" t="s">
        <v>1590</v>
      </c>
      <c r="D389" s="71" t="s">
        <v>1591</v>
      </c>
      <c r="E389" s="71" t="s">
        <v>1592</v>
      </c>
      <c r="F389" s="66" t="s">
        <v>2399</v>
      </c>
      <c r="G389" s="38" t="s">
        <v>2400</v>
      </c>
      <c r="H389" s="76" t="s">
        <v>76</v>
      </c>
      <c r="I389" s="76" t="s">
        <v>2401</v>
      </c>
      <c r="J389" s="40" t="s">
        <v>2402</v>
      </c>
      <c r="K389" s="66" t="s">
        <v>80</v>
      </c>
      <c r="L389" s="76" t="s">
        <v>81</v>
      </c>
      <c r="M389" s="64">
        <v>45385</v>
      </c>
      <c r="N389" s="86">
        <v>45386</v>
      </c>
      <c r="O389" s="86">
        <v>45491</v>
      </c>
      <c r="P389" s="76">
        <v>3</v>
      </c>
      <c r="Q389" s="76">
        <v>15</v>
      </c>
      <c r="R389" s="76">
        <f t="shared" si="11"/>
        <v>105</v>
      </c>
      <c r="S389" s="76" t="s">
        <v>82</v>
      </c>
      <c r="T389" s="69">
        <v>9100000</v>
      </c>
      <c r="U389" s="69">
        <v>2600000</v>
      </c>
      <c r="V389" s="43">
        <v>1135</v>
      </c>
      <c r="W389" s="44">
        <v>45362</v>
      </c>
      <c r="X389" s="45">
        <v>136500000</v>
      </c>
      <c r="Y389" s="46">
        <v>1462</v>
      </c>
      <c r="Z389" s="44">
        <v>45386</v>
      </c>
      <c r="AA389" s="47" t="s">
        <v>603</v>
      </c>
      <c r="AB389" s="77" t="s">
        <v>84</v>
      </c>
      <c r="AC389" s="74">
        <v>45385</v>
      </c>
      <c r="AD389" s="48" t="s">
        <v>2403</v>
      </c>
      <c r="AE389" s="78" t="s">
        <v>2404</v>
      </c>
      <c r="AF389" s="77" t="s">
        <v>87</v>
      </c>
      <c r="AG389" s="48" t="s">
        <v>978</v>
      </c>
      <c r="AH389" s="61" t="s">
        <v>1594</v>
      </c>
      <c r="AI389" s="48" t="s">
        <v>77</v>
      </c>
      <c r="AJ389" s="48" t="s">
        <v>77</v>
      </c>
      <c r="AK389" s="49"/>
      <c r="AL389" s="50"/>
      <c r="AM389" s="48" t="s">
        <v>77</v>
      </c>
      <c r="AN389" s="48" t="s">
        <v>77</v>
      </c>
      <c r="AO389" s="48" t="s">
        <v>77</v>
      </c>
      <c r="AP389" s="48" t="s">
        <v>77</v>
      </c>
      <c r="AQ389" s="48" t="s">
        <v>77</v>
      </c>
      <c r="AR389" s="48" t="s">
        <v>77</v>
      </c>
      <c r="AS389" s="48" t="s">
        <v>77</v>
      </c>
      <c r="AT389" s="51"/>
      <c r="AU389" s="51"/>
      <c r="AV389" s="51"/>
      <c r="AW389" s="51"/>
      <c r="AX389" s="52"/>
      <c r="AY389" s="37"/>
      <c r="AZ389" s="37"/>
      <c r="BA389" s="66"/>
      <c r="BB389" s="66"/>
      <c r="BC389" s="51"/>
      <c r="BD389" s="51"/>
      <c r="BE389" s="51"/>
      <c r="BF389" s="51"/>
      <c r="BG389" s="66"/>
      <c r="BH389" s="76"/>
      <c r="BI389" s="66"/>
      <c r="BJ389" s="76"/>
      <c r="BK389" s="66"/>
      <c r="BL389" s="79"/>
      <c r="BM389" s="76"/>
      <c r="BN389" s="66"/>
      <c r="BO389" s="66"/>
      <c r="BP389" s="79"/>
      <c r="BQ389" s="76"/>
      <c r="BR389" s="66"/>
      <c r="BS389" s="66"/>
      <c r="BT389" s="79"/>
      <c r="BU389" s="80"/>
      <c r="BV389" s="79"/>
      <c r="BW389" s="79"/>
      <c r="BX389" s="57">
        <f>O389</f>
        <v>45491</v>
      </c>
      <c r="BY389" s="52">
        <f>R389+AX389</f>
        <v>105</v>
      </c>
      <c r="BZ389" s="37" t="str">
        <f>S389</f>
        <v>3 MESES Y 15 DIAS</v>
      </c>
      <c r="CA389" s="42">
        <f>T389+AL389</f>
        <v>9100000</v>
      </c>
      <c r="CB389" s="37" t="s">
        <v>91</v>
      </c>
    </row>
    <row r="390" spans="1:80" s="58" customFormat="1" ht="29.25" customHeight="1" x14ac:dyDescent="0.3">
      <c r="A390" s="75">
        <v>389</v>
      </c>
      <c r="B390" s="73">
        <v>103880</v>
      </c>
      <c r="C390" s="36" t="s">
        <v>133</v>
      </c>
      <c r="D390" s="71" t="s">
        <v>134</v>
      </c>
      <c r="E390" s="71" t="s">
        <v>385</v>
      </c>
      <c r="F390" s="66" t="s">
        <v>2405</v>
      </c>
      <c r="G390" s="38" t="s">
        <v>2406</v>
      </c>
      <c r="H390" s="76" t="s">
        <v>76</v>
      </c>
      <c r="I390" s="76" t="s">
        <v>2407</v>
      </c>
      <c r="J390" s="40" t="s">
        <v>2159</v>
      </c>
      <c r="K390" s="66" t="s">
        <v>80</v>
      </c>
      <c r="L390" s="76" t="s">
        <v>81</v>
      </c>
      <c r="M390" s="64">
        <v>45385</v>
      </c>
      <c r="N390" s="86">
        <v>45386</v>
      </c>
      <c r="O390" s="86">
        <v>45491</v>
      </c>
      <c r="P390" s="76">
        <v>3</v>
      </c>
      <c r="Q390" s="76">
        <v>15</v>
      </c>
      <c r="R390" s="76">
        <f t="shared" si="11"/>
        <v>105</v>
      </c>
      <c r="S390" s="76" t="s">
        <v>82</v>
      </c>
      <c r="T390" s="69">
        <v>19250000</v>
      </c>
      <c r="U390" s="69">
        <v>5500000</v>
      </c>
      <c r="V390" s="43">
        <v>1140</v>
      </c>
      <c r="W390" s="44">
        <v>45362</v>
      </c>
      <c r="X390" s="45">
        <v>154000000</v>
      </c>
      <c r="Y390" s="46">
        <v>1463</v>
      </c>
      <c r="Z390" s="44">
        <v>45386</v>
      </c>
      <c r="AA390" s="47" t="s">
        <v>1001</v>
      </c>
      <c r="AB390" s="77" t="s">
        <v>84</v>
      </c>
      <c r="AC390" s="74">
        <v>45385</v>
      </c>
      <c r="AD390" s="48" t="s">
        <v>2408</v>
      </c>
      <c r="AE390" s="78" t="s">
        <v>2409</v>
      </c>
      <c r="AF390" s="77" t="s">
        <v>87</v>
      </c>
      <c r="AG390" s="48" t="s">
        <v>392</v>
      </c>
      <c r="AH390" s="48" t="s">
        <v>107</v>
      </c>
      <c r="AI390" s="48" t="s">
        <v>77</v>
      </c>
      <c r="AJ390" s="48" t="s">
        <v>77</v>
      </c>
      <c r="AK390" s="49"/>
      <c r="AL390" s="50"/>
      <c r="AM390" s="48" t="s">
        <v>77</v>
      </c>
      <c r="AN390" s="48" t="s">
        <v>77</v>
      </c>
      <c r="AO390" s="48" t="s">
        <v>77</v>
      </c>
      <c r="AP390" s="48" t="s">
        <v>77</v>
      </c>
      <c r="AQ390" s="48" t="s">
        <v>77</v>
      </c>
      <c r="AR390" s="48" t="s">
        <v>77</v>
      </c>
      <c r="AS390" s="48" t="s">
        <v>77</v>
      </c>
      <c r="AT390" s="51"/>
      <c r="AU390" s="51"/>
      <c r="AV390" s="51"/>
      <c r="AW390" s="51"/>
      <c r="AX390" s="52"/>
      <c r="AY390" s="37"/>
      <c r="AZ390" s="37"/>
      <c r="BA390" s="66"/>
      <c r="BB390" s="66"/>
      <c r="BC390" s="51"/>
      <c r="BD390" s="51"/>
      <c r="BE390" s="51"/>
      <c r="BF390" s="51"/>
      <c r="BG390" s="66"/>
      <c r="BH390" s="76"/>
      <c r="BI390" s="66"/>
      <c r="BJ390" s="76"/>
      <c r="BK390" s="66"/>
      <c r="BL390" s="79"/>
      <c r="BM390" s="76"/>
      <c r="BN390" s="66"/>
      <c r="BO390" s="66"/>
      <c r="BP390" s="79"/>
      <c r="BQ390" s="76"/>
      <c r="BR390" s="66"/>
      <c r="BS390" s="66"/>
      <c r="BT390" s="79"/>
      <c r="BU390" s="80"/>
      <c r="BV390" s="79"/>
      <c r="BW390" s="79"/>
      <c r="BX390" s="57">
        <f>O390</f>
        <v>45491</v>
      </c>
      <c r="BY390" s="52">
        <f>R390+AX390</f>
        <v>105</v>
      </c>
      <c r="BZ390" s="37" t="str">
        <f>S390</f>
        <v>3 MESES Y 15 DIAS</v>
      </c>
      <c r="CA390" s="42">
        <f>T390+AL390</f>
        <v>19250000</v>
      </c>
      <c r="CB390" s="37" t="s">
        <v>91</v>
      </c>
    </row>
    <row r="391" spans="1:80" s="58" customFormat="1" ht="29.25" customHeight="1" x14ac:dyDescent="0.3">
      <c r="A391" s="75">
        <v>390</v>
      </c>
      <c r="B391" s="73">
        <v>103883</v>
      </c>
      <c r="C391" s="36" t="s">
        <v>133</v>
      </c>
      <c r="D391" s="71" t="s">
        <v>134</v>
      </c>
      <c r="E391" s="71" t="s">
        <v>385</v>
      </c>
      <c r="F391" s="66" t="s">
        <v>2410</v>
      </c>
      <c r="G391" s="38" t="s">
        <v>2411</v>
      </c>
      <c r="H391" s="76" t="s">
        <v>76</v>
      </c>
      <c r="I391" s="76" t="s">
        <v>2412</v>
      </c>
      <c r="J391" s="40" t="s">
        <v>2358</v>
      </c>
      <c r="K391" s="66" t="s">
        <v>80</v>
      </c>
      <c r="L391" s="76" t="s">
        <v>81</v>
      </c>
      <c r="M391" s="64">
        <v>45387</v>
      </c>
      <c r="N391" s="86">
        <v>45391</v>
      </c>
      <c r="O391" s="86">
        <v>45496</v>
      </c>
      <c r="P391" s="76">
        <v>3</v>
      </c>
      <c r="Q391" s="76">
        <v>15</v>
      </c>
      <c r="R391" s="76">
        <f t="shared" si="11"/>
        <v>105</v>
      </c>
      <c r="S391" s="76" t="s">
        <v>82</v>
      </c>
      <c r="T391" s="69">
        <v>18550000</v>
      </c>
      <c r="U391" s="69">
        <v>5300000</v>
      </c>
      <c r="V391" s="43">
        <v>1134</v>
      </c>
      <c r="W391" s="44">
        <v>45359</v>
      </c>
      <c r="X391" s="45">
        <v>74200000</v>
      </c>
      <c r="Y391" s="46">
        <v>1481</v>
      </c>
      <c r="Z391" s="44">
        <v>45391</v>
      </c>
      <c r="AA391" s="47" t="s">
        <v>2126</v>
      </c>
      <c r="AB391" s="77" t="s">
        <v>84</v>
      </c>
      <c r="AC391" s="74">
        <v>45387</v>
      </c>
      <c r="AD391" s="48" t="s">
        <v>2413</v>
      </c>
      <c r="AE391" s="78" t="s">
        <v>2414</v>
      </c>
      <c r="AF391" s="77" t="s">
        <v>87</v>
      </c>
      <c r="AG391" s="48" t="s">
        <v>392</v>
      </c>
      <c r="AH391" s="48" t="s">
        <v>107</v>
      </c>
      <c r="AI391" s="48" t="s">
        <v>77</v>
      </c>
      <c r="AJ391" s="48" t="s">
        <v>77</v>
      </c>
      <c r="AK391" s="49"/>
      <c r="AL391" s="50"/>
      <c r="AM391" s="48" t="s">
        <v>77</v>
      </c>
      <c r="AN391" s="48" t="s">
        <v>77</v>
      </c>
      <c r="AO391" s="48" t="s">
        <v>77</v>
      </c>
      <c r="AP391" s="48" t="s">
        <v>77</v>
      </c>
      <c r="AQ391" s="48" t="s">
        <v>77</v>
      </c>
      <c r="AR391" s="48" t="s">
        <v>77</v>
      </c>
      <c r="AS391" s="48" t="s">
        <v>77</v>
      </c>
      <c r="AT391" s="51"/>
      <c r="AU391" s="51"/>
      <c r="AV391" s="51"/>
      <c r="AW391" s="51"/>
      <c r="AX391" s="52"/>
      <c r="AY391" s="37"/>
      <c r="AZ391" s="37"/>
      <c r="BA391" s="66"/>
      <c r="BB391" s="66"/>
      <c r="BC391" s="51"/>
      <c r="BD391" s="51"/>
      <c r="BE391" s="51"/>
      <c r="BF391" s="51"/>
      <c r="BG391" s="66"/>
      <c r="BH391" s="76"/>
      <c r="BI391" s="66"/>
      <c r="BJ391" s="76"/>
      <c r="BK391" s="66"/>
      <c r="BL391" s="79"/>
      <c r="BM391" s="76"/>
      <c r="BN391" s="66"/>
      <c r="BO391" s="66"/>
      <c r="BP391" s="79"/>
      <c r="BQ391" s="76"/>
      <c r="BR391" s="66"/>
      <c r="BS391" s="66"/>
      <c r="BT391" s="79"/>
      <c r="BU391" s="80"/>
      <c r="BV391" s="79"/>
      <c r="BW391" s="79"/>
      <c r="BX391" s="57">
        <f>O391</f>
        <v>45496</v>
      </c>
      <c r="BY391" s="52">
        <f>R391+AX391</f>
        <v>105</v>
      </c>
      <c r="BZ391" s="37" t="str">
        <f>S391</f>
        <v>3 MESES Y 15 DIAS</v>
      </c>
      <c r="CA391" s="42">
        <f>T391+AL391</f>
        <v>18550000</v>
      </c>
      <c r="CB391" s="37" t="s">
        <v>91</v>
      </c>
    </row>
    <row r="392" spans="1:80" s="58" customFormat="1" ht="29.25" customHeight="1" x14ac:dyDescent="0.3">
      <c r="A392" s="75">
        <v>391</v>
      </c>
      <c r="B392" s="73">
        <v>103819</v>
      </c>
      <c r="C392" s="36" t="s">
        <v>1590</v>
      </c>
      <c r="D392" s="71" t="s">
        <v>1591</v>
      </c>
      <c r="E392" s="71" t="s">
        <v>1592</v>
      </c>
      <c r="F392" s="66" t="s">
        <v>2415</v>
      </c>
      <c r="G392" s="38" t="s">
        <v>2416</v>
      </c>
      <c r="H392" s="76" t="s">
        <v>76</v>
      </c>
      <c r="I392" s="76" t="s">
        <v>2417</v>
      </c>
      <c r="J392" s="40" t="s">
        <v>2402</v>
      </c>
      <c r="K392" s="66" t="s">
        <v>80</v>
      </c>
      <c r="L392" s="76" t="s">
        <v>81</v>
      </c>
      <c r="M392" s="64">
        <v>45387</v>
      </c>
      <c r="N392" s="86">
        <v>45391</v>
      </c>
      <c r="O392" s="86">
        <v>45496</v>
      </c>
      <c r="P392" s="76">
        <v>3</v>
      </c>
      <c r="Q392" s="76">
        <v>15</v>
      </c>
      <c r="R392" s="76">
        <f t="shared" si="11"/>
        <v>105</v>
      </c>
      <c r="S392" s="76" t="s">
        <v>82</v>
      </c>
      <c r="T392" s="69">
        <v>9100000</v>
      </c>
      <c r="U392" s="69">
        <v>2600000</v>
      </c>
      <c r="V392" s="43">
        <v>1135</v>
      </c>
      <c r="W392" s="44">
        <v>45362</v>
      </c>
      <c r="X392" s="45">
        <v>136500000</v>
      </c>
      <c r="Y392" s="46">
        <v>1482</v>
      </c>
      <c r="Z392" s="44">
        <v>45391</v>
      </c>
      <c r="AA392" s="47" t="s">
        <v>603</v>
      </c>
      <c r="AB392" s="77" t="s">
        <v>84</v>
      </c>
      <c r="AC392" s="74">
        <v>45387</v>
      </c>
      <c r="AD392" s="48" t="s">
        <v>2418</v>
      </c>
      <c r="AE392" s="78" t="s">
        <v>2419</v>
      </c>
      <c r="AF392" s="77" t="s">
        <v>87</v>
      </c>
      <c r="AG392" s="48" t="s">
        <v>978</v>
      </c>
      <c r="AH392" s="61" t="s">
        <v>1594</v>
      </c>
      <c r="AI392" s="48" t="s">
        <v>77</v>
      </c>
      <c r="AJ392" s="48" t="s">
        <v>77</v>
      </c>
      <c r="AK392" s="49"/>
      <c r="AL392" s="50"/>
      <c r="AM392" s="48" t="s">
        <v>77</v>
      </c>
      <c r="AN392" s="48" t="s">
        <v>77</v>
      </c>
      <c r="AO392" s="48" t="s">
        <v>77</v>
      </c>
      <c r="AP392" s="48" t="s">
        <v>77</v>
      </c>
      <c r="AQ392" s="48" t="s">
        <v>77</v>
      </c>
      <c r="AR392" s="48" t="s">
        <v>77</v>
      </c>
      <c r="AS392" s="48" t="s">
        <v>77</v>
      </c>
      <c r="AT392" s="51"/>
      <c r="AU392" s="51"/>
      <c r="AV392" s="51"/>
      <c r="AW392" s="51"/>
      <c r="AX392" s="52"/>
      <c r="AY392" s="37"/>
      <c r="AZ392" s="37"/>
      <c r="BA392" s="66"/>
      <c r="BB392" s="66"/>
      <c r="BC392" s="51"/>
      <c r="BD392" s="51"/>
      <c r="BE392" s="51"/>
      <c r="BF392" s="51"/>
      <c r="BG392" s="66"/>
      <c r="BH392" s="76"/>
      <c r="BI392" s="66"/>
      <c r="BJ392" s="76"/>
      <c r="BK392" s="66"/>
      <c r="BL392" s="79"/>
      <c r="BM392" s="76"/>
      <c r="BN392" s="66"/>
      <c r="BO392" s="66"/>
      <c r="BP392" s="79"/>
      <c r="BQ392" s="76"/>
      <c r="BR392" s="66"/>
      <c r="BS392" s="66"/>
      <c r="BT392" s="79"/>
      <c r="BU392" s="80"/>
      <c r="BV392" s="79"/>
      <c r="BW392" s="79"/>
      <c r="BX392" s="57">
        <f>O392</f>
        <v>45496</v>
      </c>
      <c r="BY392" s="52">
        <f>R392+AX392</f>
        <v>105</v>
      </c>
      <c r="BZ392" s="37" t="str">
        <f>S392</f>
        <v>3 MESES Y 15 DIAS</v>
      </c>
      <c r="CA392" s="42">
        <f>T392+AL392</f>
        <v>9100000</v>
      </c>
      <c r="CB392" s="37" t="s">
        <v>91</v>
      </c>
    </row>
    <row r="393" spans="1:80" s="58" customFormat="1" ht="29.25" customHeight="1" x14ac:dyDescent="0.3">
      <c r="A393" s="75">
        <v>392</v>
      </c>
      <c r="B393" s="73">
        <v>103870</v>
      </c>
      <c r="C393" s="36" t="s">
        <v>133</v>
      </c>
      <c r="D393" s="71" t="s">
        <v>134</v>
      </c>
      <c r="E393" s="71" t="s">
        <v>385</v>
      </c>
      <c r="F393" s="66" t="s">
        <v>2420</v>
      </c>
      <c r="G393" s="38" t="s">
        <v>2421</v>
      </c>
      <c r="H393" s="76" t="s">
        <v>76</v>
      </c>
      <c r="I393" s="76" t="s">
        <v>2422</v>
      </c>
      <c r="J393" s="40" t="s">
        <v>1840</v>
      </c>
      <c r="K393" s="66" t="s">
        <v>80</v>
      </c>
      <c r="L393" s="76" t="s">
        <v>81</v>
      </c>
      <c r="M393" s="64">
        <v>45387</v>
      </c>
      <c r="N393" s="86">
        <v>45391</v>
      </c>
      <c r="O393" s="86">
        <v>45496</v>
      </c>
      <c r="P393" s="76">
        <v>3</v>
      </c>
      <c r="Q393" s="76">
        <v>15</v>
      </c>
      <c r="R393" s="76">
        <f t="shared" si="11"/>
        <v>105</v>
      </c>
      <c r="S393" s="76" t="s">
        <v>82</v>
      </c>
      <c r="T393" s="69">
        <v>17500000</v>
      </c>
      <c r="U393" s="69">
        <v>5000000</v>
      </c>
      <c r="V393" s="43">
        <v>1137</v>
      </c>
      <c r="W393" s="44">
        <v>45362</v>
      </c>
      <c r="X393" s="45">
        <v>140000000</v>
      </c>
      <c r="Y393" s="46">
        <v>1483</v>
      </c>
      <c r="Z393" s="44">
        <v>45391</v>
      </c>
      <c r="AA393" s="47" t="s">
        <v>583</v>
      </c>
      <c r="AB393" s="77" t="s">
        <v>84</v>
      </c>
      <c r="AC393" s="74">
        <v>45387</v>
      </c>
      <c r="AD393" s="48" t="s">
        <v>2423</v>
      </c>
      <c r="AE393" s="78" t="s">
        <v>2424</v>
      </c>
      <c r="AF393" s="77" t="s">
        <v>87</v>
      </c>
      <c r="AG393" s="48" t="s">
        <v>392</v>
      </c>
      <c r="AH393" s="48" t="s">
        <v>107</v>
      </c>
      <c r="AI393" s="48" t="s">
        <v>77</v>
      </c>
      <c r="AJ393" s="48" t="s">
        <v>77</v>
      </c>
      <c r="AK393" s="49"/>
      <c r="AL393" s="50"/>
      <c r="AM393" s="48" t="s">
        <v>77</v>
      </c>
      <c r="AN393" s="48" t="s">
        <v>77</v>
      </c>
      <c r="AO393" s="48" t="s">
        <v>77</v>
      </c>
      <c r="AP393" s="48" t="s">
        <v>77</v>
      </c>
      <c r="AQ393" s="48" t="s">
        <v>77</v>
      </c>
      <c r="AR393" s="48" t="s">
        <v>77</v>
      </c>
      <c r="AS393" s="48" t="s">
        <v>77</v>
      </c>
      <c r="AT393" s="51"/>
      <c r="AU393" s="51"/>
      <c r="AV393" s="51"/>
      <c r="AW393" s="51"/>
      <c r="AX393" s="52"/>
      <c r="AY393" s="37"/>
      <c r="AZ393" s="37"/>
      <c r="BA393" s="66"/>
      <c r="BB393" s="66"/>
      <c r="BC393" s="51"/>
      <c r="BD393" s="51"/>
      <c r="BE393" s="51"/>
      <c r="BF393" s="51"/>
      <c r="BG393" s="66"/>
      <c r="BH393" s="76"/>
      <c r="BI393" s="66"/>
      <c r="BJ393" s="76"/>
      <c r="BK393" s="66"/>
      <c r="BL393" s="79"/>
      <c r="BM393" s="76"/>
      <c r="BN393" s="66"/>
      <c r="BO393" s="66"/>
      <c r="BP393" s="79"/>
      <c r="BQ393" s="76"/>
      <c r="BR393" s="66"/>
      <c r="BS393" s="66"/>
      <c r="BT393" s="79"/>
      <c r="BU393" s="80"/>
      <c r="BV393" s="79"/>
      <c r="BW393" s="79"/>
      <c r="BX393" s="57">
        <f>O393</f>
        <v>45496</v>
      </c>
      <c r="BY393" s="52">
        <f>R393+AX393</f>
        <v>105</v>
      </c>
      <c r="BZ393" s="37" t="str">
        <f>S393</f>
        <v>3 MESES Y 15 DIAS</v>
      </c>
      <c r="CA393" s="42">
        <f>T393+AL393</f>
        <v>17500000</v>
      </c>
      <c r="CB393" s="37" t="s">
        <v>91</v>
      </c>
    </row>
    <row r="394" spans="1:80" s="58" customFormat="1" ht="29.25" customHeight="1" x14ac:dyDescent="0.3">
      <c r="A394" s="75">
        <v>393</v>
      </c>
      <c r="B394" s="73">
        <v>103880</v>
      </c>
      <c r="C394" s="36" t="s">
        <v>133</v>
      </c>
      <c r="D394" s="71" t="s">
        <v>134</v>
      </c>
      <c r="E394" s="71" t="s">
        <v>385</v>
      </c>
      <c r="F394" s="66" t="s">
        <v>2425</v>
      </c>
      <c r="G394" s="38" t="s">
        <v>2426</v>
      </c>
      <c r="H394" s="76" t="s">
        <v>76</v>
      </c>
      <c r="I394" s="76" t="s">
        <v>2427</v>
      </c>
      <c r="J394" s="40" t="s">
        <v>2159</v>
      </c>
      <c r="K394" s="66" t="s">
        <v>80</v>
      </c>
      <c r="L394" s="76" t="s">
        <v>81</v>
      </c>
      <c r="M394" s="64">
        <v>45387</v>
      </c>
      <c r="N394" s="86">
        <v>45391</v>
      </c>
      <c r="O394" s="86">
        <v>45496</v>
      </c>
      <c r="P394" s="76">
        <v>3</v>
      </c>
      <c r="Q394" s="76">
        <v>15</v>
      </c>
      <c r="R394" s="76">
        <f t="shared" si="11"/>
        <v>105</v>
      </c>
      <c r="S394" s="76" t="s">
        <v>82</v>
      </c>
      <c r="T394" s="69">
        <v>19250000</v>
      </c>
      <c r="U394" s="69">
        <v>5500000</v>
      </c>
      <c r="V394" s="43">
        <v>1140</v>
      </c>
      <c r="W394" s="44">
        <v>45362</v>
      </c>
      <c r="X394" s="45">
        <v>154000000</v>
      </c>
      <c r="Y394" s="46">
        <v>1484</v>
      </c>
      <c r="Z394" s="44">
        <v>45391</v>
      </c>
      <c r="AA394" s="47" t="s">
        <v>1001</v>
      </c>
      <c r="AB394" s="77" t="s">
        <v>84</v>
      </c>
      <c r="AC394" s="74">
        <v>45387</v>
      </c>
      <c r="AD394" s="48" t="s">
        <v>2428</v>
      </c>
      <c r="AE394" s="78" t="s">
        <v>2429</v>
      </c>
      <c r="AF394" s="77" t="s">
        <v>87</v>
      </c>
      <c r="AG394" s="48" t="s">
        <v>392</v>
      </c>
      <c r="AH394" s="48" t="s">
        <v>107</v>
      </c>
      <c r="AI394" s="48" t="s">
        <v>77</v>
      </c>
      <c r="AJ394" s="48" t="s">
        <v>77</v>
      </c>
      <c r="AK394" s="49"/>
      <c r="AL394" s="50"/>
      <c r="AM394" s="48" t="s">
        <v>77</v>
      </c>
      <c r="AN394" s="48" t="s">
        <v>77</v>
      </c>
      <c r="AO394" s="48" t="s">
        <v>77</v>
      </c>
      <c r="AP394" s="48" t="s">
        <v>77</v>
      </c>
      <c r="AQ394" s="48" t="s">
        <v>77</v>
      </c>
      <c r="AR394" s="48" t="s">
        <v>77</v>
      </c>
      <c r="AS394" s="48" t="s">
        <v>77</v>
      </c>
      <c r="AT394" s="51"/>
      <c r="AU394" s="51"/>
      <c r="AV394" s="51"/>
      <c r="AW394" s="51"/>
      <c r="AX394" s="52"/>
      <c r="AY394" s="37"/>
      <c r="AZ394" s="37"/>
      <c r="BA394" s="66"/>
      <c r="BB394" s="66"/>
      <c r="BC394" s="51"/>
      <c r="BD394" s="51"/>
      <c r="BE394" s="51"/>
      <c r="BF394" s="51"/>
      <c r="BG394" s="66"/>
      <c r="BH394" s="76"/>
      <c r="BI394" s="66"/>
      <c r="BJ394" s="76"/>
      <c r="BK394" s="66"/>
      <c r="BL394" s="79"/>
      <c r="BM394" s="76"/>
      <c r="BN394" s="66"/>
      <c r="BO394" s="66"/>
      <c r="BP394" s="79"/>
      <c r="BQ394" s="76"/>
      <c r="BR394" s="66"/>
      <c r="BS394" s="66"/>
      <c r="BT394" s="79"/>
      <c r="BU394" s="80"/>
      <c r="BV394" s="79"/>
      <c r="BW394" s="79"/>
      <c r="BX394" s="57">
        <f>O394</f>
        <v>45496</v>
      </c>
      <c r="BY394" s="52">
        <f>R394+AX394</f>
        <v>105</v>
      </c>
      <c r="BZ394" s="37" t="str">
        <f>S394</f>
        <v>3 MESES Y 15 DIAS</v>
      </c>
      <c r="CA394" s="42">
        <f>T394+AL394</f>
        <v>19250000</v>
      </c>
      <c r="CB394" s="37" t="s">
        <v>91</v>
      </c>
    </row>
    <row r="395" spans="1:80" s="58" customFormat="1" ht="29.25" customHeight="1" x14ac:dyDescent="0.3">
      <c r="A395" s="75">
        <v>394</v>
      </c>
      <c r="B395" s="73">
        <v>103883</v>
      </c>
      <c r="C395" s="36" t="s">
        <v>133</v>
      </c>
      <c r="D395" s="71" t="s">
        <v>134</v>
      </c>
      <c r="E395" s="71" t="s">
        <v>385</v>
      </c>
      <c r="F395" s="66" t="s">
        <v>2430</v>
      </c>
      <c r="G395" s="38" t="s">
        <v>2431</v>
      </c>
      <c r="H395" s="76" t="s">
        <v>76</v>
      </c>
      <c r="I395" s="76" t="s">
        <v>2432</v>
      </c>
      <c r="J395" s="40" t="s">
        <v>2433</v>
      </c>
      <c r="K395" s="66" t="s">
        <v>80</v>
      </c>
      <c r="L395" s="76" t="s">
        <v>81</v>
      </c>
      <c r="M395" s="64">
        <v>45387</v>
      </c>
      <c r="N395" s="86">
        <v>45391</v>
      </c>
      <c r="O395" s="86">
        <v>45496</v>
      </c>
      <c r="P395" s="76">
        <v>3</v>
      </c>
      <c r="Q395" s="76">
        <v>15</v>
      </c>
      <c r="R395" s="76">
        <f t="shared" si="11"/>
        <v>105</v>
      </c>
      <c r="S395" s="76" t="s">
        <v>82</v>
      </c>
      <c r="T395" s="69">
        <v>18550000</v>
      </c>
      <c r="U395" s="69">
        <v>5300000</v>
      </c>
      <c r="V395" s="43">
        <v>1134</v>
      </c>
      <c r="W395" s="44">
        <v>45359</v>
      </c>
      <c r="X395" s="45">
        <v>74200000</v>
      </c>
      <c r="Y395" s="46">
        <v>1485</v>
      </c>
      <c r="Z395" s="44">
        <v>45391</v>
      </c>
      <c r="AA395" s="47" t="s">
        <v>2126</v>
      </c>
      <c r="AB395" s="77" t="s">
        <v>84</v>
      </c>
      <c r="AC395" s="74">
        <v>45387</v>
      </c>
      <c r="AD395" s="48" t="s">
        <v>2434</v>
      </c>
      <c r="AE395" s="78" t="s">
        <v>2435</v>
      </c>
      <c r="AF395" s="77" t="s">
        <v>87</v>
      </c>
      <c r="AG395" s="48" t="s">
        <v>392</v>
      </c>
      <c r="AH395" s="48" t="s">
        <v>107</v>
      </c>
      <c r="AI395" s="48" t="s">
        <v>77</v>
      </c>
      <c r="AJ395" s="48" t="s">
        <v>77</v>
      </c>
      <c r="AK395" s="49"/>
      <c r="AL395" s="50"/>
      <c r="AM395" s="48" t="s">
        <v>77</v>
      </c>
      <c r="AN395" s="48" t="s">
        <v>77</v>
      </c>
      <c r="AO395" s="48" t="s">
        <v>77</v>
      </c>
      <c r="AP395" s="48" t="s">
        <v>77</v>
      </c>
      <c r="AQ395" s="48" t="s">
        <v>77</v>
      </c>
      <c r="AR395" s="48" t="s">
        <v>77</v>
      </c>
      <c r="AS395" s="48" t="s">
        <v>77</v>
      </c>
      <c r="AT395" s="51"/>
      <c r="AU395" s="51"/>
      <c r="AV395" s="51"/>
      <c r="AW395" s="51"/>
      <c r="AX395" s="52"/>
      <c r="AY395" s="37"/>
      <c r="AZ395" s="37"/>
      <c r="BA395" s="66"/>
      <c r="BB395" s="66"/>
      <c r="BC395" s="51"/>
      <c r="BD395" s="51"/>
      <c r="BE395" s="51"/>
      <c r="BF395" s="51"/>
      <c r="BG395" s="66"/>
      <c r="BH395" s="76"/>
      <c r="BI395" s="66"/>
      <c r="BJ395" s="76"/>
      <c r="BK395" s="66"/>
      <c r="BL395" s="79"/>
      <c r="BM395" s="76"/>
      <c r="BN395" s="66"/>
      <c r="BO395" s="66"/>
      <c r="BP395" s="79"/>
      <c r="BQ395" s="76"/>
      <c r="BR395" s="66"/>
      <c r="BS395" s="66"/>
      <c r="BT395" s="79"/>
      <c r="BU395" s="80"/>
      <c r="BV395" s="79"/>
      <c r="BW395" s="79"/>
      <c r="BX395" s="57">
        <f>O395</f>
        <v>45496</v>
      </c>
      <c r="BY395" s="52">
        <f>R395+AX395</f>
        <v>105</v>
      </c>
      <c r="BZ395" s="37" t="str">
        <f>S395</f>
        <v>3 MESES Y 15 DIAS</v>
      </c>
      <c r="CA395" s="42">
        <f>T395+AL395</f>
        <v>18550000</v>
      </c>
      <c r="CB395" s="37" t="s">
        <v>91</v>
      </c>
    </row>
    <row r="396" spans="1:80" s="58" customFormat="1" ht="29.25" customHeight="1" x14ac:dyDescent="0.3">
      <c r="A396" s="75">
        <v>395</v>
      </c>
      <c r="B396" s="73">
        <v>103875</v>
      </c>
      <c r="C396" s="36" t="s">
        <v>133</v>
      </c>
      <c r="D396" s="71" t="s">
        <v>134</v>
      </c>
      <c r="E396" s="71" t="s">
        <v>385</v>
      </c>
      <c r="F396" s="66" t="s">
        <v>2436</v>
      </c>
      <c r="G396" s="38" t="s">
        <v>2437</v>
      </c>
      <c r="H396" s="76" t="s">
        <v>76</v>
      </c>
      <c r="I396" s="76" t="s">
        <v>2438</v>
      </c>
      <c r="J396" s="40" t="s">
        <v>2439</v>
      </c>
      <c r="K396" s="66" t="s">
        <v>80</v>
      </c>
      <c r="L396" s="76" t="s">
        <v>81</v>
      </c>
      <c r="M396" s="64">
        <v>45387</v>
      </c>
      <c r="N396" s="86">
        <v>45391</v>
      </c>
      <c r="O396" s="86">
        <v>45496</v>
      </c>
      <c r="P396" s="76">
        <v>3</v>
      </c>
      <c r="Q396" s="76">
        <v>15</v>
      </c>
      <c r="R396" s="76">
        <f t="shared" si="11"/>
        <v>105</v>
      </c>
      <c r="S396" s="76" t="s">
        <v>82</v>
      </c>
      <c r="T396" s="69">
        <v>17500000</v>
      </c>
      <c r="U396" s="69">
        <v>5000000</v>
      </c>
      <c r="V396" s="46">
        <v>1174</v>
      </c>
      <c r="W396" s="44">
        <v>45364</v>
      </c>
      <c r="X396" s="45">
        <v>17500000</v>
      </c>
      <c r="Y396" s="46">
        <v>1486</v>
      </c>
      <c r="Z396" s="44">
        <v>45391</v>
      </c>
      <c r="AA396" s="47" t="s">
        <v>583</v>
      </c>
      <c r="AB396" s="77" t="s">
        <v>84</v>
      </c>
      <c r="AC396" s="74">
        <v>45387</v>
      </c>
      <c r="AD396" s="48" t="s">
        <v>2440</v>
      </c>
      <c r="AE396" s="8" t="s">
        <v>2441</v>
      </c>
      <c r="AF396" s="77" t="s">
        <v>87</v>
      </c>
      <c r="AG396" s="48" t="s">
        <v>392</v>
      </c>
      <c r="AH396" s="48" t="s">
        <v>107</v>
      </c>
      <c r="AI396" s="48" t="s">
        <v>77</v>
      </c>
      <c r="AJ396" s="48" t="s">
        <v>77</v>
      </c>
      <c r="AK396" s="49"/>
      <c r="AL396" s="50"/>
      <c r="AM396" s="48" t="s">
        <v>77</v>
      </c>
      <c r="AN396" s="48" t="s">
        <v>77</v>
      </c>
      <c r="AO396" s="48" t="s">
        <v>77</v>
      </c>
      <c r="AP396" s="48" t="s">
        <v>77</v>
      </c>
      <c r="AQ396" s="48" t="s">
        <v>77</v>
      </c>
      <c r="AR396" s="48" t="s">
        <v>77</v>
      </c>
      <c r="AS396" s="48" t="s">
        <v>77</v>
      </c>
      <c r="AT396" s="51"/>
      <c r="AU396" s="51"/>
      <c r="AV396" s="51"/>
      <c r="AW396" s="51"/>
      <c r="AX396" s="52"/>
      <c r="AY396" s="37"/>
      <c r="AZ396" s="37"/>
      <c r="BA396" s="66"/>
      <c r="BB396" s="66"/>
      <c r="BC396" s="51"/>
      <c r="BD396" s="51"/>
      <c r="BE396" s="51"/>
      <c r="BF396" s="51"/>
      <c r="BG396" s="66"/>
      <c r="BH396" s="76"/>
      <c r="BI396" s="66"/>
      <c r="BJ396" s="76"/>
      <c r="BK396" s="66"/>
      <c r="BL396" s="79"/>
      <c r="BM396" s="76"/>
      <c r="BN396" s="66"/>
      <c r="BO396" s="66"/>
      <c r="BP396" s="79"/>
      <c r="BQ396" s="76"/>
      <c r="BR396" s="66"/>
      <c r="BS396" s="66"/>
      <c r="BT396" s="79"/>
      <c r="BU396" s="80"/>
      <c r="BV396" s="79"/>
      <c r="BW396" s="79"/>
      <c r="BX396" s="57">
        <f>O396</f>
        <v>45496</v>
      </c>
      <c r="BY396" s="52">
        <f>R396+AX396</f>
        <v>105</v>
      </c>
      <c r="BZ396" s="37" t="str">
        <f>S396</f>
        <v>3 MESES Y 15 DIAS</v>
      </c>
      <c r="CA396" s="42">
        <f>T396+AL396</f>
        <v>17500000</v>
      </c>
      <c r="CB396" s="37" t="s">
        <v>91</v>
      </c>
    </row>
    <row r="397" spans="1:80" s="58" customFormat="1" ht="29.25" customHeight="1" x14ac:dyDescent="0.3">
      <c r="A397" s="75">
        <v>396</v>
      </c>
      <c r="B397" s="73">
        <v>103876</v>
      </c>
      <c r="C397" s="36" t="s">
        <v>2442</v>
      </c>
      <c r="D397" s="71" t="s">
        <v>2443</v>
      </c>
      <c r="E397" s="71" t="s">
        <v>2444</v>
      </c>
      <c r="F397" s="66" t="s">
        <v>2445</v>
      </c>
      <c r="G397" s="38" t="s">
        <v>2446</v>
      </c>
      <c r="H397" s="76" t="s">
        <v>76</v>
      </c>
      <c r="I397" s="76" t="s">
        <v>2447</v>
      </c>
      <c r="J397" s="40" t="s">
        <v>2448</v>
      </c>
      <c r="K397" s="66" t="s">
        <v>80</v>
      </c>
      <c r="L397" s="76" t="s">
        <v>81</v>
      </c>
      <c r="M397" s="64">
        <v>45387</v>
      </c>
      <c r="N397" s="86">
        <v>45391</v>
      </c>
      <c r="O397" s="86">
        <v>45496</v>
      </c>
      <c r="P397" s="76">
        <v>3</v>
      </c>
      <c r="Q397" s="76">
        <v>15</v>
      </c>
      <c r="R397" s="76">
        <f t="shared" si="11"/>
        <v>105</v>
      </c>
      <c r="S397" s="76" t="s">
        <v>82</v>
      </c>
      <c r="T397" s="69">
        <v>21000000</v>
      </c>
      <c r="U397" s="69">
        <v>6000000</v>
      </c>
      <c r="V397" s="46">
        <v>1175</v>
      </c>
      <c r="W397" s="44">
        <v>45364</v>
      </c>
      <c r="X397" s="45">
        <v>21000000</v>
      </c>
      <c r="Y397" s="46">
        <v>1487</v>
      </c>
      <c r="Z397" s="44">
        <v>45391</v>
      </c>
      <c r="AA397" s="47" t="s">
        <v>610</v>
      </c>
      <c r="AB397" s="77" t="s">
        <v>84</v>
      </c>
      <c r="AC397" s="74">
        <v>45387</v>
      </c>
      <c r="AD397" s="48" t="s">
        <v>2449</v>
      </c>
      <c r="AE397" s="8" t="s">
        <v>2450</v>
      </c>
      <c r="AF397" s="77" t="s">
        <v>87</v>
      </c>
      <c r="AG397" s="48" t="s">
        <v>392</v>
      </c>
      <c r="AH397" s="48" t="s">
        <v>107</v>
      </c>
      <c r="AI397" s="48" t="s">
        <v>77</v>
      </c>
      <c r="AJ397" s="48" t="s">
        <v>77</v>
      </c>
      <c r="AK397" s="49"/>
      <c r="AL397" s="50"/>
      <c r="AM397" s="48" t="s">
        <v>77</v>
      </c>
      <c r="AN397" s="48" t="s">
        <v>77</v>
      </c>
      <c r="AO397" s="48" t="s">
        <v>77</v>
      </c>
      <c r="AP397" s="48" t="s">
        <v>77</v>
      </c>
      <c r="AQ397" s="48" t="s">
        <v>77</v>
      </c>
      <c r="AR397" s="48" t="s">
        <v>77</v>
      </c>
      <c r="AS397" s="48" t="s">
        <v>77</v>
      </c>
      <c r="AT397" s="51"/>
      <c r="AU397" s="51"/>
      <c r="AV397" s="51"/>
      <c r="AW397" s="51"/>
      <c r="AX397" s="52"/>
      <c r="AY397" s="37"/>
      <c r="AZ397" s="37"/>
      <c r="BA397" s="66"/>
      <c r="BB397" s="66"/>
      <c r="BC397" s="51"/>
      <c r="BD397" s="51"/>
      <c r="BE397" s="51"/>
      <c r="BF397" s="51"/>
      <c r="BG397" s="66"/>
      <c r="BH397" s="76"/>
      <c r="BI397" s="66"/>
      <c r="BJ397" s="76"/>
      <c r="BK397" s="66"/>
      <c r="BL397" s="79"/>
      <c r="BM397" s="76"/>
      <c r="BN397" s="66"/>
      <c r="BO397" s="66"/>
      <c r="BP397" s="79"/>
      <c r="BQ397" s="76"/>
      <c r="BR397" s="66"/>
      <c r="BS397" s="66"/>
      <c r="BT397" s="79"/>
      <c r="BU397" s="80"/>
      <c r="BV397" s="79"/>
      <c r="BW397" s="79"/>
      <c r="BX397" s="57">
        <f>O397</f>
        <v>45496</v>
      </c>
      <c r="BY397" s="52">
        <f>R397+AX397</f>
        <v>105</v>
      </c>
      <c r="BZ397" s="37" t="str">
        <f>S397</f>
        <v>3 MESES Y 15 DIAS</v>
      </c>
      <c r="CA397" s="42">
        <f>T397+AL397</f>
        <v>21000000</v>
      </c>
      <c r="CB397" s="37" t="s">
        <v>91</v>
      </c>
    </row>
    <row r="398" spans="1:80" s="58" customFormat="1" ht="29.25" customHeight="1" x14ac:dyDescent="0.3">
      <c r="A398" s="75">
        <v>397</v>
      </c>
      <c r="B398" s="73">
        <v>103819</v>
      </c>
      <c r="C398" s="36" t="s">
        <v>1590</v>
      </c>
      <c r="D398" s="71" t="s">
        <v>1591</v>
      </c>
      <c r="E398" s="71" t="s">
        <v>1592</v>
      </c>
      <c r="F398" s="66" t="s">
        <v>2451</v>
      </c>
      <c r="G398" s="38" t="s">
        <v>2452</v>
      </c>
      <c r="H398" s="76" t="s">
        <v>76</v>
      </c>
      <c r="I398" s="76" t="s">
        <v>2453</v>
      </c>
      <c r="J398" s="40" t="s">
        <v>2454</v>
      </c>
      <c r="K398" s="66" t="s">
        <v>80</v>
      </c>
      <c r="L398" s="76" t="s">
        <v>81</v>
      </c>
      <c r="M398" s="64">
        <v>45387</v>
      </c>
      <c r="N398" s="86">
        <v>45391</v>
      </c>
      <c r="O398" s="86">
        <v>45496</v>
      </c>
      <c r="P398" s="76">
        <v>3</v>
      </c>
      <c r="Q398" s="76">
        <v>15</v>
      </c>
      <c r="R398" s="76">
        <f t="shared" si="11"/>
        <v>105</v>
      </c>
      <c r="S398" s="76" t="s">
        <v>82</v>
      </c>
      <c r="T398" s="69">
        <v>9100000</v>
      </c>
      <c r="U398" s="69">
        <v>2600000</v>
      </c>
      <c r="V398" s="43">
        <v>1135</v>
      </c>
      <c r="W398" s="44">
        <v>45362</v>
      </c>
      <c r="X398" s="45">
        <v>136500000</v>
      </c>
      <c r="Y398" s="46">
        <v>1488</v>
      </c>
      <c r="Z398" s="44">
        <v>45391</v>
      </c>
      <c r="AA398" s="47" t="s">
        <v>603</v>
      </c>
      <c r="AB398" s="77" t="s">
        <v>84</v>
      </c>
      <c r="AC398" s="74">
        <v>45387</v>
      </c>
      <c r="AD398" s="48" t="s">
        <v>2455</v>
      </c>
      <c r="AE398" s="78" t="s">
        <v>2456</v>
      </c>
      <c r="AF398" s="77" t="s">
        <v>87</v>
      </c>
      <c r="AG398" s="48" t="s">
        <v>978</v>
      </c>
      <c r="AH398" s="61" t="s">
        <v>1594</v>
      </c>
      <c r="AI398" s="48" t="s">
        <v>77</v>
      </c>
      <c r="AJ398" s="48" t="s">
        <v>77</v>
      </c>
      <c r="AK398" s="49"/>
      <c r="AL398" s="50"/>
      <c r="AM398" s="48" t="s">
        <v>77</v>
      </c>
      <c r="AN398" s="48" t="s">
        <v>77</v>
      </c>
      <c r="AO398" s="48" t="s">
        <v>77</v>
      </c>
      <c r="AP398" s="48" t="s">
        <v>77</v>
      </c>
      <c r="AQ398" s="48" t="s">
        <v>77</v>
      </c>
      <c r="AR398" s="48" t="s">
        <v>77</v>
      </c>
      <c r="AS398" s="48" t="s">
        <v>77</v>
      </c>
      <c r="AT398" s="51"/>
      <c r="AU398" s="51"/>
      <c r="AV398" s="51"/>
      <c r="AW398" s="51"/>
      <c r="AX398" s="52"/>
      <c r="AY398" s="37"/>
      <c r="AZ398" s="37"/>
      <c r="BA398" s="66"/>
      <c r="BB398" s="66"/>
      <c r="BC398" s="51"/>
      <c r="BD398" s="51"/>
      <c r="BE398" s="51"/>
      <c r="BF398" s="51"/>
      <c r="BG398" s="66"/>
      <c r="BH398" s="76"/>
      <c r="BI398" s="66"/>
      <c r="BJ398" s="76"/>
      <c r="BK398" s="66"/>
      <c r="BL398" s="79"/>
      <c r="BM398" s="76"/>
      <c r="BN398" s="66"/>
      <c r="BO398" s="66"/>
      <c r="BP398" s="79"/>
      <c r="BQ398" s="76"/>
      <c r="BR398" s="66"/>
      <c r="BS398" s="66"/>
      <c r="BT398" s="79"/>
      <c r="BU398" s="80"/>
      <c r="BV398" s="79"/>
      <c r="BW398" s="79"/>
      <c r="BX398" s="57">
        <f>O398</f>
        <v>45496</v>
      </c>
      <c r="BY398" s="52">
        <f>R398+AX398</f>
        <v>105</v>
      </c>
      <c r="BZ398" s="37" t="str">
        <f>S398</f>
        <v>3 MESES Y 15 DIAS</v>
      </c>
      <c r="CA398" s="42">
        <f>T398+AL398</f>
        <v>9100000</v>
      </c>
      <c r="CB398" s="37" t="s">
        <v>91</v>
      </c>
    </row>
    <row r="399" spans="1:80" s="58" customFormat="1" ht="29.25" customHeight="1" x14ac:dyDescent="0.3">
      <c r="A399" s="75">
        <v>398</v>
      </c>
      <c r="B399" s="73">
        <v>103901</v>
      </c>
      <c r="C399" s="36" t="s">
        <v>2265</v>
      </c>
      <c r="D399" s="71" t="s">
        <v>2266</v>
      </c>
      <c r="E399" s="71" t="s">
        <v>2321</v>
      </c>
      <c r="F399" s="66" t="s">
        <v>2457</v>
      </c>
      <c r="G399" s="38" t="s">
        <v>2458</v>
      </c>
      <c r="H399" s="76" t="s">
        <v>76</v>
      </c>
      <c r="I399" s="76" t="s">
        <v>2459</v>
      </c>
      <c r="J399" s="40" t="s">
        <v>2460</v>
      </c>
      <c r="K399" s="66" t="s">
        <v>80</v>
      </c>
      <c r="L399" s="76" t="s">
        <v>81</v>
      </c>
      <c r="M399" s="64">
        <v>45387</v>
      </c>
      <c r="N399" s="86">
        <v>45391</v>
      </c>
      <c r="O399" s="86">
        <v>45496</v>
      </c>
      <c r="P399" s="76">
        <v>3</v>
      </c>
      <c r="Q399" s="76">
        <v>15</v>
      </c>
      <c r="R399" s="76">
        <f t="shared" si="11"/>
        <v>105</v>
      </c>
      <c r="S399" s="76" t="s">
        <v>82</v>
      </c>
      <c r="T399" s="69">
        <v>16800000</v>
      </c>
      <c r="U399" s="69">
        <v>4800000</v>
      </c>
      <c r="V399" s="43">
        <v>1148</v>
      </c>
      <c r="W399" s="44">
        <v>45362</v>
      </c>
      <c r="X399" s="45">
        <v>100800000</v>
      </c>
      <c r="Y399" s="46">
        <v>1489</v>
      </c>
      <c r="Z399" s="44">
        <v>45391</v>
      </c>
      <c r="AA399" s="47" t="s">
        <v>1026</v>
      </c>
      <c r="AB399" s="77" t="s">
        <v>84</v>
      </c>
      <c r="AC399" s="74">
        <v>45387</v>
      </c>
      <c r="AD399" s="48" t="s">
        <v>2461</v>
      </c>
      <c r="AE399" s="8" t="s">
        <v>2462</v>
      </c>
      <c r="AF399" s="77" t="s">
        <v>87</v>
      </c>
      <c r="AG399" s="48" t="s">
        <v>2329</v>
      </c>
      <c r="AH399" s="89" t="s">
        <v>2275</v>
      </c>
      <c r="AI399" s="48" t="s">
        <v>77</v>
      </c>
      <c r="AJ399" s="48" t="s">
        <v>77</v>
      </c>
      <c r="AK399" s="49"/>
      <c r="AL399" s="50"/>
      <c r="AM399" s="48" t="s">
        <v>77</v>
      </c>
      <c r="AN399" s="48" t="s">
        <v>77</v>
      </c>
      <c r="AO399" s="48" t="s">
        <v>77</v>
      </c>
      <c r="AP399" s="48" t="s">
        <v>77</v>
      </c>
      <c r="AQ399" s="48" t="s">
        <v>77</v>
      </c>
      <c r="AR399" s="48" t="s">
        <v>77</v>
      </c>
      <c r="AS399" s="48" t="s">
        <v>77</v>
      </c>
      <c r="AT399" s="51"/>
      <c r="AU399" s="51"/>
      <c r="AV399" s="51"/>
      <c r="AW399" s="51"/>
      <c r="AX399" s="52"/>
      <c r="AY399" s="37"/>
      <c r="AZ399" s="37"/>
      <c r="BA399" s="66"/>
      <c r="BB399" s="66"/>
      <c r="BC399" s="51"/>
      <c r="BD399" s="51"/>
      <c r="BE399" s="51"/>
      <c r="BF399" s="51"/>
      <c r="BG399" s="66"/>
      <c r="BH399" s="76"/>
      <c r="BI399" s="66"/>
      <c r="BJ399" s="76"/>
      <c r="BK399" s="66"/>
      <c r="BL399" s="79"/>
      <c r="BM399" s="76"/>
      <c r="BN399" s="66"/>
      <c r="BO399" s="66"/>
      <c r="BP399" s="79"/>
      <c r="BQ399" s="76"/>
      <c r="BR399" s="66"/>
      <c r="BS399" s="66"/>
      <c r="BT399" s="79"/>
      <c r="BU399" s="80"/>
      <c r="BV399" s="79"/>
      <c r="BW399" s="79"/>
      <c r="BX399" s="57">
        <f>O399</f>
        <v>45496</v>
      </c>
      <c r="BY399" s="52">
        <f>R399+AX399</f>
        <v>105</v>
      </c>
      <c r="BZ399" s="37" t="str">
        <f>S399</f>
        <v>3 MESES Y 15 DIAS</v>
      </c>
      <c r="CA399" s="42">
        <f>T399+AL399</f>
        <v>16800000</v>
      </c>
      <c r="CB399" s="37" t="s">
        <v>91</v>
      </c>
    </row>
    <row r="400" spans="1:80" s="58" customFormat="1" ht="29.25" customHeight="1" x14ac:dyDescent="0.3">
      <c r="A400" s="75">
        <v>399</v>
      </c>
      <c r="B400" s="73">
        <v>103881</v>
      </c>
      <c r="C400" s="36" t="s">
        <v>133</v>
      </c>
      <c r="D400" s="71" t="s">
        <v>134</v>
      </c>
      <c r="E400" s="71" t="s">
        <v>385</v>
      </c>
      <c r="F400" s="66" t="s">
        <v>2463</v>
      </c>
      <c r="G400" s="38" t="s">
        <v>2464</v>
      </c>
      <c r="H400" s="76" t="s">
        <v>76</v>
      </c>
      <c r="I400" s="76" t="s">
        <v>2465</v>
      </c>
      <c r="J400" s="40" t="s">
        <v>2466</v>
      </c>
      <c r="K400" s="66" t="s">
        <v>80</v>
      </c>
      <c r="L400" s="76" t="s">
        <v>81</v>
      </c>
      <c r="M400" s="64">
        <v>45387</v>
      </c>
      <c r="N400" s="86">
        <v>45391</v>
      </c>
      <c r="O400" s="86">
        <v>45496</v>
      </c>
      <c r="P400" s="76">
        <v>3</v>
      </c>
      <c r="Q400" s="76">
        <v>15</v>
      </c>
      <c r="R400" s="76">
        <f t="shared" si="11"/>
        <v>105</v>
      </c>
      <c r="S400" s="76" t="s">
        <v>82</v>
      </c>
      <c r="T400" s="69">
        <v>26250000</v>
      </c>
      <c r="U400" s="69">
        <v>7500000</v>
      </c>
      <c r="V400" s="46">
        <v>1141</v>
      </c>
      <c r="W400" s="44">
        <v>45362</v>
      </c>
      <c r="X400" s="45">
        <v>26250000</v>
      </c>
      <c r="Y400" s="46">
        <v>1490</v>
      </c>
      <c r="Z400" s="44">
        <v>45391</v>
      </c>
      <c r="AA400" s="47" t="s">
        <v>994</v>
      </c>
      <c r="AB400" s="77" t="s">
        <v>84</v>
      </c>
      <c r="AC400" s="74">
        <v>45387</v>
      </c>
      <c r="AD400" s="48" t="s">
        <v>2467</v>
      </c>
      <c r="AE400" s="8" t="s">
        <v>2468</v>
      </c>
      <c r="AF400" s="77" t="s">
        <v>87</v>
      </c>
      <c r="AG400" s="48" t="s">
        <v>392</v>
      </c>
      <c r="AH400" s="48" t="s">
        <v>107</v>
      </c>
      <c r="AI400" s="48" t="s">
        <v>77</v>
      </c>
      <c r="AJ400" s="48" t="s">
        <v>77</v>
      </c>
      <c r="AK400" s="49"/>
      <c r="AL400" s="50"/>
      <c r="AM400" s="48" t="s">
        <v>77</v>
      </c>
      <c r="AN400" s="48" t="s">
        <v>77</v>
      </c>
      <c r="AO400" s="48" t="s">
        <v>77</v>
      </c>
      <c r="AP400" s="48" t="s">
        <v>77</v>
      </c>
      <c r="AQ400" s="48" t="s">
        <v>77</v>
      </c>
      <c r="AR400" s="48" t="s">
        <v>77</v>
      </c>
      <c r="AS400" s="48" t="s">
        <v>77</v>
      </c>
      <c r="AT400" s="51"/>
      <c r="AU400" s="51"/>
      <c r="AV400" s="51"/>
      <c r="AW400" s="51"/>
      <c r="AX400" s="52"/>
      <c r="AY400" s="37"/>
      <c r="AZ400" s="37"/>
      <c r="BA400" s="66"/>
      <c r="BB400" s="66"/>
      <c r="BC400" s="51"/>
      <c r="BD400" s="51"/>
      <c r="BE400" s="51"/>
      <c r="BF400" s="51"/>
      <c r="BG400" s="66"/>
      <c r="BH400" s="76"/>
      <c r="BI400" s="66"/>
      <c r="BJ400" s="76"/>
      <c r="BK400" s="66"/>
      <c r="BL400" s="79"/>
      <c r="BM400" s="76"/>
      <c r="BN400" s="66"/>
      <c r="BO400" s="66"/>
      <c r="BP400" s="79"/>
      <c r="BQ400" s="76"/>
      <c r="BR400" s="66"/>
      <c r="BS400" s="66"/>
      <c r="BT400" s="79"/>
      <c r="BU400" s="80"/>
      <c r="BV400" s="79"/>
      <c r="BW400" s="79"/>
      <c r="BX400" s="57">
        <f>O400</f>
        <v>45496</v>
      </c>
      <c r="BY400" s="52">
        <f>R400+AX400</f>
        <v>105</v>
      </c>
      <c r="BZ400" s="37" t="str">
        <f>S400</f>
        <v>3 MESES Y 15 DIAS</v>
      </c>
      <c r="CA400" s="42">
        <f>T400+AL400</f>
        <v>26250000</v>
      </c>
      <c r="CB400" s="37" t="s">
        <v>91</v>
      </c>
    </row>
    <row r="401" spans="1:80" s="58" customFormat="1" ht="29.25" customHeight="1" x14ac:dyDescent="0.3">
      <c r="A401" s="75">
        <v>400</v>
      </c>
      <c r="B401" s="73">
        <v>103878</v>
      </c>
      <c r="C401" s="36" t="s">
        <v>133</v>
      </c>
      <c r="D401" s="71" t="s">
        <v>134</v>
      </c>
      <c r="E401" s="71" t="s">
        <v>385</v>
      </c>
      <c r="F401" s="66" t="s">
        <v>2469</v>
      </c>
      <c r="G401" s="38" t="s">
        <v>2470</v>
      </c>
      <c r="H401" s="76" t="s">
        <v>76</v>
      </c>
      <c r="I401" s="76" t="s">
        <v>2471</v>
      </c>
      <c r="J401" s="40" t="s">
        <v>2472</v>
      </c>
      <c r="K401" s="66" t="s">
        <v>80</v>
      </c>
      <c r="L401" s="76" t="s">
        <v>81</v>
      </c>
      <c r="M401" s="64">
        <v>45387</v>
      </c>
      <c r="N401" s="86">
        <v>45391</v>
      </c>
      <c r="O401" s="86">
        <v>45496</v>
      </c>
      <c r="P401" s="76">
        <v>3</v>
      </c>
      <c r="Q401" s="76">
        <v>15</v>
      </c>
      <c r="R401" s="76">
        <f t="shared" si="11"/>
        <v>105</v>
      </c>
      <c r="S401" s="76" t="s">
        <v>82</v>
      </c>
      <c r="T401" s="69">
        <v>10500000</v>
      </c>
      <c r="U401" s="69">
        <v>3000000</v>
      </c>
      <c r="V401" s="43">
        <v>1139</v>
      </c>
      <c r="W401" s="44">
        <v>45362</v>
      </c>
      <c r="X401" s="45">
        <v>42000000</v>
      </c>
      <c r="Y401" s="46">
        <v>1491</v>
      </c>
      <c r="Z401" s="44">
        <v>45391</v>
      </c>
      <c r="AA401" s="47" t="s">
        <v>673</v>
      </c>
      <c r="AB401" s="77" t="s">
        <v>84</v>
      </c>
      <c r="AC401" s="74">
        <v>45387</v>
      </c>
      <c r="AD401" s="48" t="s">
        <v>2473</v>
      </c>
      <c r="AE401" s="78" t="s">
        <v>2474</v>
      </c>
      <c r="AF401" s="77" t="s">
        <v>87</v>
      </c>
      <c r="AG401" s="48" t="s">
        <v>392</v>
      </c>
      <c r="AH401" s="48" t="s">
        <v>107</v>
      </c>
      <c r="AI401" s="48" t="s">
        <v>108</v>
      </c>
      <c r="AJ401" s="74">
        <v>45471</v>
      </c>
      <c r="AK401" s="50">
        <v>4500000</v>
      </c>
      <c r="AL401" s="50">
        <v>4500000</v>
      </c>
      <c r="AM401" s="48">
        <v>112212</v>
      </c>
      <c r="AN401" s="46">
        <v>1678</v>
      </c>
      <c r="AO401" s="59">
        <v>45462</v>
      </c>
      <c r="AP401" s="50">
        <v>4500000</v>
      </c>
      <c r="AQ401" s="46">
        <v>2063</v>
      </c>
      <c r="AR401" s="59">
        <v>45471</v>
      </c>
      <c r="AS401" s="47">
        <v>4500000</v>
      </c>
      <c r="AT401" s="52">
        <v>1</v>
      </c>
      <c r="AU401" s="52">
        <v>15</v>
      </c>
      <c r="AV401" s="52">
        <v>45</v>
      </c>
      <c r="AW401" s="37" t="s">
        <v>110</v>
      </c>
      <c r="AX401" s="65">
        <v>45</v>
      </c>
      <c r="AY401" s="64">
        <v>45543</v>
      </c>
      <c r="AZ401" s="66"/>
      <c r="BA401" s="66"/>
      <c r="BB401" s="66"/>
      <c r="BC401" s="51"/>
      <c r="BD401" s="51"/>
      <c r="BE401" s="51"/>
      <c r="BF401" s="51"/>
      <c r="BG401" s="66"/>
      <c r="BH401" s="76"/>
      <c r="BI401" s="66"/>
      <c r="BJ401" s="76"/>
      <c r="BK401" s="66"/>
      <c r="BL401" s="79"/>
      <c r="BM401" s="76"/>
      <c r="BN401" s="66"/>
      <c r="BO401" s="66"/>
      <c r="BP401" s="79"/>
      <c r="BQ401" s="76"/>
      <c r="BR401" s="66"/>
      <c r="BS401" s="66"/>
      <c r="BT401" s="79"/>
      <c r="BU401" s="80"/>
      <c r="BV401" s="79"/>
      <c r="BW401" s="79"/>
      <c r="BX401" s="64">
        <v>45543</v>
      </c>
      <c r="BY401" s="52">
        <f>R401+AX401</f>
        <v>150</v>
      </c>
      <c r="BZ401" s="37" t="s">
        <v>111</v>
      </c>
      <c r="CA401" s="42">
        <f>T401+AL401</f>
        <v>15000000</v>
      </c>
      <c r="CB401" s="37" t="s">
        <v>91</v>
      </c>
    </row>
    <row r="402" spans="1:80" s="58" customFormat="1" ht="29.25" customHeight="1" x14ac:dyDescent="0.3">
      <c r="A402" s="75">
        <v>401</v>
      </c>
      <c r="B402" s="73">
        <v>103887</v>
      </c>
      <c r="C402" s="36" t="s">
        <v>2265</v>
      </c>
      <c r="D402" s="71" t="s">
        <v>2266</v>
      </c>
      <c r="E402" s="71" t="s">
        <v>2267</v>
      </c>
      <c r="F402" s="66" t="s">
        <v>2475</v>
      </c>
      <c r="G402" s="38" t="s">
        <v>2476</v>
      </c>
      <c r="H402" s="76" t="s">
        <v>76</v>
      </c>
      <c r="I402" s="76" t="s">
        <v>2477</v>
      </c>
      <c r="J402" s="40" t="s">
        <v>2271</v>
      </c>
      <c r="K402" s="66" t="s">
        <v>80</v>
      </c>
      <c r="L402" s="76" t="s">
        <v>81</v>
      </c>
      <c r="M402" s="64">
        <v>45387</v>
      </c>
      <c r="N402" s="86">
        <v>45392</v>
      </c>
      <c r="O402" s="86">
        <v>45497</v>
      </c>
      <c r="P402" s="76">
        <v>3</v>
      </c>
      <c r="Q402" s="76">
        <v>15</v>
      </c>
      <c r="R402" s="76">
        <f t="shared" si="11"/>
        <v>105</v>
      </c>
      <c r="S402" s="76" t="s">
        <v>82</v>
      </c>
      <c r="T402" s="69">
        <v>9100000</v>
      </c>
      <c r="U402" s="69">
        <v>2600000</v>
      </c>
      <c r="V402" s="43">
        <v>1177</v>
      </c>
      <c r="W402" s="44">
        <v>45364</v>
      </c>
      <c r="X402" s="45">
        <v>36400000</v>
      </c>
      <c r="Y402" s="46">
        <v>1492</v>
      </c>
      <c r="Z402" s="44">
        <v>45391</v>
      </c>
      <c r="AA402" s="47" t="s">
        <v>603</v>
      </c>
      <c r="AB402" s="77" t="s">
        <v>84</v>
      </c>
      <c r="AC402" s="74">
        <v>45387</v>
      </c>
      <c r="AD402" s="48" t="s">
        <v>2478</v>
      </c>
      <c r="AE402" s="78" t="s">
        <v>2479</v>
      </c>
      <c r="AF402" s="77" t="s">
        <v>87</v>
      </c>
      <c r="AG402" s="48" t="s">
        <v>2329</v>
      </c>
      <c r="AH402" s="89" t="s">
        <v>2275</v>
      </c>
      <c r="AI402" s="48" t="s">
        <v>77</v>
      </c>
      <c r="AJ402" s="48" t="s">
        <v>77</v>
      </c>
      <c r="AK402" s="49"/>
      <c r="AL402" s="50"/>
      <c r="AM402" s="48" t="s">
        <v>77</v>
      </c>
      <c r="AN402" s="48" t="s">
        <v>77</v>
      </c>
      <c r="AO402" s="48" t="s">
        <v>77</v>
      </c>
      <c r="AP402" s="48" t="s">
        <v>77</v>
      </c>
      <c r="AQ402" s="48" t="s">
        <v>77</v>
      </c>
      <c r="AR402" s="48" t="s">
        <v>77</v>
      </c>
      <c r="AS402" s="48" t="s">
        <v>77</v>
      </c>
      <c r="AT402" s="51"/>
      <c r="AU402" s="51"/>
      <c r="AV402" s="51"/>
      <c r="AW402" s="51"/>
      <c r="AX402" s="52"/>
      <c r="AY402" s="37"/>
      <c r="AZ402" s="37"/>
      <c r="BA402" s="66"/>
      <c r="BB402" s="66"/>
      <c r="BC402" s="51"/>
      <c r="BD402" s="51"/>
      <c r="BE402" s="51"/>
      <c r="BF402" s="51"/>
      <c r="BG402" s="66"/>
      <c r="BH402" s="76"/>
      <c r="BI402" s="66"/>
      <c r="BJ402" s="76"/>
      <c r="BK402" s="66"/>
      <c r="BL402" s="79"/>
      <c r="BM402" s="76"/>
      <c r="BN402" s="66"/>
      <c r="BO402" s="66"/>
      <c r="BP402" s="79"/>
      <c r="BQ402" s="76"/>
      <c r="BR402" s="66"/>
      <c r="BS402" s="66"/>
      <c r="BT402" s="79"/>
      <c r="BU402" s="80"/>
      <c r="BV402" s="79"/>
      <c r="BW402" s="79"/>
      <c r="BX402" s="57">
        <f>O402</f>
        <v>45497</v>
      </c>
      <c r="BY402" s="52">
        <f>R402+AX402</f>
        <v>105</v>
      </c>
      <c r="BZ402" s="37" t="str">
        <f>S402</f>
        <v>3 MESES Y 15 DIAS</v>
      </c>
      <c r="CA402" s="42">
        <f>T402+AL402</f>
        <v>9100000</v>
      </c>
      <c r="CB402" s="37" t="s">
        <v>91</v>
      </c>
    </row>
    <row r="403" spans="1:80" s="58" customFormat="1" ht="29.25" customHeight="1" x14ac:dyDescent="0.3">
      <c r="A403" s="75">
        <v>402</v>
      </c>
      <c r="B403" s="73">
        <v>104123</v>
      </c>
      <c r="C403" s="36" t="s">
        <v>312</v>
      </c>
      <c r="D403" s="71" t="s">
        <v>282</v>
      </c>
      <c r="E403" s="71" t="s">
        <v>283</v>
      </c>
      <c r="F403" s="66" t="s">
        <v>2480</v>
      </c>
      <c r="G403" s="38" t="s">
        <v>2481</v>
      </c>
      <c r="H403" s="76" t="s">
        <v>76</v>
      </c>
      <c r="I403" s="76" t="s">
        <v>2482</v>
      </c>
      <c r="J403" s="40" t="s">
        <v>2483</v>
      </c>
      <c r="K403" s="66" t="s">
        <v>80</v>
      </c>
      <c r="L403" s="76" t="s">
        <v>81</v>
      </c>
      <c r="M403" s="64">
        <v>45387</v>
      </c>
      <c r="N403" s="86">
        <v>45391</v>
      </c>
      <c r="O403" s="86">
        <v>45496</v>
      </c>
      <c r="P403" s="76">
        <v>3</v>
      </c>
      <c r="Q403" s="76">
        <v>15</v>
      </c>
      <c r="R403" s="76">
        <f t="shared" si="11"/>
        <v>105</v>
      </c>
      <c r="S403" s="76" t="s">
        <v>82</v>
      </c>
      <c r="T403" s="69">
        <v>9100000</v>
      </c>
      <c r="U403" s="69">
        <v>2600000</v>
      </c>
      <c r="V403" s="46">
        <v>1166</v>
      </c>
      <c r="W403" s="44">
        <v>45364</v>
      </c>
      <c r="X403" s="45">
        <v>27300000</v>
      </c>
      <c r="Y403" s="46">
        <v>1493</v>
      </c>
      <c r="Z403" s="44">
        <v>45391</v>
      </c>
      <c r="AA403" s="47" t="s">
        <v>603</v>
      </c>
      <c r="AB403" s="77" t="s">
        <v>84</v>
      </c>
      <c r="AC403" s="74">
        <v>45387</v>
      </c>
      <c r="AD403" s="48" t="s">
        <v>2484</v>
      </c>
      <c r="AE403" s="8" t="s">
        <v>2485</v>
      </c>
      <c r="AF403" s="77" t="s">
        <v>87</v>
      </c>
      <c r="AG403" s="48" t="s">
        <v>290</v>
      </c>
      <c r="AH403" s="60" t="s">
        <v>291</v>
      </c>
      <c r="AI403" s="48" t="s">
        <v>77</v>
      </c>
      <c r="AJ403" s="48" t="s">
        <v>77</v>
      </c>
      <c r="AK403" s="49"/>
      <c r="AL403" s="50"/>
      <c r="AM403" s="48" t="s">
        <v>77</v>
      </c>
      <c r="AN403" s="48" t="s">
        <v>77</v>
      </c>
      <c r="AO403" s="48" t="s">
        <v>77</v>
      </c>
      <c r="AP403" s="48" t="s">
        <v>77</v>
      </c>
      <c r="AQ403" s="48" t="s">
        <v>77</v>
      </c>
      <c r="AR403" s="48" t="s">
        <v>77</v>
      </c>
      <c r="AS403" s="48" t="s">
        <v>77</v>
      </c>
      <c r="AT403" s="51"/>
      <c r="AU403" s="51"/>
      <c r="AV403" s="51"/>
      <c r="AW403" s="51"/>
      <c r="AX403" s="52"/>
      <c r="AY403" s="37"/>
      <c r="AZ403" s="37"/>
      <c r="BA403" s="66"/>
      <c r="BB403" s="66"/>
      <c r="BC403" s="51"/>
      <c r="BD403" s="51"/>
      <c r="BE403" s="51"/>
      <c r="BF403" s="51"/>
      <c r="BG403" s="66"/>
      <c r="BH403" s="76"/>
      <c r="BI403" s="66"/>
      <c r="BJ403" s="76"/>
      <c r="BK403" s="66"/>
      <c r="BL403" s="79"/>
      <c r="BM403" s="76"/>
      <c r="BN403" s="66"/>
      <c r="BO403" s="66"/>
      <c r="BP403" s="79"/>
      <c r="BQ403" s="76"/>
      <c r="BR403" s="66"/>
      <c r="BS403" s="66"/>
      <c r="BT403" s="79"/>
      <c r="BU403" s="80"/>
      <c r="BV403" s="79"/>
      <c r="BW403" s="79"/>
      <c r="BX403" s="57">
        <f>O403</f>
        <v>45496</v>
      </c>
      <c r="BY403" s="52">
        <f>R403+AX403</f>
        <v>105</v>
      </c>
      <c r="BZ403" s="37" t="str">
        <f>S403</f>
        <v>3 MESES Y 15 DIAS</v>
      </c>
      <c r="CA403" s="42">
        <f>T403+AL403</f>
        <v>9100000</v>
      </c>
      <c r="CB403" s="37" t="s">
        <v>91</v>
      </c>
    </row>
    <row r="404" spans="1:80" s="58" customFormat="1" ht="29.25" customHeight="1" x14ac:dyDescent="0.3">
      <c r="A404" s="75">
        <v>403</v>
      </c>
      <c r="B404" s="73">
        <v>103819</v>
      </c>
      <c r="C404" s="36" t="s">
        <v>1590</v>
      </c>
      <c r="D404" s="71" t="s">
        <v>1591</v>
      </c>
      <c r="E404" s="71" t="s">
        <v>1592</v>
      </c>
      <c r="F404" s="66" t="s">
        <v>2486</v>
      </c>
      <c r="G404" s="38" t="s">
        <v>2487</v>
      </c>
      <c r="H404" s="76" t="s">
        <v>76</v>
      </c>
      <c r="I404" s="76" t="s">
        <v>2488</v>
      </c>
      <c r="J404" s="40" t="s">
        <v>2402</v>
      </c>
      <c r="K404" s="66" t="s">
        <v>80</v>
      </c>
      <c r="L404" s="76" t="s">
        <v>81</v>
      </c>
      <c r="M404" s="64">
        <v>45387</v>
      </c>
      <c r="N404" s="86">
        <v>45391</v>
      </c>
      <c r="O404" s="86">
        <v>45496</v>
      </c>
      <c r="P404" s="76">
        <v>3</v>
      </c>
      <c r="Q404" s="76">
        <v>15</v>
      </c>
      <c r="R404" s="76">
        <f t="shared" si="11"/>
        <v>105</v>
      </c>
      <c r="S404" s="76" t="s">
        <v>82</v>
      </c>
      <c r="T404" s="69">
        <v>9100000</v>
      </c>
      <c r="U404" s="69">
        <v>2600000</v>
      </c>
      <c r="V404" s="43">
        <v>1135</v>
      </c>
      <c r="W404" s="44">
        <v>45362</v>
      </c>
      <c r="X404" s="45">
        <v>136500000</v>
      </c>
      <c r="Y404" s="46">
        <v>1494</v>
      </c>
      <c r="Z404" s="44">
        <v>45391</v>
      </c>
      <c r="AA404" s="47" t="s">
        <v>603</v>
      </c>
      <c r="AB404" s="77" t="s">
        <v>84</v>
      </c>
      <c r="AC404" s="74">
        <v>45387</v>
      </c>
      <c r="AD404" s="48" t="s">
        <v>2489</v>
      </c>
      <c r="AE404" s="78" t="s">
        <v>2490</v>
      </c>
      <c r="AF404" s="77" t="s">
        <v>87</v>
      </c>
      <c r="AG404" s="48" t="s">
        <v>978</v>
      </c>
      <c r="AH404" s="61" t="s">
        <v>1594</v>
      </c>
      <c r="AI404" s="48" t="s">
        <v>77</v>
      </c>
      <c r="AJ404" s="48" t="s">
        <v>77</v>
      </c>
      <c r="AK404" s="49"/>
      <c r="AL404" s="50"/>
      <c r="AM404" s="48" t="s">
        <v>77</v>
      </c>
      <c r="AN404" s="48" t="s">
        <v>77</v>
      </c>
      <c r="AO404" s="48" t="s">
        <v>77</v>
      </c>
      <c r="AP404" s="48" t="s">
        <v>77</v>
      </c>
      <c r="AQ404" s="48" t="s">
        <v>77</v>
      </c>
      <c r="AR404" s="48" t="s">
        <v>77</v>
      </c>
      <c r="AS404" s="48" t="s">
        <v>77</v>
      </c>
      <c r="AT404" s="51"/>
      <c r="AU404" s="51"/>
      <c r="AV404" s="51"/>
      <c r="AW404" s="51"/>
      <c r="AX404" s="52"/>
      <c r="AY404" s="37"/>
      <c r="AZ404" s="37"/>
      <c r="BA404" s="66"/>
      <c r="BB404" s="66"/>
      <c r="BC404" s="51"/>
      <c r="BD404" s="51"/>
      <c r="BE404" s="51"/>
      <c r="BF404" s="51"/>
      <c r="BG404" s="66"/>
      <c r="BH404" s="76"/>
      <c r="BI404" s="66"/>
      <c r="BJ404" s="76"/>
      <c r="BK404" s="66"/>
      <c r="BL404" s="79"/>
      <c r="BM404" s="76"/>
      <c r="BN404" s="66"/>
      <c r="BO404" s="66"/>
      <c r="BP404" s="79"/>
      <c r="BQ404" s="76"/>
      <c r="BR404" s="66"/>
      <c r="BS404" s="66"/>
      <c r="BT404" s="79"/>
      <c r="BU404" s="80"/>
      <c r="BV404" s="79"/>
      <c r="BW404" s="79"/>
      <c r="BX404" s="57">
        <f>O404</f>
        <v>45496</v>
      </c>
      <c r="BY404" s="52">
        <f>R404+AX404</f>
        <v>105</v>
      </c>
      <c r="BZ404" s="37" t="str">
        <f>S404</f>
        <v>3 MESES Y 15 DIAS</v>
      </c>
      <c r="CA404" s="42">
        <f>T404+AL404</f>
        <v>9100000</v>
      </c>
      <c r="CB404" s="37" t="s">
        <v>91</v>
      </c>
    </row>
    <row r="405" spans="1:80" s="58" customFormat="1" ht="29.25" customHeight="1" x14ac:dyDescent="0.3">
      <c r="A405" s="75">
        <v>404</v>
      </c>
      <c r="B405" s="73">
        <v>106984</v>
      </c>
      <c r="C405" s="36" t="s">
        <v>71</v>
      </c>
      <c r="D405" s="71" t="s">
        <v>72</v>
      </c>
      <c r="E405" s="71" t="s">
        <v>73</v>
      </c>
      <c r="F405" s="66" t="s">
        <v>2491</v>
      </c>
      <c r="G405" s="38" t="s">
        <v>2492</v>
      </c>
      <c r="H405" s="76" t="s">
        <v>76</v>
      </c>
      <c r="I405" s="76" t="s">
        <v>2493</v>
      </c>
      <c r="J405" s="40" t="s">
        <v>2494</v>
      </c>
      <c r="K405" s="66" t="s">
        <v>80</v>
      </c>
      <c r="L405" s="76" t="s">
        <v>81</v>
      </c>
      <c r="M405" s="64">
        <v>45390</v>
      </c>
      <c r="N405" s="86">
        <v>45393</v>
      </c>
      <c r="O405" s="86">
        <v>45498</v>
      </c>
      <c r="P405" s="76">
        <v>3</v>
      </c>
      <c r="Q405" s="76">
        <v>15</v>
      </c>
      <c r="R405" s="76">
        <f t="shared" si="11"/>
        <v>105</v>
      </c>
      <c r="S405" s="76" t="s">
        <v>82</v>
      </c>
      <c r="T405" s="69">
        <v>13300000</v>
      </c>
      <c r="U405" s="69">
        <v>3800000</v>
      </c>
      <c r="V405" s="43">
        <v>1221</v>
      </c>
      <c r="W405" s="44">
        <v>45385</v>
      </c>
      <c r="X405" s="45">
        <v>39900000</v>
      </c>
      <c r="Y405" s="46">
        <v>1496</v>
      </c>
      <c r="Z405" s="44">
        <v>45393</v>
      </c>
      <c r="AA405" s="47" t="s">
        <v>2326</v>
      </c>
      <c r="AB405" s="77" t="s">
        <v>84</v>
      </c>
      <c r="AC405" s="74">
        <v>45390</v>
      </c>
      <c r="AD405" s="48" t="s">
        <v>2495</v>
      </c>
      <c r="AE405" s="8" t="s">
        <v>2496</v>
      </c>
      <c r="AF405" s="77" t="s">
        <v>87</v>
      </c>
      <c r="AG405" s="61" t="s">
        <v>118</v>
      </c>
      <c r="AH405" s="60" t="s">
        <v>113</v>
      </c>
      <c r="AI405" s="48" t="s">
        <v>108</v>
      </c>
      <c r="AJ405" s="74">
        <v>45468</v>
      </c>
      <c r="AK405" s="50">
        <v>5700000</v>
      </c>
      <c r="AL405" s="50">
        <v>5700000</v>
      </c>
      <c r="AM405" s="48">
        <v>112219</v>
      </c>
      <c r="AN405" s="46">
        <v>1682</v>
      </c>
      <c r="AO405" s="59">
        <v>45462</v>
      </c>
      <c r="AP405" s="50">
        <v>5700000</v>
      </c>
      <c r="AQ405" s="46">
        <v>2073</v>
      </c>
      <c r="AR405" s="59">
        <v>45475</v>
      </c>
      <c r="AS405" s="47">
        <v>5700000</v>
      </c>
      <c r="AT405" s="52">
        <v>1</v>
      </c>
      <c r="AU405" s="52">
        <v>15</v>
      </c>
      <c r="AV405" s="52">
        <v>45</v>
      </c>
      <c r="AW405" s="37" t="s">
        <v>110</v>
      </c>
      <c r="AX405" s="65">
        <v>45</v>
      </c>
      <c r="AY405" s="64">
        <v>45545</v>
      </c>
      <c r="AZ405" s="66"/>
      <c r="BA405" s="66"/>
      <c r="BB405" s="66"/>
      <c r="BC405" s="51"/>
      <c r="BD405" s="51"/>
      <c r="BE405" s="51"/>
      <c r="BF405" s="51"/>
      <c r="BG405" s="66"/>
      <c r="BH405" s="76"/>
      <c r="BI405" s="66"/>
      <c r="BJ405" s="76"/>
      <c r="BK405" s="66"/>
      <c r="BL405" s="79"/>
      <c r="BM405" s="76"/>
      <c r="BN405" s="66"/>
      <c r="BO405" s="66"/>
      <c r="BP405" s="79"/>
      <c r="BQ405" s="76"/>
      <c r="BR405" s="66"/>
      <c r="BS405" s="66"/>
      <c r="BT405" s="79"/>
      <c r="BU405" s="80"/>
      <c r="BV405" s="79"/>
      <c r="BW405" s="79"/>
      <c r="BX405" s="64">
        <v>45545</v>
      </c>
      <c r="BY405" s="52">
        <f>R405+AX405</f>
        <v>150</v>
      </c>
      <c r="BZ405" s="37" t="s">
        <v>111</v>
      </c>
      <c r="CA405" s="42">
        <f>T405+AL405</f>
        <v>19000000</v>
      </c>
      <c r="CB405" s="37" t="s">
        <v>91</v>
      </c>
    </row>
    <row r="406" spans="1:80" s="58" customFormat="1" ht="29.25" customHeight="1" x14ac:dyDescent="0.3">
      <c r="A406" s="75">
        <v>405</v>
      </c>
      <c r="B406" s="73">
        <v>104038</v>
      </c>
      <c r="C406" s="36" t="s">
        <v>2497</v>
      </c>
      <c r="D406" s="71" t="s">
        <v>2498</v>
      </c>
      <c r="E406" s="71" t="s">
        <v>2499</v>
      </c>
      <c r="F406" s="66" t="s">
        <v>2500</v>
      </c>
      <c r="G406" s="38" t="s">
        <v>2501</v>
      </c>
      <c r="H406" s="76" t="s">
        <v>76</v>
      </c>
      <c r="I406" s="76" t="s">
        <v>2502</v>
      </c>
      <c r="J406" s="40" t="s">
        <v>2503</v>
      </c>
      <c r="K406" s="66" t="s">
        <v>80</v>
      </c>
      <c r="L406" s="76" t="s">
        <v>81</v>
      </c>
      <c r="M406" s="64">
        <v>45390</v>
      </c>
      <c r="N406" s="86">
        <v>45393</v>
      </c>
      <c r="O406" s="86">
        <v>45498</v>
      </c>
      <c r="P406" s="76">
        <v>3</v>
      </c>
      <c r="Q406" s="76">
        <v>15</v>
      </c>
      <c r="R406" s="76">
        <f t="shared" si="11"/>
        <v>105</v>
      </c>
      <c r="S406" s="76" t="s">
        <v>82</v>
      </c>
      <c r="T406" s="69">
        <v>9100000</v>
      </c>
      <c r="U406" s="69">
        <v>2600000</v>
      </c>
      <c r="V406" s="43">
        <v>1155</v>
      </c>
      <c r="W406" s="44">
        <v>45362</v>
      </c>
      <c r="X406" s="45">
        <v>136500000</v>
      </c>
      <c r="Y406" s="46">
        <v>1497</v>
      </c>
      <c r="Z406" s="44">
        <v>45393</v>
      </c>
      <c r="AA406" s="47" t="s">
        <v>603</v>
      </c>
      <c r="AB406" s="77" t="s">
        <v>84</v>
      </c>
      <c r="AC406" s="74">
        <v>45390</v>
      </c>
      <c r="AD406" s="48" t="s">
        <v>2504</v>
      </c>
      <c r="AE406" s="8" t="s">
        <v>2505</v>
      </c>
      <c r="AF406" s="77" t="s">
        <v>87</v>
      </c>
      <c r="AG406" s="48" t="s">
        <v>290</v>
      </c>
      <c r="AH406" s="60" t="s">
        <v>1435</v>
      </c>
      <c r="AI406" s="48" t="s">
        <v>77</v>
      </c>
      <c r="AJ406" s="48" t="s">
        <v>77</v>
      </c>
      <c r="AK406" s="49"/>
      <c r="AL406" s="50"/>
      <c r="AM406" s="48" t="s">
        <v>77</v>
      </c>
      <c r="AN406" s="48" t="s">
        <v>77</v>
      </c>
      <c r="AO406" s="48" t="s">
        <v>77</v>
      </c>
      <c r="AP406" s="48" t="s">
        <v>77</v>
      </c>
      <c r="AQ406" s="48" t="s">
        <v>77</v>
      </c>
      <c r="AR406" s="48" t="s">
        <v>77</v>
      </c>
      <c r="AS406" s="48" t="s">
        <v>77</v>
      </c>
      <c r="AT406" s="51"/>
      <c r="AU406" s="51"/>
      <c r="AV406" s="51"/>
      <c r="AW406" s="51"/>
      <c r="AX406" s="52"/>
      <c r="AY406" s="37"/>
      <c r="AZ406" s="37"/>
      <c r="BA406" s="66"/>
      <c r="BB406" s="66"/>
      <c r="BC406" s="51"/>
      <c r="BD406" s="51"/>
      <c r="BE406" s="51"/>
      <c r="BF406" s="51"/>
      <c r="BG406" s="66"/>
      <c r="BH406" s="76"/>
      <c r="BI406" s="66"/>
      <c r="BJ406" s="76"/>
      <c r="BK406" s="66"/>
      <c r="BL406" s="79"/>
      <c r="BM406" s="76"/>
      <c r="BN406" s="66"/>
      <c r="BO406" s="66"/>
      <c r="BP406" s="79"/>
      <c r="BQ406" s="76"/>
      <c r="BR406" s="66"/>
      <c r="BS406" s="66"/>
      <c r="BT406" s="79"/>
      <c r="BU406" s="80"/>
      <c r="BV406" s="79"/>
      <c r="BW406" s="79"/>
      <c r="BX406" s="57">
        <f>O406</f>
        <v>45498</v>
      </c>
      <c r="BY406" s="52">
        <f>R406+AX406</f>
        <v>105</v>
      </c>
      <c r="BZ406" s="37" t="str">
        <f>S406</f>
        <v>3 MESES Y 15 DIAS</v>
      </c>
      <c r="CA406" s="42">
        <f>T406+AL406</f>
        <v>9100000</v>
      </c>
      <c r="CB406" s="37" t="s">
        <v>91</v>
      </c>
    </row>
    <row r="407" spans="1:80" s="58" customFormat="1" ht="29.25" customHeight="1" x14ac:dyDescent="0.3">
      <c r="A407" s="75">
        <v>406</v>
      </c>
      <c r="B407" s="73">
        <v>106984</v>
      </c>
      <c r="C407" s="36" t="s">
        <v>71</v>
      </c>
      <c r="D407" s="71" t="s">
        <v>72</v>
      </c>
      <c r="E407" s="71" t="s">
        <v>73</v>
      </c>
      <c r="F407" s="66" t="s">
        <v>2506</v>
      </c>
      <c r="G407" s="38" t="s">
        <v>2507</v>
      </c>
      <c r="H407" s="76" t="s">
        <v>76</v>
      </c>
      <c r="I407" s="76" t="s">
        <v>2508</v>
      </c>
      <c r="J407" s="40" t="s">
        <v>1480</v>
      </c>
      <c r="K407" s="66" t="s">
        <v>80</v>
      </c>
      <c r="L407" s="76" t="s">
        <v>81</v>
      </c>
      <c r="M407" s="64">
        <v>45390</v>
      </c>
      <c r="N407" s="86">
        <v>45393</v>
      </c>
      <c r="O407" s="86">
        <v>45498</v>
      </c>
      <c r="P407" s="76">
        <v>3</v>
      </c>
      <c r="Q407" s="76">
        <v>15</v>
      </c>
      <c r="R407" s="76">
        <f t="shared" si="11"/>
        <v>105</v>
      </c>
      <c r="S407" s="76" t="s">
        <v>82</v>
      </c>
      <c r="T407" s="69">
        <v>13300000</v>
      </c>
      <c r="U407" s="69">
        <v>3800000</v>
      </c>
      <c r="V407" s="43">
        <v>1221</v>
      </c>
      <c r="W407" s="44">
        <v>45385</v>
      </c>
      <c r="X407" s="45">
        <v>39900000</v>
      </c>
      <c r="Y407" s="46">
        <v>1498</v>
      </c>
      <c r="Z407" s="44">
        <v>45393</v>
      </c>
      <c r="AA407" s="47" t="s">
        <v>2326</v>
      </c>
      <c r="AB407" s="77" t="s">
        <v>84</v>
      </c>
      <c r="AC407" s="74">
        <v>45390</v>
      </c>
      <c r="AD407" s="48" t="s">
        <v>2509</v>
      </c>
      <c r="AE407" s="78" t="s">
        <v>2510</v>
      </c>
      <c r="AF407" s="77" t="s">
        <v>87</v>
      </c>
      <c r="AG407" s="61" t="s">
        <v>118</v>
      </c>
      <c r="AH407" s="60" t="s">
        <v>113</v>
      </c>
      <c r="AI407" s="48" t="s">
        <v>77</v>
      </c>
      <c r="AJ407" s="48" t="s">
        <v>77</v>
      </c>
      <c r="AK407" s="49"/>
      <c r="AL407" s="50"/>
      <c r="AM407" s="48" t="s">
        <v>77</v>
      </c>
      <c r="AN407" s="48" t="s">
        <v>77</v>
      </c>
      <c r="AO407" s="48" t="s">
        <v>77</v>
      </c>
      <c r="AP407" s="48" t="s">
        <v>77</v>
      </c>
      <c r="AQ407" s="48" t="s">
        <v>77</v>
      </c>
      <c r="AR407" s="48" t="s">
        <v>77</v>
      </c>
      <c r="AS407" s="48" t="s">
        <v>77</v>
      </c>
      <c r="AT407" s="51"/>
      <c r="AU407" s="51"/>
      <c r="AV407" s="51"/>
      <c r="AW407" s="51"/>
      <c r="AX407" s="52"/>
      <c r="AY407" s="37"/>
      <c r="AZ407" s="37"/>
      <c r="BA407" s="66"/>
      <c r="BB407" s="66"/>
      <c r="BC407" s="51"/>
      <c r="BD407" s="51"/>
      <c r="BE407" s="51"/>
      <c r="BF407" s="51"/>
      <c r="BG407" s="66"/>
      <c r="BH407" s="76"/>
      <c r="BI407" s="66"/>
      <c r="BJ407" s="76"/>
      <c r="BK407" s="66"/>
      <c r="BL407" s="79"/>
      <c r="BM407" s="76"/>
      <c r="BN407" s="66"/>
      <c r="BO407" s="66"/>
      <c r="BP407" s="79"/>
      <c r="BQ407" s="76"/>
      <c r="BR407" s="66"/>
      <c r="BS407" s="66"/>
      <c r="BT407" s="79"/>
      <c r="BU407" s="80"/>
      <c r="BV407" s="79"/>
      <c r="BW407" s="79"/>
      <c r="BX407" s="57">
        <f>O407</f>
        <v>45498</v>
      </c>
      <c r="BY407" s="52">
        <f>R407+AX407</f>
        <v>105</v>
      </c>
      <c r="BZ407" s="37" t="str">
        <f>S407</f>
        <v>3 MESES Y 15 DIAS</v>
      </c>
      <c r="CA407" s="42">
        <f>T407+AL407</f>
        <v>13300000</v>
      </c>
      <c r="CB407" s="37" t="s">
        <v>91</v>
      </c>
    </row>
    <row r="408" spans="1:80" s="58" customFormat="1" ht="29.25" customHeight="1" x14ac:dyDescent="0.3">
      <c r="A408" s="75">
        <v>407</v>
      </c>
      <c r="B408" s="73">
        <v>103819</v>
      </c>
      <c r="C408" s="36" t="s">
        <v>1590</v>
      </c>
      <c r="D408" s="71" t="s">
        <v>1591</v>
      </c>
      <c r="E408" s="71" t="s">
        <v>1592</v>
      </c>
      <c r="F408" s="66" t="s">
        <v>2511</v>
      </c>
      <c r="G408" s="38" t="s">
        <v>2512</v>
      </c>
      <c r="H408" s="76" t="s">
        <v>76</v>
      </c>
      <c r="I408" s="76" t="s">
        <v>2513</v>
      </c>
      <c r="J408" s="40" t="s">
        <v>2402</v>
      </c>
      <c r="K408" s="66" t="s">
        <v>80</v>
      </c>
      <c r="L408" s="76" t="s">
        <v>81</v>
      </c>
      <c r="M408" s="64">
        <v>45390</v>
      </c>
      <c r="N408" s="86">
        <v>45393</v>
      </c>
      <c r="O408" s="86">
        <v>45498</v>
      </c>
      <c r="P408" s="76">
        <v>3</v>
      </c>
      <c r="Q408" s="76">
        <v>15</v>
      </c>
      <c r="R408" s="76">
        <f t="shared" si="11"/>
        <v>105</v>
      </c>
      <c r="S408" s="76" t="s">
        <v>82</v>
      </c>
      <c r="T408" s="69">
        <v>9100000</v>
      </c>
      <c r="U408" s="69">
        <v>2600000</v>
      </c>
      <c r="V408" s="43">
        <v>1135</v>
      </c>
      <c r="W408" s="44">
        <v>45362</v>
      </c>
      <c r="X408" s="45">
        <v>136500000</v>
      </c>
      <c r="Y408" s="46">
        <v>1499</v>
      </c>
      <c r="Z408" s="44">
        <v>45393</v>
      </c>
      <c r="AA408" s="47" t="s">
        <v>603</v>
      </c>
      <c r="AB408" s="77" t="s">
        <v>84</v>
      </c>
      <c r="AC408" s="74">
        <v>45390</v>
      </c>
      <c r="AD408" s="48" t="s">
        <v>2514</v>
      </c>
      <c r="AE408" s="78" t="s">
        <v>2515</v>
      </c>
      <c r="AF408" s="77" t="s">
        <v>87</v>
      </c>
      <c r="AG408" s="48" t="s">
        <v>978</v>
      </c>
      <c r="AH408" s="61" t="s">
        <v>1594</v>
      </c>
      <c r="AI408" s="48" t="s">
        <v>77</v>
      </c>
      <c r="AJ408" s="48" t="s">
        <v>77</v>
      </c>
      <c r="AK408" s="49"/>
      <c r="AL408" s="50"/>
      <c r="AM408" s="48" t="s">
        <v>77</v>
      </c>
      <c r="AN408" s="48" t="s">
        <v>77</v>
      </c>
      <c r="AO408" s="48" t="s">
        <v>77</v>
      </c>
      <c r="AP408" s="48" t="s">
        <v>77</v>
      </c>
      <c r="AQ408" s="48" t="s">
        <v>77</v>
      </c>
      <c r="AR408" s="48" t="s">
        <v>77</v>
      </c>
      <c r="AS408" s="48" t="s">
        <v>77</v>
      </c>
      <c r="AT408" s="51"/>
      <c r="AU408" s="51"/>
      <c r="AV408" s="51"/>
      <c r="AW408" s="51"/>
      <c r="AX408" s="52"/>
      <c r="AY408" s="37"/>
      <c r="AZ408" s="37"/>
      <c r="BA408" s="66"/>
      <c r="BB408" s="66"/>
      <c r="BC408" s="51"/>
      <c r="BD408" s="51"/>
      <c r="BE408" s="51"/>
      <c r="BF408" s="51"/>
      <c r="BG408" s="66"/>
      <c r="BH408" s="76"/>
      <c r="BI408" s="66"/>
      <c r="BJ408" s="76"/>
      <c r="BK408" s="66"/>
      <c r="BL408" s="79"/>
      <c r="BM408" s="76"/>
      <c r="BN408" s="66"/>
      <c r="BO408" s="66"/>
      <c r="BP408" s="79"/>
      <c r="BQ408" s="76"/>
      <c r="BR408" s="66"/>
      <c r="BS408" s="66"/>
      <c r="BT408" s="79"/>
      <c r="BU408" s="80"/>
      <c r="BV408" s="79"/>
      <c r="BW408" s="79"/>
      <c r="BX408" s="57">
        <f>O408</f>
        <v>45498</v>
      </c>
      <c r="BY408" s="52">
        <f>R408+AX408</f>
        <v>105</v>
      </c>
      <c r="BZ408" s="37" t="str">
        <f>S408</f>
        <v>3 MESES Y 15 DIAS</v>
      </c>
      <c r="CA408" s="42">
        <f>T408+AL408</f>
        <v>9100000</v>
      </c>
      <c r="CB408" s="37" t="s">
        <v>91</v>
      </c>
    </row>
    <row r="409" spans="1:80" s="58" customFormat="1" ht="29.25" customHeight="1" x14ac:dyDescent="0.3">
      <c r="A409" s="75">
        <v>408</v>
      </c>
      <c r="B409" s="73">
        <v>104038</v>
      </c>
      <c r="C409" s="36" t="s">
        <v>2497</v>
      </c>
      <c r="D409" s="71" t="s">
        <v>2498</v>
      </c>
      <c r="E409" s="71" t="s">
        <v>2499</v>
      </c>
      <c r="F409" s="66" t="s">
        <v>2516</v>
      </c>
      <c r="G409" s="38" t="s">
        <v>2517</v>
      </c>
      <c r="H409" s="76" t="s">
        <v>76</v>
      </c>
      <c r="I409" s="76" t="s">
        <v>2518</v>
      </c>
      <c r="J409" s="40" t="s">
        <v>2503</v>
      </c>
      <c r="K409" s="66" t="s">
        <v>80</v>
      </c>
      <c r="L409" s="76" t="s">
        <v>81</v>
      </c>
      <c r="M409" s="64">
        <v>45390</v>
      </c>
      <c r="N409" s="86">
        <v>45393</v>
      </c>
      <c r="O409" s="86">
        <v>45498</v>
      </c>
      <c r="P409" s="76">
        <v>3</v>
      </c>
      <c r="Q409" s="76">
        <v>15</v>
      </c>
      <c r="R409" s="76">
        <f t="shared" si="11"/>
        <v>105</v>
      </c>
      <c r="S409" s="76" t="s">
        <v>82</v>
      </c>
      <c r="T409" s="69">
        <v>9100000</v>
      </c>
      <c r="U409" s="69">
        <v>2600000</v>
      </c>
      <c r="V409" s="43">
        <v>1155</v>
      </c>
      <c r="W409" s="44">
        <v>45362</v>
      </c>
      <c r="X409" s="45">
        <v>136500000</v>
      </c>
      <c r="Y409" s="46">
        <v>1500</v>
      </c>
      <c r="Z409" s="44">
        <v>45393</v>
      </c>
      <c r="AA409" s="47" t="s">
        <v>603</v>
      </c>
      <c r="AB409" s="77" t="s">
        <v>84</v>
      </c>
      <c r="AC409" s="74">
        <v>45390</v>
      </c>
      <c r="AD409" s="48" t="s">
        <v>2519</v>
      </c>
      <c r="AE409" s="78" t="s">
        <v>2520</v>
      </c>
      <c r="AF409" s="77" t="s">
        <v>87</v>
      </c>
      <c r="AG409" s="48" t="s">
        <v>290</v>
      </c>
      <c r="AH409" s="60" t="s">
        <v>1435</v>
      </c>
      <c r="AI409" s="48" t="s">
        <v>77</v>
      </c>
      <c r="AJ409" s="48" t="s">
        <v>77</v>
      </c>
      <c r="AK409" s="49"/>
      <c r="AL409" s="50"/>
      <c r="AM409" s="48" t="s">
        <v>77</v>
      </c>
      <c r="AN409" s="48" t="s">
        <v>77</v>
      </c>
      <c r="AO409" s="48" t="s">
        <v>77</v>
      </c>
      <c r="AP409" s="48" t="s">
        <v>77</v>
      </c>
      <c r="AQ409" s="48" t="s">
        <v>77</v>
      </c>
      <c r="AR409" s="48" t="s">
        <v>77</v>
      </c>
      <c r="AS409" s="48" t="s">
        <v>77</v>
      </c>
      <c r="AT409" s="51"/>
      <c r="AU409" s="51"/>
      <c r="AV409" s="51"/>
      <c r="AW409" s="51"/>
      <c r="AX409" s="52"/>
      <c r="AY409" s="37"/>
      <c r="AZ409" s="37"/>
      <c r="BA409" s="66"/>
      <c r="BB409" s="66"/>
      <c r="BC409" s="51"/>
      <c r="BD409" s="51"/>
      <c r="BE409" s="51"/>
      <c r="BF409" s="51"/>
      <c r="BG409" s="66"/>
      <c r="BH409" s="76"/>
      <c r="BI409" s="66"/>
      <c r="BJ409" s="76"/>
      <c r="BK409" s="66"/>
      <c r="BL409" s="79"/>
      <c r="BM409" s="76"/>
      <c r="BN409" s="66"/>
      <c r="BO409" s="66"/>
      <c r="BP409" s="79"/>
      <c r="BQ409" s="76"/>
      <c r="BR409" s="66"/>
      <c r="BS409" s="66"/>
      <c r="BT409" s="79"/>
      <c r="BU409" s="80"/>
      <c r="BV409" s="79"/>
      <c r="BW409" s="79"/>
      <c r="BX409" s="57">
        <f>O409</f>
        <v>45498</v>
      </c>
      <c r="BY409" s="52">
        <f>R409+AX409</f>
        <v>105</v>
      </c>
      <c r="BZ409" s="37" t="str">
        <f>S409</f>
        <v>3 MESES Y 15 DIAS</v>
      </c>
      <c r="CA409" s="42">
        <f>T409+AL409</f>
        <v>9100000</v>
      </c>
      <c r="CB409" s="37" t="s">
        <v>91</v>
      </c>
    </row>
    <row r="410" spans="1:80" s="58" customFormat="1" ht="29.25" customHeight="1" x14ac:dyDescent="0.3">
      <c r="A410" s="75">
        <v>409</v>
      </c>
      <c r="B410" s="73">
        <v>103901</v>
      </c>
      <c r="C410" s="36" t="s">
        <v>2265</v>
      </c>
      <c r="D410" s="71" t="s">
        <v>2266</v>
      </c>
      <c r="E410" s="71" t="s">
        <v>2321</v>
      </c>
      <c r="F410" s="66" t="s">
        <v>2521</v>
      </c>
      <c r="G410" s="38" t="s">
        <v>2522</v>
      </c>
      <c r="H410" s="76" t="s">
        <v>76</v>
      </c>
      <c r="I410" s="76" t="s">
        <v>2523</v>
      </c>
      <c r="J410" s="40" t="s">
        <v>2460</v>
      </c>
      <c r="K410" s="66" t="s">
        <v>80</v>
      </c>
      <c r="L410" s="76" t="s">
        <v>81</v>
      </c>
      <c r="M410" s="64">
        <v>45390</v>
      </c>
      <c r="N410" s="86">
        <v>45393</v>
      </c>
      <c r="O410" s="86">
        <v>45498</v>
      </c>
      <c r="P410" s="76">
        <v>3</v>
      </c>
      <c r="Q410" s="76">
        <v>15</v>
      </c>
      <c r="R410" s="76">
        <f t="shared" si="11"/>
        <v>105</v>
      </c>
      <c r="S410" s="76" t="s">
        <v>82</v>
      </c>
      <c r="T410" s="69">
        <v>16800000</v>
      </c>
      <c r="U410" s="69">
        <v>4800000</v>
      </c>
      <c r="V410" s="43">
        <v>1148</v>
      </c>
      <c r="W410" s="44">
        <v>45362</v>
      </c>
      <c r="X410" s="45">
        <v>100800000</v>
      </c>
      <c r="Y410" s="46">
        <v>1501</v>
      </c>
      <c r="Z410" s="44">
        <v>45393</v>
      </c>
      <c r="AA410" s="47" t="s">
        <v>1026</v>
      </c>
      <c r="AB410" s="77" t="s">
        <v>84</v>
      </c>
      <c r="AC410" s="74">
        <v>45390</v>
      </c>
      <c r="AD410" s="48" t="s">
        <v>2524</v>
      </c>
      <c r="AE410" s="78" t="s">
        <v>2525</v>
      </c>
      <c r="AF410" s="77" t="s">
        <v>87</v>
      </c>
      <c r="AG410" s="48" t="s">
        <v>2329</v>
      </c>
      <c r="AH410" s="89" t="s">
        <v>2275</v>
      </c>
      <c r="AI410" s="48" t="s">
        <v>77</v>
      </c>
      <c r="AJ410" s="48" t="s">
        <v>77</v>
      </c>
      <c r="AK410" s="49"/>
      <c r="AL410" s="50"/>
      <c r="AM410" s="48" t="s">
        <v>77</v>
      </c>
      <c r="AN410" s="48" t="s">
        <v>77</v>
      </c>
      <c r="AO410" s="48" t="s">
        <v>77</v>
      </c>
      <c r="AP410" s="48" t="s">
        <v>77</v>
      </c>
      <c r="AQ410" s="48" t="s">
        <v>77</v>
      </c>
      <c r="AR410" s="48" t="s">
        <v>77</v>
      </c>
      <c r="AS410" s="48" t="s">
        <v>77</v>
      </c>
      <c r="AT410" s="51"/>
      <c r="AU410" s="51"/>
      <c r="AV410" s="51"/>
      <c r="AW410" s="51"/>
      <c r="AX410" s="52"/>
      <c r="AY410" s="37"/>
      <c r="AZ410" s="37"/>
      <c r="BA410" s="66"/>
      <c r="BB410" s="66"/>
      <c r="BC410" s="51"/>
      <c r="BD410" s="51"/>
      <c r="BE410" s="51"/>
      <c r="BF410" s="51"/>
      <c r="BG410" s="66"/>
      <c r="BH410" s="76"/>
      <c r="BI410" s="66"/>
      <c r="BJ410" s="76"/>
      <c r="BK410" s="66"/>
      <c r="BL410" s="79"/>
      <c r="BM410" s="76"/>
      <c r="BN410" s="66"/>
      <c r="BO410" s="66"/>
      <c r="BP410" s="79"/>
      <c r="BQ410" s="76"/>
      <c r="BR410" s="66"/>
      <c r="BS410" s="66"/>
      <c r="BT410" s="79"/>
      <c r="BU410" s="80"/>
      <c r="BV410" s="79"/>
      <c r="BW410" s="79"/>
      <c r="BX410" s="57">
        <f>O410</f>
        <v>45498</v>
      </c>
      <c r="BY410" s="52">
        <f>R410+AX410</f>
        <v>105</v>
      </c>
      <c r="BZ410" s="37" t="str">
        <f>S410</f>
        <v>3 MESES Y 15 DIAS</v>
      </c>
      <c r="CA410" s="42">
        <f>T410+AL410</f>
        <v>16800000</v>
      </c>
      <c r="CB410" s="37" t="s">
        <v>91</v>
      </c>
    </row>
    <row r="411" spans="1:80" s="58" customFormat="1" ht="29.25" customHeight="1" x14ac:dyDescent="0.3">
      <c r="A411" s="75">
        <v>410</v>
      </c>
      <c r="B411" s="73">
        <v>104101</v>
      </c>
      <c r="C411" s="36" t="s">
        <v>319</v>
      </c>
      <c r="D411" s="71" t="s">
        <v>320</v>
      </c>
      <c r="E411" s="71" t="s">
        <v>321</v>
      </c>
      <c r="F411" s="66" t="s">
        <v>2526</v>
      </c>
      <c r="G411" s="38" t="s">
        <v>2527</v>
      </c>
      <c r="H411" s="76" t="s">
        <v>76</v>
      </c>
      <c r="I411" s="76" t="s">
        <v>2528</v>
      </c>
      <c r="J411" s="40" t="s">
        <v>2529</v>
      </c>
      <c r="K411" s="66" t="s">
        <v>80</v>
      </c>
      <c r="L411" s="76" t="s">
        <v>81</v>
      </c>
      <c r="M411" s="64">
        <v>45390</v>
      </c>
      <c r="N411" s="86">
        <v>45393</v>
      </c>
      <c r="O411" s="86">
        <v>45498</v>
      </c>
      <c r="P411" s="76">
        <v>3</v>
      </c>
      <c r="Q411" s="76">
        <v>15</v>
      </c>
      <c r="R411" s="76">
        <f t="shared" si="11"/>
        <v>105</v>
      </c>
      <c r="S411" s="76" t="s">
        <v>82</v>
      </c>
      <c r="T411" s="69">
        <v>16800000</v>
      </c>
      <c r="U411" s="69">
        <v>4800000</v>
      </c>
      <c r="V411" s="43">
        <v>1164</v>
      </c>
      <c r="W411" s="44">
        <v>45364</v>
      </c>
      <c r="X411" s="45">
        <v>117600000</v>
      </c>
      <c r="Y411" s="46">
        <v>1502</v>
      </c>
      <c r="Z411" s="44">
        <v>45393</v>
      </c>
      <c r="AA411" s="47" t="s">
        <v>1026</v>
      </c>
      <c r="AB411" s="77" t="s">
        <v>84</v>
      </c>
      <c r="AC411" s="74">
        <v>45390</v>
      </c>
      <c r="AD411" s="48" t="s">
        <v>2530</v>
      </c>
      <c r="AE411" s="8" t="s">
        <v>2531</v>
      </c>
      <c r="AF411" s="77" t="s">
        <v>87</v>
      </c>
      <c r="AG411" s="48" t="s">
        <v>328</v>
      </c>
      <c r="AH411" s="48" t="s">
        <v>323</v>
      </c>
      <c r="AI411" s="48" t="s">
        <v>77</v>
      </c>
      <c r="AJ411" s="48" t="s">
        <v>77</v>
      </c>
      <c r="AK411" s="49"/>
      <c r="AL411" s="50"/>
      <c r="AM411" s="48" t="s">
        <v>77</v>
      </c>
      <c r="AN411" s="48" t="s">
        <v>77</v>
      </c>
      <c r="AO411" s="48" t="s">
        <v>77</v>
      </c>
      <c r="AP411" s="48" t="s">
        <v>77</v>
      </c>
      <c r="AQ411" s="48" t="s">
        <v>77</v>
      </c>
      <c r="AR411" s="48" t="s">
        <v>77</v>
      </c>
      <c r="AS411" s="48" t="s">
        <v>77</v>
      </c>
      <c r="AT411" s="51"/>
      <c r="AU411" s="51"/>
      <c r="AV411" s="51"/>
      <c r="AW411" s="51"/>
      <c r="AX411" s="52"/>
      <c r="AY411" s="37"/>
      <c r="AZ411" s="37"/>
      <c r="BA411" s="66"/>
      <c r="BB411" s="66"/>
      <c r="BC411" s="51"/>
      <c r="BD411" s="51"/>
      <c r="BE411" s="51"/>
      <c r="BF411" s="51"/>
      <c r="BG411" s="66"/>
      <c r="BH411" s="76"/>
      <c r="BI411" s="66"/>
      <c r="BJ411" s="76"/>
      <c r="BK411" s="66"/>
      <c r="BL411" s="79"/>
      <c r="BM411" s="76"/>
      <c r="BN411" s="66"/>
      <c r="BO411" s="66"/>
      <c r="BP411" s="79"/>
      <c r="BQ411" s="76"/>
      <c r="BR411" s="66"/>
      <c r="BS411" s="66"/>
      <c r="BT411" s="79"/>
      <c r="BU411" s="80"/>
      <c r="BV411" s="79"/>
      <c r="BW411" s="79"/>
      <c r="BX411" s="57">
        <f>O411</f>
        <v>45498</v>
      </c>
      <c r="BY411" s="52">
        <f>R411+AX411</f>
        <v>105</v>
      </c>
      <c r="BZ411" s="37" t="str">
        <f>S411</f>
        <v>3 MESES Y 15 DIAS</v>
      </c>
      <c r="CA411" s="42">
        <f>T411+AL411</f>
        <v>16800000</v>
      </c>
      <c r="CB411" s="37" t="s">
        <v>91</v>
      </c>
    </row>
    <row r="412" spans="1:80" s="58" customFormat="1" ht="29.25" customHeight="1" x14ac:dyDescent="0.3">
      <c r="A412" s="75">
        <v>411</v>
      </c>
      <c r="B412" s="73">
        <v>104038</v>
      </c>
      <c r="C412" s="36" t="s">
        <v>2497</v>
      </c>
      <c r="D412" s="71" t="s">
        <v>2498</v>
      </c>
      <c r="E412" s="71" t="s">
        <v>2499</v>
      </c>
      <c r="F412" s="66" t="s">
        <v>2532</v>
      </c>
      <c r="G412" s="38" t="s">
        <v>2533</v>
      </c>
      <c r="H412" s="76" t="s">
        <v>76</v>
      </c>
      <c r="I412" s="76" t="s">
        <v>2534</v>
      </c>
      <c r="J412" s="40" t="s">
        <v>2503</v>
      </c>
      <c r="K412" s="66" t="s">
        <v>80</v>
      </c>
      <c r="L412" s="76" t="s">
        <v>81</v>
      </c>
      <c r="M412" s="64">
        <v>45390</v>
      </c>
      <c r="N412" s="86">
        <v>45393</v>
      </c>
      <c r="O412" s="86">
        <v>45498</v>
      </c>
      <c r="P412" s="76">
        <v>3</v>
      </c>
      <c r="Q412" s="76">
        <v>15</v>
      </c>
      <c r="R412" s="76">
        <f t="shared" si="11"/>
        <v>105</v>
      </c>
      <c r="S412" s="76" t="s">
        <v>82</v>
      </c>
      <c r="T412" s="69">
        <v>9100000</v>
      </c>
      <c r="U412" s="69">
        <v>2600000</v>
      </c>
      <c r="V412" s="43">
        <v>1155</v>
      </c>
      <c r="W412" s="44">
        <v>45362</v>
      </c>
      <c r="X412" s="45">
        <v>136500000</v>
      </c>
      <c r="Y412" s="46">
        <v>1503</v>
      </c>
      <c r="Z412" s="44">
        <v>45393</v>
      </c>
      <c r="AA412" s="47" t="s">
        <v>603</v>
      </c>
      <c r="AB412" s="77" t="s">
        <v>84</v>
      </c>
      <c r="AC412" s="74">
        <v>45390</v>
      </c>
      <c r="AD412" s="48" t="s">
        <v>2535</v>
      </c>
      <c r="AE412" s="78" t="s">
        <v>2536</v>
      </c>
      <c r="AF412" s="77" t="s">
        <v>87</v>
      </c>
      <c r="AG412" s="48" t="s">
        <v>290</v>
      </c>
      <c r="AH412" s="60" t="s">
        <v>1435</v>
      </c>
      <c r="AI412" s="48" t="s">
        <v>77</v>
      </c>
      <c r="AJ412" s="48" t="s">
        <v>77</v>
      </c>
      <c r="AK412" s="49"/>
      <c r="AL412" s="50"/>
      <c r="AM412" s="48" t="s">
        <v>77</v>
      </c>
      <c r="AN412" s="48" t="s">
        <v>77</v>
      </c>
      <c r="AO412" s="48" t="s">
        <v>77</v>
      </c>
      <c r="AP412" s="48" t="s">
        <v>77</v>
      </c>
      <c r="AQ412" s="48" t="s">
        <v>77</v>
      </c>
      <c r="AR412" s="48" t="s">
        <v>77</v>
      </c>
      <c r="AS412" s="48" t="s">
        <v>77</v>
      </c>
      <c r="AT412" s="51"/>
      <c r="AU412" s="51"/>
      <c r="AV412" s="51"/>
      <c r="AW412" s="51"/>
      <c r="AX412" s="52"/>
      <c r="AY412" s="37"/>
      <c r="AZ412" s="37"/>
      <c r="BA412" s="66"/>
      <c r="BB412" s="66"/>
      <c r="BC412" s="51"/>
      <c r="BD412" s="51"/>
      <c r="BE412" s="51"/>
      <c r="BF412" s="51"/>
      <c r="BG412" s="66"/>
      <c r="BH412" s="76"/>
      <c r="BI412" s="66"/>
      <c r="BJ412" s="76"/>
      <c r="BK412" s="66"/>
      <c r="BL412" s="79"/>
      <c r="BM412" s="76"/>
      <c r="BN412" s="66"/>
      <c r="BO412" s="66"/>
      <c r="BP412" s="79"/>
      <c r="BQ412" s="76"/>
      <c r="BR412" s="66"/>
      <c r="BS412" s="66"/>
      <c r="BT412" s="79"/>
      <c r="BU412" s="80"/>
      <c r="BV412" s="79"/>
      <c r="BW412" s="79"/>
      <c r="BX412" s="57">
        <f>O412</f>
        <v>45498</v>
      </c>
      <c r="BY412" s="52">
        <f>R412+AX412</f>
        <v>105</v>
      </c>
      <c r="BZ412" s="37" t="str">
        <f>S412</f>
        <v>3 MESES Y 15 DIAS</v>
      </c>
      <c r="CA412" s="42">
        <f>T412+AL412</f>
        <v>9100000</v>
      </c>
      <c r="CB412" s="37" t="s">
        <v>91</v>
      </c>
    </row>
    <row r="413" spans="1:80" s="58" customFormat="1" ht="29.25" customHeight="1" x14ac:dyDescent="0.3">
      <c r="A413" s="75">
        <v>412</v>
      </c>
      <c r="B413" s="73">
        <v>103823</v>
      </c>
      <c r="C413" s="36" t="s">
        <v>71</v>
      </c>
      <c r="D413" s="71" t="s">
        <v>72</v>
      </c>
      <c r="E413" s="71" t="s">
        <v>73</v>
      </c>
      <c r="F413" s="66" t="s">
        <v>2537</v>
      </c>
      <c r="G413" s="38" t="s">
        <v>2538</v>
      </c>
      <c r="H413" s="76" t="s">
        <v>76</v>
      </c>
      <c r="I413" s="76" t="s">
        <v>2539</v>
      </c>
      <c r="J413" s="40" t="s">
        <v>2540</v>
      </c>
      <c r="K413" s="66" t="s">
        <v>80</v>
      </c>
      <c r="L413" s="76" t="s">
        <v>81</v>
      </c>
      <c r="M413" s="64">
        <v>45390</v>
      </c>
      <c r="N413" s="86">
        <v>45393</v>
      </c>
      <c r="O413" s="86">
        <v>45498</v>
      </c>
      <c r="P413" s="76">
        <v>3</v>
      </c>
      <c r="Q413" s="76">
        <v>15</v>
      </c>
      <c r="R413" s="76">
        <f t="shared" si="11"/>
        <v>105</v>
      </c>
      <c r="S413" s="76" t="s">
        <v>82</v>
      </c>
      <c r="T413" s="69">
        <v>19250000</v>
      </c>
      <c r="U413" s="69">
        <v>5500000</v>
      </c>
      <c r="V413" s="46">
        <v>1172</v>
      </c>
      <c r="W413" s="44">
        <v>45364</v>
      </c>
      <c r="X413" s="45">
        <v>19250000</v>
      </c>
      <c r="Y413" s="46">
        <v>1504</v>
      </c>
      <c r="Z413" s="44">
        <v>45393</v>
      </c>
      <c r="AA413" s="47" t="s">
        <v>1001</v>
      </c>
      <c r="AB413" s="77" t="s">
        <v>84</v>
      </c>
      <c r="AC413" s="74">
        <v>45390</v>
      </c>
      <c r="AD413" s="48" t="s">
        <v>2541</v>
      </c>
      <c r="AE413" s="8" t="s">
        <v>2542</v>
      </c>
      <c r="AF413" s="77" t="s">
        <v>87</v>
      </c>
      <c r="AG413" s="48" t="s">
        <v>1556</v>
      </c>
      <c r="AH413" s="61" t="s">
        <v>1350</v>
      </c>
      <c r="AI413" s="48" t="s">
        <v>77</v>
      </c>
      <c r="AJ413" s="48" t="s">
        <v>77</v>
      </c>
      <c r="AK413" s="49"/>
      <c r="AL413" s="50"/>
      <c r="AM413" s="48" t="s">
        <v>77</v>
      </c>
      <c r="AN413" s="48" t="s">
        <v>77</v>
      </c>
      <c r="AO413" s="48" t="s">
        <v>77</v>
      </c>
      <c r="AP413" s="48" t="s">
        <v>77</v>
      </c>
      <c r="AQ413" s="48" t="s">
        <v>77</v>
      </c>
      <c r="AR413" s="48" t="s">
        <v>77</v>
      </c>
      <c r="AS413" s="48" t="s">
        <v>77</v>
      </c>
      <c r="AT413" s="51"/>
      <c r="AU413" s="51"/>
      <c r="AV413" s="51"/>
      <c r="AW413" s="51"/>
      <c r="AX413" s="52"/>
      <c r="AY413" s="37"/>
      <c r="AZ413" s="37"/>
      <c r="BA413" s="66"/>
      <c r="BB413" s="66"/>
      <c r="BC413" s="51"/>
      <c r="BD413" s="51"/>
      <c r="BE413" s="51"/>
      <c r="BF413" s="51"/>
      <c r="BG413" s="66"/>
      <c r="BH413" s="76"/>
      <c r="BI413" s="66"/>
      <c r="BJ413" s="76"/>
      <c r="BK413" s="66"/>
      <c r="BL413" s="79"/>
      <c r="BM413" s="76"/>
      <c r="BN413" s="66"/>
      <c r="BO413" s="66"/>
      <c r="BP413" s="79"/>
      <c r="BQ413" s="76"/>
      <c r="BR413" s="66"/>
      <c r="BS413" s="66"/>
      <c r="BT413" s="79"/>
      <c r="BU413" s="80"/>
      <c r="BV413" s="79"/>
      <c r="BW413" s="79"/>
      <c r="BX413" s="57">
        <f>O413</f>
        <v>45498</v>
      </c>
      <c r="BY413" s="52">
        <f>R413+AX413</f>
        <v>105</v>
      </c>
      <c r="BZ413" s="37" t="str">
        <f>S413</f>
        <v>3 MESES Y 15 DIAS</v>
      </c>
      <c r="CA413" s="42">
        <f>T413+AL413</f>
        <v>19250000</v>
      </c>
      <c r="CB413" s="37" t="s">
        <v>91</v>
      </c>
    </row>
    <row r="414" spans="1:80" s="58" customFormat="1" ht="29.25" customHeight="1" x14ac:dyDescent="0.3">
      <c r="A414" s="75">
        <v>413</v>
      </c>
      <c r="B414" s="73">
        <v>103901</v>
      </c>
      <c r="C414" s="36" t="s">
        <v>2265</v>
      </c>
      <c r="D414" s="71" t="s">
        <v>2266</v>
      </c>
      <c r="E414" s="71" t="s">
        <v>2321</v>
      </c>
      <c r="F414" s="66" t="s">
        <v>2543</v>
      </c>
      <c r="G414" s="38" t="s">
        <v>2544</v>
      </c>
      <c r="H414" s="76" t="s">
        <v>76</v>
      </c>
      <c r="I414" s="76" t="s">
        <v>2545</v>
      </c>
      <c r="J414" s="40" t="s">
        <v>2460</v>
      </c>
      <c r="K414" s="66" t="s">
        <v>80</v>
      </c>
      <c r="L414" s="76" t="s">
        <v>81</v>
      </c>
      <c r="M414" s="64">
        <v>45390</v>
      </c>
      <c r="N414" s="86">
        <v>45393</v>
      </c>
      <c r="O414" s="86">
        <v>45498</v>
      </c>
      <c r="P414" s="76">
        <v>3</v>
      </c>
      <c r="Q414" s="76">
        <v>15</v>
      </c>
      <c r="R414" s="76">
        <f t="shared" si="11"/>
        <v>105</v>
      </c>
      <c r="S414" s="76" t="s">
        <v>82</v>
      </c>
      <c r="T414" s="69">
        <v>16800000</v>
      </c>
      <c r="U414" s="69">
        <v>4800000</v>
      </c>
      <c r="V414" s="43">
        <v>1148</v>
      </c>
      <c r="W414" s="44">
        <v>45362</v>
      </c>
      <c r="X414" s="45">
        <v>100800000</v>
      </c>
      <c r="Y414" s="46">
        <v>1505</v>
      </c>
      <c r="Z414" s="44">
        <v>45393</v>
      </c>
      <c r="AA414" s="47" t="s">
        <v>1026</v>
      </c>
      <c r="AB414" s="77" t="s">
        <v>84</v>
      </c>
      <c r="AC414" s="74">
        <v>45390</v>
      </c>
      <c r="AD414" s="48" t="s">
        <v>2546</v>
      </c>
      <c r="AE414" s="78" t="s">
        <v>2547</v>
      </c>
      <c r="AF414" s="77" t="s">
        <v>87</v>
      </c>
      <c r="AG414" s="48" t="s">
        <v>2329</v>
      </c>
      <c r="AH414" s="89" t="s">
        <v>2275</v>
      </c>
      <c r="AI414" s="48" t="s">
        <v>77</v>
      </c>
      <c r="AJ414" s="48" t="s">
        <v>77</v>
      </c>
      <c r="AK414" s="49"/>
      <c r="AL414" s="50"/>
      <c r="AM414" s="48" t="s">
        <v>77</v>
      </c>
      <c r="AN414" s="48" t="s">
        <v>77</v>
      </c>
      <c r="AO414" s="48" t="s">
        <v>77</v>
      </c>
      <c r="AP414" s="48" t="s">
        <v>77</v>
      </c>
      <c r="AQ414" s="48" t="s">
        <v>77</v>
      </c>
      <c r="AR414" s="48" t="s">
        <v>77</v>
      </c>
      <c r="AS414" s="48" t="s">
        <v>77</v>
      </c>
      <c r="AT414" s="51"/>
      <c r="AU414" s="51"/>
      <c r="AV414" s="51"/>
      <c r="AW414" s="51"/>
      <c r="AX414" s="52"/>
      <c r="AY414" s="37"/>
      <c r="AZ414" s="37"/>
      <c r="BA414" s="66"/>
      <c r="BB414" s="66"/>
      <c r="BC414" s="51"/>
      <c r="BD414" s="51"/>
      <c r="BE414" s="51"/>
      <c r="BF414" s="51"/>
      <c r="BG414" s="66"/>
      <c r="BH414" s="76"/>
      <c r="BI414" s="66"/>
      <c r="BJ414" s="76"/>
      <c r="BK414" s="66"/>
      <c r="BL414" s="79"/>
      <c r="BM414" s="76"/>
      <c r="BN414" s="66"/>
      <c r="BO414" s="66"/>
      <c r="BP414" s="79"/>
      <c r="BQ414" s="76"/>
      <c r="BR414" s="66"/>
      <c r="BS414" s="66"/>
      <c r="BT414" s="79"/>
      <c r="BU414" s="80"/>
      <c r="BV414" s="79"/>
      <c r="BW414" s="79"/>
      <c r="BX414" s="57">
        <f>O414</f>
        <v>45498</v>
      </c>
      <c r="BY414" s="52">
        <f>R414+AX414</f>
        <v>105</v>
      </c>
      <c r="BZ414" s="37" t="str">
        <f>S414</f>
        <v>3 MESES Y 15 DIAS</v>
      </c>
      <c r="CA414" s="42">
        <f>T414+AL414</f>
        <v>16800000</v>
      </c>
      <c r="CB414" s="37" t="s">
        <v>91</v>
      </c>
    </row>
    <row r="415" spans="1:80" s="58" customFormat="1" ht="29.25" customHeight="1" x14ac:dyDescent="0.3">
      <c r="A415" s="75">
        <v>414</v>
      </c>
      <c r="B415" s="73">
        <v>104101</v>
      </c>
      <c r="C415" s="36" t="s">
        <v>319</v>
      </c>
      <c r="D415" s="71" t="s">
        <v>320</v>
      </c>
      <c r="E415" s="71" t="s">
        <v>321</v>
      </c>
      <c r="F415" s="66" t="s">
        <v>2548</v>
      </c>
      <c r="G415" s="38" t="s">
        <v>2549</v>
      </c>
      <c r="H415" s="76" t="s">
        <v>76</v>
      </c>
      <c r="I415" s="76" t="s">
        <v>2550</v>
      </c>
      <c r="J415" s="40" t="s">
        <v>2529</v>
      </c>
      <c r="K415" s="66" t="s">
        <v>80</v>
      </c>
      <c r="L415" s="76" t="s">
        <v>81</v>
      </c>
      <c r="M415" s="64">
        <v>45390</v>
      </c>
      <c r="N415" s="86">
        <v>45393</v>
      </c>
      <c r="O415" s="86">
        <v>45498</v>
      </c>
      <c r="P415" s="76">
        <v>3</v>
      </c>
      <c r="Q415" s="76">
        <v>15</v>
      </c>
      <c r="R415" s="76">
        <f t="shared" si="11"/>
        <v>105</v>
      </c>
      <c r="S415" s="76" t="s">
        <v>82</v>
      </c>
      <c r="T415" s="69">
        <v>16800000</v>
      </c>
      <c r="U415" s="69">
        <v>4800000</v>
      </c>
      <c r="V415" s="43">
        <v>1164</v>
      </c>
      <c r="W415" s="44">
        <v>45364</v>
      </c>
      <c r="X415" s="45">
        <v>117600000</v>
      </c>
      <c r="Y415" s="46">
        <v>1506</v>
      </c>
      <c r="Z415" s="44">
        <v>45393</v>
      </c>
      <c r="AA415" s="47" t="s">
        <v>1026</v>
      </c>
      <c r="AB415" s="77" t="s">
        <v>84</v>
      </c>
      <c r="AC415" s="74">
        <v>45390</v>
      </c>
      <c r="AD415" s="48" t="s">
        <v>2551</v>
      </c>
      <c r="AE415" s="78" t="s">
        <v>2552</v>
      </c>
      <c r="AF415" s="77" t="s">
        <v>87</v>
      </c>
      <c r="AG415" s="48" t="s">
        <v>328</v>
      </c>
      <c r="AH415" s="48" t="s">
        <v>323</v>
      </c>
      <c r="AI415" s="48" t="s">
        <v>77</v>
      </c>
      <c r="AJ415" s="48" t="s">
        <v>77</v>
      </c>
      <c r="AK415" s="49"/>
      <c r="AL415" s="50"/>
      <c r="AM415" s="48" t="s">
        <v>77</v>
      </c>
      <c r="AN415" s="48" t="s">
        <v>77</v>
      </c>
      <c r="AO415" s="48" t="s">
        <v>77</v>
      </c>
      <c r="AP415" s="48" t="s">
        <v>77</v>
      </c>
      <c r="AQ415" s="48" t="s">
        <v>77</v>
      </c>
      <c r="AR415" s="48" t="s">
        <v>77</v>
      </c>
      <c r="AS415" s="48" t="s">
        <v>77</v>
      </c>
      <c r="AT415" s="51"/>
      <c r="AU415" s="51"/>
      <c r="AV415" s="51"/>
      <c r="AW415" s="51"/>
      <c r="AX415" s="52"/>
      <c r="AY415" s="37"/>
      <c r="AZ415" s="37"/>
      <c r="BA415" s="66"/>
      <c r="BB415" s="66"/>
      <c r="BC415" s="51"/>
      <c r="BD415" s="51"/>
      <c r="BE415" s="51"/>
      <c r="BF415" s="51"/>
      <c r="BG415" s="66"/>
      <c r="BH415" s="76"/>
      <c r="BI415" s="66"/>
      <c r="BJ415" s="76"/>
      <c r="BK415" s="66"/>
      <c r="BL415" s="79"/>
      <c r="BM415" s="76"/>
      <c r="BN415" s="66"/>
      <c r="BO415" s="66"/>
      <c r="BP415" s="79"/>
      <c r="BQ415" s="76"/>
      <c r="BR415" s="66"/>
      <c r="BS415" s="66"/>
      <c r="BT415" s="79"/>
      <c r="BU415" s="80"/>
      <c r="BV415" s="79"/>
      <c r="BW415" s="79"/>
      <c r="BX415" s="57">
        <f>O415</f>
        <v>45498</v>
      </c>
      <c r="BY415" s="52">
        <f>R415+AX415</f>
        <v>105</v>
      </c>
      <c r="BZ415" s="37" t="str">
        <f>S415</f>
        <v>3 MESES Y 15 DIAS</v>
      </c>
      <c r="CA415" s="42">
        <f>T415+AL415</f>
        <v>16800000</v>
      </c>
      <c r="CB415" s="37" t="s">
        <v>91</v>
      </c>
    </row>
    <row r="416" spans="1:80" s="58" customFormat="1" ht="29.25" customHeight="1" x14ac:dyDescent="0.3">
      <c r="A416" s="75">
        <v>415</v>
      </c>
      <c r="B416" s="73">
        <v>103880</v>
      </c>
      <c r="C416" s="36" t="s">
        <v>133</v>
      </c>
      <c r="D416" s="71" t="s">
        <v>134</v>
      </c>
      <c r="E416" s="71" t="s">
        <v>385</v>
      </c>
      <c r="F416" s="66" t="s">
        <v>2553</v>
      </c>
      <c r="G416" s="38" t="s">
        <v>2554</v>
      </c>
      <c r="H416" s="76" t="s">
        <v>76</v>
      </c>
      <c r="I416" s="76" t="s">
        <v>2555</v>
      </c>
      <c r="J416" s="40" t="s">
        <v>2556</v>
      </c>
      <c r="K416" s="66" t="s">
        <v>80</v>
      </c>
      <c r="L416" s="76" t="s">
        <v>81</v>
      </c>
      <c r="M416" s="64">
        <v>45390</v>
      </c>
      <c r="N416" s="86">
        <v>45393</v>
      </c>
      <c r="O416" s="86">
        <v>45498</v>
      </c>
      <c r="P416" s="76">
        <v>3</v>
      </c>
      <c r="Q416" s="76">
        <v>15</v>
      </c>
      <c r="R416" s="76">
        <f t="shared" si="11"/>
        <v>105</v>
      </c>
      <c r="S416" s="76" t="s">
        <v>82</v>
      </c>
      <c r="T416" s="69">
        <v>19250000</v>
      </c>
      <c r="U416" s="69">
        <v>5500000</v>
      </c>
      <c r="V416" s="43">
        <v>1140</v>
      </c>
      <c r="W416" s="44">
        <v>45362</v>
      </c>
      <c r="X416" s="45">
        <v>154000000</v>
      </c>
      <c r="Y416" s="46">
        <v>1507</v>
      </c>
      <c r="Z416" s="44">
        <v>45393</v>
      </c>
      <c r="AA416" s="47" t="s">
        <v>1001</v>
      </c>
      <c r="AB416" s="77" t="s">
        <v>84</v>
      </c>
      <c r="AC416" s="74">
        <v>45390</v>
      </c>
      <c r="AD416" s="48" t="s">
        <v>2557</v>
      </c>
      <c r="AE416" s="78" t="s">
        <v>2558</v>
      </c>
      <c r="AF416" s="77" t="s">
        <v>87</v>
      </c>
      <c r="AG416" s="48" t="s">
        <v>392</v>
      </c>
      <c r="AH416" s="48" t="s">
        <v>107</v>
      </c>
      <c r="AI416" s="48" t="s">
        <v>77</v>
      </c>
      <c r="AJ416" s="48" t="s">
        <v>77</v>
      </c>
      <c r="AK416" s="49"/>
      <c r="AL416" s="50"/>
      <c r="AM416" s="48" t="s">
        <v>77</v>
      </c>
      <c r="AN416" s="48" t="s">
        <v>77</v>
      </c>
      <c r="AO416" s="48" t="s">
        <v>77</v>
      </c>
      <c r="AP416" s="48" t="s">
        <v>77</v>
      </c>
      <c r="AQ416" s="48" t="s">
        <v>77</v>
      </c>
      <c r="AR416" s="48" t="s">
        <v>77</v>
      </c>
      <c r="AS416" s="48" t="s">
        <v>77</v>
      </c>
      <c r="AT416" s="51"/>
      <c r="AU416" s="51"/>
      <c r="AV416" s="51"/>
      <c r="AW416" s="51"/>
      <c r="AX416" s="52"/>
      <c r="AY416" s="37"/>
      <c r="AZ416" s="37"/>
      <c r="BA416" s="66"/>
      <c r="BB416" s="66"/>
      <c r="BC416" s="51"/>
      <c r="BD416" s="51"/>
      <c r="BE416" s="51"/>
      <c r="BF416" s="51"/>
      <c r="BG416" s="66"/>
      <c r="BH416" s="76"/>
      <c r="BI416" s="66"/>
      <c r="BJ416" s="76"/>
      <c r="BK416" s="66"/>
      <c r="BL416" s="79"/>
      <c r="BM416" s="76"/>
      <c r="BN416" s="66"/>
      <c r="BO416" s="66"/>
      <c r="BP416" s="79"/>
      <c r="BQ416" s="76"/>
      <c r="BR416" s="66"/>
      <c r="BS416" s="66"/>
      <c r="BT416" s="79"/>
      <c r="BU416" s="80"/>
      <c r="BV416" s="79"/>
      <c r="BW416" s="79"/>
      <c r="BX416" s="57">
        <f>O416</f>
        <v>45498</v>
      </c>
      <c r="BY416" s="52">
        <f>R416+AX416</f>
        <v>105</v>
      </c>
      <c r="BZ416" s="37" t="str">
        <f>S416</f>
        <v>3 MESES Y 15 DIAS</v>
      </c>
      <c r="CA416" s="42">
        <f>T416+AL416</f>
        <v>19250000</v>
      </c>
      <c r="CB416" s="37" t="s">
        <v>91</v>
      </c>
    </row>
    <row r="417" spans="1:80" s="58" customFormat="1" ht="29.25" customHeight="1" x14ac:dyDescent="0.3">
      <c r="A417" s="75">
        <v>416</v>
      </c>
      <c r="B417" s="73">
        <v>104038</v>
      </c>
      <c r="C417" s="36" t="s">
        <v>2497</v>
      </c>
      <c r="D417" s="71" t="s">
        <v>2498</v>
      </c>
      <c r="E417" s="71" t="s">
        <v>2499</v>
      </c>
      <c r="F417" s="66" t="s">
        <v>2559</v>
      </c>
      <c r="G417" s="38" t="s">
        <v>2560</v>
      </c>
      <c r="H417" s="76" t="s">
        <v>76</v>
      </c>
      <c r="I417" s="76" t="s">
        <v>2561</v>
      </c>
      <c r="J417" s="40" t="s">
        <v>2503</v>
      </c>
      <c r="K417" s="66" t="s">
        <v>80</v>
      </c>
      <c r="L417" s="76" t="s">
        <v>81</v>
      </c>
      <c r="M417" s="64">
        <v>45390</v>
      </c>
      <c r="N417" s="86">
        <v>45393</v>
      </c>
      <c r="O417" s="86">
        <v>45498</v>
      </c>
      <c r="P417" s="76">
        <v>3</v>
      </c>
      <c r="Q417" s="76">
        <v>15</v>
      </c>
      <c r="R417" s="76">
        <f t="shared" si="11"/>
        <v>105</v>
      </c>
      <c r="S417" s="76" t="s">
        <v>82</v>
      </c>
      <c r="T417" s="69">
        <v>9100000</v>
      </c>
      <c r="U417" s="69">
        <v>2600000</v>
      </c>
      <c r="V417" s="43">
        <v>1155</v>
      </c>
      <c r="W417" s="44">
        <v>45362</v>
      </c>
      <c r="X417" s="45">
        <v>136500000</v>
      </c>
      <c r="Y417" s="46">
        <v>1508</v>
      </c>
      <c r="Z417" s="44">
        <v>45393</v>
      </c>
      <c r="AA417" s="47" t="s">
        <v>603</v>
      </c>
      <c r="AB417" s="77" t="s">
        <v>84</v>
      </c>
      <c r="AC417" s="74">
        <v>45390</v>
      </c>
      <c r="AD417" s="48" t="s">
        <v>2562</v>
      </c>
      <c r="AE417" s="78" t="s">
        <v>2563</v>
      </c>
      <c r="AF417" s="77" t="s">
        <v>87</v>
      </c>
      <c r="AG417" s="48" t="s">
        <v>290</v>
      </c>
      <c r="AH417" s="60" t="s">
        <v>1435</v>
      </c>
      <c r="AI417" s="48" t="s">
        <v>77</v>
      </c>
      <c r="AJ417" s="48" t="s">
        <v>77</v>
      </c>
      <c r="AK417" s="49"/>
      <c r="AL417" s="50"/>
      <c r="AM417" s="48" t="s">
        <v>77</v>
      </c>
      <c r="AN417" s="48" t="s">
        <v>77</v>
      </c>
      <c r="AO417" s="48" t="s">
        <v>77</v>
      </c>
      <c r="AP417" s="48" t="s">
        <v>77</v>
      </c>
      <c r="AQ417" s="48" t="s">
        <v>77</v>
      </c>
      <c r="AR417" s="48" t="s">
        <v>77</v>
      </c>
      <c r="AS417" s="48" t="s">
        <v>77</v>
      </c>
      <c r="AT417" s="51"/>
      <c r="AU417" s="51"/>
      <c r="AV417" s="51"/>
      <c r="AW417" s="51"/>
      <c r="AX417" s="52"/>
      <c r="AY417" s="37"/>
      <c r="AZ417" s="37"/>
      <c r="BA417" s="66"/>
      <c r="BB417" s="66"/>
      <c r="BC417" s="51"/>
      <c r="BD417" s="51"/>
      <c r="BE417" s="51"/>
      <c r="BF417" s="51"/>
      <c r="BG417" s="66"/>
      <c r="BH417" s="76"/>
      <c r="BI417" s="66"/>
      <c r="BJ417" s="76"/>
      <c r="BK417" s="66"/>
      <c r="BL417" s="79"/>
      <c r="BM417" s="76"/>
      <c r="BN417" s="66"/>
      <c r="BO417" s="66"/>
      <c r="BP417" s="79"/>
      <c r="BQ417" s="76"/>
      <c r="BR417" s="66"/>
      <c r="BS417" s="66"/>
      <c r="BT417" s="79"/>
      <c r="BU417" s="80"/>
      <c r="BV417" s="79"/>
      <c r="BW417" s="79"/>
      <c r="BX417" s="57">
        <f>O417</f>
        <v>45498</v>
      </c>
      <c r="BY417" s="52">
        <f>R417+AX417</f>
        <v>105</v>
      </c>
      <c r="BZ417" s="37" t="str">
        <f>S417</f>
        <v>3 MESES Y 15 DIAS</v>
      </c>
      <c r="CA417" s="42">
        <f>T417+AL417</f>
        <v>9100000</v>
      </c>
      <c r="CB417" s="37" t="s">
        <v>91</v>
      </c>
    </row>
    <row r="418" spans="1:80" s="58" customFormat="1" ht="29.25" customHeight="1" x14ac:dyDescent="0.3">
      <c r="A418" s="75">
        <v>417</v>
      </c>
      <c r="B418" s="73">
        <v>103887</v>
      </c>
      <c r="C418" s="36" t="s">
        <v>2265</v>
      </c>
      <c r="D418" s="71" t="s">
        <v>2266</v>
      </c>
      <c r="E418" s="71" t="s">
        <v>2267</v>
      </c>
      <c r="F418" s="66" t="s">
        <v>2564</v>
      </c>
      <c r="G418" s="38" t="s">
        <v>2565</v>
      </c>
      <c r="H418" s="76" t="s">
        <v>76</v>
      </c>
      <c r="I418" s="76" t="s">
        <v>2566</v>
      </c>
      <c r="J418" s="40" t="s">
        <v>2271</v>
      </c>
      <c r="K418" s="66" t="s">
        <v>80</v>
      </c>
      <c r="L418" s="76" t="s">
        <v>81</v>
      </c>
      <c r="M418" s="64">
        <v>45390</v>
      </c>
      <c r="N418" s="86">
        <v>45393</v>
      </c>
      <c r="O418" s="86">
        <v>45498</v>
      </c>
      <c r="P418" s="76">
        <v>3</v>
      </c>
      <c r="Q418" s="76">
        <v>15</v>
      </c>
      <c r="R418" s="76">
        <f t="shared" si="11"/>
        <v>105</v>
      </c>
      <c r="S418" s="76" t="s">
        <v>82</v>
      </c>
      <c r="T418" s="69">
        <v>9100000</v>
      </c>
      <c r="U418" s="69">
        <v>2600000</v>
      </c>
      <c r="V418" s="43">
        <v>1177</v>
      </c>
      <c r="W418" s="44">
        <v>45364</v>
      </c>
      <c r="X418" s="45">
        <v>36400000</v>
      </c>
      <c r="Y418" s="46">
        <v>1509</v>
      </c>
      <c r="Z418" s="44">
        <v>45393</v>
      </c>
      <c r="AA418" s="47" t="s">
        <v>603</v>
      </c>
      <c r="AB418" s="77" t="s">
        <v>84</v>
      </c>
      <c r="AC418" s="74">
        <v>45390</v>
      </c>
      <c r="AD418" s="48" t="s">
        <v>2567</v>
      </c>
      <c r="AE418" s="78" t="s">
        <v>2568</v>
      </c>
      <c r="AF418" s="77" t="s">
        <v>87</v>
      </c>
      <c r="AG418" s="48" t="s">
        <v>2329</v>
      </c>
      <c r="AH418" s="89" t="s">
        <v>2275</v>
      </c>
      <c r="AI418" s="48" t="s">
        <v>77</v>
      </c>
      <c r="AJ418" s="48" t="s">
        <v>77</v>
      </c>
      <c r="AK418" s="49"/>
      <c r="AL418" s="50"/>
      <c r="AM418" s="48" t="s">
        <v>77</v>
      </c>
      <c r="AN418" s="48" t="s">
        <v>77</v>
      </c>
      <c r="AO418" s="48" t="s">
        <v>77</v>
      </c>
      <c r="AP418" s="48" t="s">
        <v>77</v>
      </c>
      <c r="AQ418" s="48" t="s">
        <v>77</v>
      </c>
      <c r="AR418" s="48" t="s">
        <v>77</v>
      </c>
      <c r="AS418" s="48" t="s">
        <v>77</v>
      </c>
      <c r="AT418" s="51"/>
      <c r="AU418" s="51"/>
      <c r="AV418" s="51"/>
      <c r="AW418" s="51"/>
      <c r="AX418" s="52"/>
      <c r="AY418" s="37"/>
      <c r="AZ418" s="37"/>
      <c r="BA418" s="66"/>
      <c r="BB418" s="66"/>
      <c r="BC418" s="51"/>
      <c r="BD418" s="51"/>
      <c r="BE418" s="51"/>
      <c r="BF418" s="51"/>
      <c r="BG418" s="66"/>
      <c r="BH418" s="76"/>
      <c r="BI418" s="66"/>
      <c r="BJ418" s="76"/>
      <c r="BK418" s="66"/>
      <c r="BL418" s="79"/>
      <c r="BM418" s="76"/>
      <c r="BN418" s="66"/>
      <c r="BO418" s="66"/>
      <c r="BP418" s="79"/>
      <c r="BQ418" s="76"/>
      <c r="BR418" s="66"/>
      <c r="BS418" s="66"/>
      <c r="BT418" s="79"/>
      <c r="BU418" s="80"/>
      <c r="BV418" s="79"/>
      <c r="BW418" s="79"/>
      <c r="BX418" s="57">
        <f>O418</f>
        <v>45498</v>
      </c>
      <c r="BY418" s="52">
        <f>R418+AX418</f>
        <v>105</v>
      </c>
      <c r="BZ418" s="37" t="str">
        <f>S418</f>
        <v>3 MESES Y 15 DIAS</v>
      </c>
      <c r="CA418" s="42">
        <f>T418+AL418</f>
        <v>9100000</v>
      </c>
      <c r="CB418" s="37" t="s">
        <v>91</v>
      </c>
    </row>
    <row r="419" spans="1:80" s="58" customFormat="1" ht="29.25" customHeight="1" x14ac:dyDescent="0.3">
      <c r="A419" s="75">
        <v>418</v>
      </c>
      <c r="B419" s="73">
        <v>104047</v>
      </c>
      <c r="C419" s="36" t="s">
        <v>2287</v>
      </c>
      <c r="D419" s="71" t="s">
        <v>2288</v>
      </c>
      <c r="E419" s="71" t="s">
        <v>2289</v>
      </c>
      <c r="F419" s="66" t="s">
        <v>2569</v>
      </c>
      <c r="G419" s="38" t="s">
        <v>2570</v>
      </c>
      <c r="H419" s="76" t="s">
        <v>76</v>
      </c>
      <c r="I419" s="76" t="s">
        <v>2571</v>
      </c>
      <c r="J419" s="40" t="s">
        <v>2293</v>
      </c>
      <c r="K419" s="66" t="s">
        <v>80</v>
      </c>
      <c r="L419" s="76" t="s">
        <v>81</v>
      </c>
      <c r="M419" s="64">
        <v>45390</v>
      </c>
      <c r="N419" s="86">
        <v>45393</v>
      </c>
      <c r="O419" s="86">
        <v>45498</v>
      </c>
      <c r="P419" s="76">
        <v>3</v>
      </c>
      <c r="Q419" s="76">
        <v>15</v>
      </c>
      <c r="R419" s="76">
        <f t="shared" ref="R419:R450" si="12">3*30+15</f>
        <v>105</v>
      </c>
      <c r="S419" s="76" t="s">
        <v>82</v>
      </c>
      <c r="T419" s="69">
        <v>14000000</v>
      </c>
      <c r="U419" s="69">
        <v>4000000</v>
      </c>
      <c r="V419" s="43">
        <v>1156</v>
      </c>
      <c r="W419" s="44">
        <v>45362</v>
      </c>
      <c r="X419" s="45">
        <v>182000000</v>
      </c>
      <c r="Y419" s="46">
        <v>1510</v>
      </c>
      <c r="Z419" s="44">
        <v>45393</v>
      </c>
      <c r="AA419" s="47" t="s">
        <v>798</v>
      </c>
      <c r="AB419" s="77" t="s">
        <v>84</v>
      </c>
      <c r="AC419" s="74">
        <v>45390</v>
      </c>
      <c r="AD419" s="48" t="s">
        <v>2572</v>
      </c>
      <c r="AE419" s="78" t="s">
        <v>2573</v>
      </c>
      <c r="AF419" s="77" t="s">
        <v>87</v>
      </c>
      <c r="AG419" s="48" t="s">
        <v>2296</v>
      </c>
      <c r="AH419" s="90" t="s">
        <v>846</v>
      </c>
      <c r="AI419" s="48" t="s">
        <v>77</v>
      </c>
      <c r="AJ419" s="48" t="s">
        <v>77</v>
      </c>
      <c r="AK419" s="49"/>
      <c r="AL419" s="50"/>
      <c r="AM419" s="48" t="s">
        <v>77</v>
      </c>
      <c r="AN419" s="48" t="s">
        <v>77</v>
      </c>
      <c r="AO419" s="48" t="s">
        <v>77</v>
      </c>
      <c r="AP419" s="48" t="s">
        <v>77</v>
      </c>
      <c r="AQ419" s="48" t="s">
        <v>77</v>
      </c>
      <c r="AR419" s="48" t="s">
        <v>77</v>
      </c>
      <c r="AS419" s="48" t="s">
        <v>77</v>
      </c>
      <c r="AT419" s="51"/>
      <c r="AU419" s="51"/>
      <c r="AV419" s="51"/>
      <c r="AW419" s="51"/>
      <c r="AX419" s="52"/>
      <c r="AY419" s="37"/>
      <c r="AZ419" s="37"/>
      <c r="BA419" s="66"/>
      <c r="BB419" s="66"/>
      <c r="BC419" s="51"/>
      <c r="BD419" s="51"/>
      <c r="BE419" s="51"/>
      <c r="BF419" s="51"/>
      <c r="BG419" s="66"/>
      <c r="BH419" s="76"/>
      <c r="BI419" s="66"/>
      <c r="BJ419" s="76"/>
      <c r="BK419" s="66"/>
      <c r="BL419" s="79"/>
      <c r="BM419" s="76"/>
      <c r="BN419" s="66"/>
      <c r="BO419" s="66"/>
      <c r="BP419" s="79"/>
      <c r="BQ419" s="76"/>
      <c r="BR419" s="66"/>
      <c r="BS419" s="66"/>
      <c r="BT419" s="79"/>
      <c r="BU419" s="80"/>
      <c r="BV419" s="79"/>
      <c r="BW419" s="79"/>
      <c r="BX419" s="57">
        <f>O419</f>
        <v>45498</v>
      </c>
      <c r="BY419" s="52">
        <f>R419+AX419</f>
        <v>105</v>
      </c>
      <c r="BZ419" s="37" t="str">
        <f>S419</f>
        <v>3 MESES Y 15 DIAS</v>
      </c>
      <c r="CA419" s="42">
        <f>T419+AL419</f>
        <v>14000000</v>
      </c>
      <c r="CB419" s="37" t="s">
        <v>91</v>
      </c>
    </row>
    <row r="420" spans="1:80" s="58" customFormat="1" ht="29.25" customHeight="1" x14ac:dyDescent="0.3">
      <c r="A420" s="75">
        <v>419</v>
      </c>
      <c r="B420" s="73">
        <v>104047</v>
      </c>
      <c r="C420" s="36" t="s">
        <v>2287</v>
      </c>
      <c r="D420" s="71" t="s">
        <v>2288</v>
      </c>
      <c r="E420" s="71" t="s">
        <v>2289</v>
      </c>
      <c r="F420" s="66" t="s">
        <v>2574</v>
      </c>
      <c r="G420" s="38" t="s">
        <v>2575</v>
      </c>
      <c r="H420" s="76" t="s">
        <v>76</v>
      </c>
      <c r="I420" s="76" t="s">
        <v>2576</v>
      </c>
      <c r="J420" s="40" t="s">
        <v>2293</v>
      </c>
      <c r="K420" s="66" t="s">
        <v>80</v>
      </c>
      <c r="L420" s="76" t="s">
        <v>81</v>
      </c>
      <c r="M420" s="64">
        <v>45390</v>
      </c>
      <c r="N420" s="86">
        <v>45393</v>
      </c>
      <c r="O420" s="86">
        <v>45498</v>
      </c>
      <c r="P420" s="76">
        <v>3</v>
      </c>
      <c r="Q420" s="76">
        <v>15</v>
      </c>
      <c r="R420" s="76">
        <f t="shared" si="12"/>
        <v>105</v>
      </c>
      <c r="S420" s="76" t="s">
        <v>82</v>
      </c>
      <c r="T420" s="69">
        <v>14000000</v>
      </c>
      <c r="U420" s="69">
        <v>4000000</v>
      </c>
      <c r="V420" s="43">
        <v>1156</v>
      </c>
      <c r="W420" s="44">
        <v>45362</v>
      </c>
      <c r="X420" s="45">
        <v>182000000</v>
      </c>
      <c r="Y420" s="46">
        <v>1511</v>
      </c>
      <c r="Z420" s="44">
        <v>45393</v>
      </c>
      <c r="AA420" s="47" t="s">
        <v>798</v>
      </c>
      <c r="AB420" s="77" t="s">
        <v>84</v>
      </c>
      <c r="AC420" s="74">
        <v>45390</v>
      </c>
      <c r="AD420" s="48" t="s">
        <v>2577</v>
      </c>
      <c r="AE420" s="78" t="s">
        <v>2578</v>
      </c>
      <c r="AF420" s="77" t="s">
        <v>87</v>
      </c>
      <c r="AG420" s="48" t="s">
        <v>2296</v>
      </c>
      <c r="AH420" s="90" t="s">
        <v>846</v>
      </c>
      <c r="AI420" s="48" t="s">
        <v>77</v>
      </c>
      <c r="AJ420" s="48" t="s">
        <v>77</v>
      </c>
      <c r="AK420" s="49"/>
      <c r="AL420" s="50"/>
      <c r="AM420" s="48" t="s">
        <v>77</v>
      </c>
      <c r="AN420" s="48" t="s">
        <v>77</v>
      </c>
      <c r="AO420" s="48" t="s">
        <v>77</v>
      </c>
      <c r="AP420" s="48" t="s">
        <v>77</v>
      </c>
      <c r="AQ420" s="48" t="s">
        <v>77</v>
      </c>
      <c r="AR420" s="48" t="s">
        <v>77</v>
      </c>
      <c r="AS420" s="48" t="s">
        <v>77</v>
      </c>
      <c r="AT420" s="51"/>
      <c r="AU420" s="51"/>
      <c r="AV420" s="51"/>
      <c r="AW420" s="51"/>
      <c r="AX420" s="52"/>
      <c r="AY420" s="37"/>
      <c r="AZ420" s="37"/>
      <c r="BA420" s="66"/>
      <c r="BB420" s="66"/>
      <c r="BC420" s="51"/>
      <c r="BD420" s="51"/>
      <c r="BE420" s="51"/>
      <c r="BF420" s="51"/>
      <c r="BG420" s="66"/>
      <c r="BH420" s="76"/>
      <c r="BI420" s="66"/>
      <c r="BJ420" s="76"/>
      <c r="BK420" s="66"/>
      <c r="BL420" s="79"/>
      <c r="BM420" s="76"/>
      <c r="BN420" s="66"/>
      <c r="BO420" s="66"/>
      <c r="BP420" s="79"/>
      <c r="BQ420" s="76"/>
      <c r="BR420" s="66"/>
      <c r="BS420" s="66"/>
      <c r="BT420" s="79"/>
      <c r="BU420" s="80"/>
      <c r="BV420" s="79"/>
      <c r="BW420" s="79"/>
      <c r="BX420" s="57">
        <f>O420</f>
        <v>45498</v>
      </c>
      <c r="BY420" s="52">
        <f>R420+AX420</f>
        <v>105</v>
      </c>
      <c r="BZ420" s="37" t="str">
        <f>S420</f>
        <v>3 MESES Y 15 DIAS</v>
      </c>
      <c r="CA420" s="42">
        <f>T420+AL420</f>
        <v>14000000</v>
      </c>
      <c r="CB420" s="37" t="s">
        <v>91</v>
      </c>
    </row>
    <row r="421" spans="1:80" s="58" customFormat="1" ht="29.25" customHeight="1" x14ac:dyDescent="0.3">
      <c r="A421" s="75">
        <v>420</v>
      </c>
      <c r="B421" s="73">
        <v>104101</v>
      </c>
      <c r="C421" s="36" t="s">
        <v>319</v>
      </c>
      <c r="D421" s="71" t="s">
        <v>320</v>
      </c>
      <c r="E421" s="71" t="s">
        <v>321</v>
      </c>
      <c r="F421" s="66" t="s">
        <v>2579</v>
      </c>
      <c r="G421" s="38" t="s">
        <v>2580</v>
      </c>
      <c r="H421" s="76" t="s">
        <v>76</v>
      </c>
      <c r="I421" s="76" t="s">
        <v>2581</v>
      </c>
      <c r="J421" s="40" t="s">
        <v>2582</v>
      </c>
      <c r="K421" s="66" t="s">
        <v>80</v>
      </c>
      <c r="L421" s="76" t="s">
        <v>81</v>
      </c>
      <c r="M421" s="64">
        <v>45390</v>
      </c>
      <c r="N421" s="86">
        <v>45398</v>
      </c>
      <c r="O421" s="86">
        <v>45503</v>
      </c>
      <c r="P421" s="76">
        <v>3</v>
      </c>
      <c r="Q421" s="76">
        <v>15</v>
      </c>
      <c r="R421" s="76">
        <f t="shared" si="12"/>
        <v>105</v>
      </c>
      <c r="S421" s="76" t="s">
        <v>82</v>
      </c>
      <c r="T421" s="69">
        <v>16800000</v>
      </c>
      <c r="U421" s="69">
        <v>4800000</v>
      </c>
      <c r="V421" s="43">
        <v>1164</v>
      </c>
      <c r="W421" s="44">
        <v>45364</v>
      </c>
      <c r="X421" s="45">
        <v>117600000</v>
      </c>
      <c r="Y421" s="46">
        <v>1512</v>
      </c>
      <c r="Z421" s="44">
        <v>45393</v>
      </c>
      <c r="AA421" s="47" t="s">
        <v>1026</v>
      </c>
      <c r="AB421" s="77" t="s">
        <v>84</v>
      </c>
      <c r="AC421" s="74">
        <v>45390</v>
      </c>
      <c r="AD421" s="48" t="s">
        <v>2583</v>
      </c>
      <c r="AE421" s="8" t="s">
        <v>2584</v>
      </c>
      <c r="AF421" s="77" t="s">
        <v>87</v>
      </c>
      <c r="AG421" s="48" t="s">
        <v>328</v>
      </c>
      <c r="AH421" s="60" t="s">
        <v>323</v>
      </c>
      <c r="AI421" s="48" t="s">
        <v>77</v>
      </c>
      <c r="AJ421" s="48" t="s">
        <v>77</v>
      </c>
      <c r="AK421" s="49"/>
      <c r="AL421" s="50"/>
      <c r="AM421" s="48" t="s">
        <v>77</v>
      </c>
      <c r="AN421" s="48" t="s">
        <v>77</v>
      </c>
      <c r="AO421" s="48" t="s">
        <v>77</v>
      </c>
      <c r="AP421" s="48" t="s">
        <v>77</v>
      </c>
      <c r="AQ421" s="48" t="s">
        <v>77</v>
      </c>
      <c r="AR421" s="48" t="s">
        <v>77</v>
      </c>
      <c r="AS421" s="48" t="s">
        <v>77</v>
      </c>
      <c r="AT421" s="51"/>
      <c r="AU421" s="51"/>
      <c r="AV421" s="51"/>
      <c r="AW421" s="51"/>
      <c r="AX421" s="52"/>
      <c r="AY421" s="37"/>
      <c r="AZ421" s="37"/>
      <c r="BA421" s="66"/>
      <c r="BB421" s="66"/>
      <c r="BC421" s="51"/>
      <c r="BD421" s="51"/>
      <c r="BE421" s="51"/>
      <c r="BF421" s="51"/>
      <c r="BG421" s="66"/>
      <c r="BH421" s="76"/>
      <c r="BI421" s="66"/>
      <c r="BJ421" s="76"/>
      <c r="BK421" s="66"/>
      <c r="BL421" s="79"/>
      <c r="BM421" s="76"/>
      <c r="BN421" s="66"/>
      <c r="BO421" s="66"/>
      <c r="BP421" s="79"/>
      <c r="BQ421" s="76"/>
      <c r="BR421" s="66"/>
      <c r="BS421" s="66"/>
      <c r="BT421" s="79"/>
      <c r="BU421" s="80"/>
      <c r="BV421" s="79"/>
      <c r="BW421" s="79"/>
      <c r="BX421" s="57">
        <f>O421</f>
        <v>45503</v>
      </c>
      <c r="BY421" s="52">
        <f>R421+AX421</f>
        <v>105</v>
      </c>
      <c r="BZ421" s="37" t="str">
        <f>S421</f>
        <v>3 MESES Y 15 DIAS</v>
      </c>
      <c r="CA421" s="42">
        <f>T421+AL421</f>
        <v>16800000</v>
      </c>
      <c r="CB421" s="37" t="s">
        <v>91</v>
      </c>
    </row>
    <row r="422" spans="1:80" s="58" customFormat="1" ht="29.25" customHeight="1" x14ac:dyDescent="0.3">
      <c r="A422" s="75">
        <v>421</v>
      </c>
      <c r="B422" s="73">
        <v>104038</v>
      </c>
      <c r="C422" s="36" t="s">
        <v>2497</v>
      </c>
      <c r="D422" s="71" t="s">
        <v>2498</v>
      </c>
      <c r="E422" s="71" t="s">
        <v>2499</v>
      </c>
      <c r="F422" s="66" t="s">
        <v>2585</v>
      </c>
      <c r="G422" s="38" t="s">
        <v>2586</v>
      </c>
      <c r="H422" s="76" t="s">
        <v>76</v>
      </c>
      <c r="I422" s="76" t="s">
        <v>2587</v>
      </c>
      <c r="J422" s="40" t="s">
        <v>2503</v>
      </c>
      <c r="K422" s="66" t="s">
        <v>80</v>
      </c>
      <c r="L422" s="76" t="s">
        <v>81</v>
      </c>
      <c r="M422" s="64">
        <v>45390</v>
      </c>
      <c r="N422" s="86">
        <v>45398</v>
      </c>
      <c r="O422" s="86">
        <v>45503</v>
      </c>
      <c r="P422" s="76">
        <v>3</v>
      </c>
      <c r="Q422" s="76">
        <v>15</v>
      </c>
      <c r="R422" s="76">
        <f t="shared" si="12"/>
        <v>105</v>
      </c>
      <c r="S422" s="76" t="s">
        <v>82</v>
      </c>
      <c r="T422" s="69">
        <v>9100000</v>
      </c>
      <c r="U422" s="69">
        <v>2600000</v>
      </c>
      <c r="V422" s="43">
        <v>1155</v>
      </c>
      <c r="W422" s="44">
        <v>45362</v>
      </c>
      <c r="X422" s="45">
        <v>136500000</v>
      </c>
      <c r="Y422" s="46">
        <v>1513</v>
      </c>
      <c r="Z422" s="44">
        <v>45393</v>
      </c>
      <c r="AA422" s="47" t="s">
        <v>603</v>
      </c>
      <c r="AB422" s="77" t="s">
        <v>84</v>
      </c>
      <c r="AC422" s="74">
        <v>45390</v>
      </c>
      <c r="AD422" s="48" t="s">
        <v>2588</v>
      </c>
      <c r="AE422" s="78" t="s">
        <v>2589</v>
      </c>
      <c r="AF422" s="77" t="s">
        <v>87</v>
      </c>
      <c r="AG422" s="48" t="s">
        <v>290</v>
      </c>
      <c r="AH422" s="60" t="s">
        <v>1435</v>
      </c>
      <c r="AI422" s="48" t="s">
        <v>77</v>
      </c>
      <c r="AJ422" s="48" t="s">
        <v>77</v>
      </c>
      <c r="AK422" s="49"/>
      <c r="AL422" s="50"/>
      <c r="AM422" s="48" t="s">
        <v>77</v>
      </c>
      <c r="AN422" s="48" t="s">
        <v>77</v>
      </c>
      <c r="AO422" s="48" t="s">
        <v>77</v>
      </c>
      <c r="AP422" s="48" t="s">
        <v>77</v>
      </c>
      <c r="AQ422" s="48" t="s">
        <v>77</v>
      </c>
      <c r="AR422" s="48" t="s">
        <v>77</v>
      </c>
      <c r="AS422" s="48" t="s">
        <v>77</v>
      </c>
      <c r="AT422" s="51"/>
      <c r="AU422" s="51"/>
      <c r="AV422" s="51"/>
      <c r="AW422" s="51"/>
      <c r="AX422" s="52"/>
      <c r="AY422" s="37"/>
      <c r="AZ422" s="37"/>
      <c r="BA422" s="66"/>
      <c r="BB422" s="66"/>
      <c r="BC422" s="51"/>
      <c r="BD422" s="51"/>
      <c r="BE422" s="51"/>
      <c r="BF422" s="51"/>
      <c r="BG422" s="66"/>
      <c r="BH422" s="76"/>
      <c r="BI422" s="66"/>
      <c r="BJ422" s="76"/>
      <c r="BK422" s="66"/>
      <c r="BL422" s="79"/>
      <c r="BM422" s="76"/>
      <c r="BN422" s="66"/>
      <c r="BO422" s="66"/>
      <c r="BP422" s="79"/>
      <c r="BQ422" s="76"/>
      <c r="BR422" s="66"/>
      <c r="BS422" s="66"/>
      <c r="BT422" s="79"/>
      <c r="BU422" s="80"/>
      <c r="BV422" s="79"/>
      <c r="BW422" s="79"/>
      <c r="BX422" s="57">
        <f>O422</f>
        <v>45503</v>
      </c>
      <c r="BY422" s="52">
        <f>R422+AX422</f>
        <v>105</v>
      </c>
      <c r="BZ422" s="37" t="str">
        <f>S422</f>
        <v>3 MESES Y 15 DIAS</v>
      </c>
      <c r="CA422" s="42">
        <f>T422+AL422</f>
        <v>9100000</v>
      </c>
      <c r="CB422" s="37" t="s">
        <v>91</v>
      </c>
    </row>
    <row r="423" spans="1:80" s="58" customFormat="1" ht="29.25" customHeight="1" x14ac:dyDescent="0.3">
      <c r="A423" s="75">
        <v>422</v>
      </c>
      <c r="B423" s="73">
        <v>103901</v>
      </c>
      <c r="C423" s="36" t="s">
        <v>2265</v>
      </c>
      <c r="D423" s="71" t="s">
        <v>2266</v>
      </c>
      <c r="E423" s="71" t="s">
        <v>2321</v>
      </c>
      <c r="F423" s="66" t="s">
        <v>2590</v>
      </c>
      <c r="G423" s="38" t="s">
        <v>2591</v>
      </c>
      <c r="H423" s="76" t="s">
        <v>76</v>
      </c>
      <c r="I423" s="76" t="s">
        <v>2592</v>
      </c>
      <c r="J423" s="40" t="s">
        <v>2460</v>
      </c>
      <c r="K423" s="66" t="s">
        <v>80</v>
      </c>
      <c r="L423" s="76" t="s">
        <v>81</v>
      </c>
      <c r="M423" s="64">
        <v>45390</v>
      </c>
      <c r="N423" s="86">
        <v>45400</v>
      </c>
      <c r="O423" s="86">
        <v>45506</v>
      </c>
      <c r="P423" s="76">
        <v>3</v>
      </c>
      <c r="Q423" s="76">
        <v>15</v>
      </c>
      <c r="R423" s="76">
        <f t="shared" si="12"/>
        <v>105</v>
      </c>
      <c r="S423" s="76" t="s">
        <v>82</v>
      </c>
      <c r="T423" s="69">
        <v>16800000</v>
      </c>
      <c r="U423" s="69">
        <v>4800000</v>
      </c>
      <c r="V423" s="43">
        <v>1148</v>
      </c>
      <c r="W423" s="44">
        <v>45362</v>
      </c>
      <c r="X423" s="45">
        <v>100800000</v>
      </c>
      <c r="Y423" s="46">
        <v>1514</v>
      </c>
      <c r="Z423" s="44">
        <v>45393</v>
      </c>
      <c r="AA423" s="47" t="s">
        <v>1026</v>
      </c>
      <c r="AB423" s="77" t="s">
        <v>84</v>
      </c>
      <c r="AC423" s="74">
        <v>45390</v>
      </c>
      <c r="AD423" s="48" t="s">
        <v>2593</v>
      </c>
      <c r="AE423" s="78" t="s">
        <v>2594</v>
      </c>
      <c r="AF423" s="77" t="s">
        <v>87</v>
      </c>
      <c r="AG423" s="48" t="s">
        <v>2329</v>
      </c>
      <c r="AH423" s="89" t="s">
        <v>2275</v>
      </c>
      <c r="AI423" s="48" t="s">
        <v>77</v>
      </c>
      <c r="AJ423" s="48" t="s">
        <v>77</v>
      </c>
      <c r="AK423" s="49"/>
      <c r="AL423" s="50"/>
      <c r="AM423" s="48" t="s">
        <v>77</v>
      </c>
      <c r="AN423" s="48" t="s">
        <v>77</v>
      </c>
      <c r="AO423" s="48" t="s">
        <v>77</v>
      </c>
      <c r="AP423" s="48" t="s">
        <v>77</v>
      </c>
      <c r="AQ423" s="48" t="s">
        <v>77</v>
      </c>
      <c r="AR423" s="48" t="s">
        <v>77</v>
      </c>
      <c r="AS423" s="48" t="s">
        <v>77</v>
      </c>
      <c r="AT423" s="51"/>
      <c r="AU423" s="51"/>
      <c r="AV423" s="51"/>
      <c r="AW423" s="51"/>
      <c r="AX423" s="52"/>
      <c r="AY423" s="37"/>
      <c r="AZ423" s="37"/>
      <c r="BA423" s="66"/>
      <c r="BB423" s="66"/>
      <c r="BC423" s="51"/>
      <c r="BD423" s="51"/>
      <c r="BE423" s="51"/>
      <c r="BF423" s="51"/>
      <c r="BG423" s="66"/>
      <c r="BH423" s="76"/>
      <c r="BI423" s="66"/>
      <c r="BJ423" s="76"/>
      <c r="BK423" s="66"/>
      <c r="BL423" s="79"/>
      <c r="BM423" s="76"/>
      <c r="BN423" s="66"/>
      <c r="BO423" s="66"/>
      <c r="BP423" s="79"/>
      <c r="BQ423" s="76"/>
      <c r="BR423" s="66"/>
      <c r="BS423" s="66"/>
      <c r="BT423" s="79"/>
      <c r="BU423" s="80"/>
      <c r="BV423" s="79"/>
      <c r="BW423" s="79"/>
      <c r="BX423" s="57">
        <f>O423</f>
        <v>45506</v>
      </c>
      <c r="BY423" s="52">
        <f>R423+AX423</f>
        <v>105</v>
      </c>
      <c r="BZ423" s="37" t="str">
        <f>S423</f>
        <v>3 MESES Y 15 DIAS</v>
      </c>
      <c r="CA423" s="42">
        <f>T423+AL423</f>
        <v>16800000</v>
      </c>
      <c r="CB423" s="37" t="s">
        <v>91</v>
      </c>
    </row>
    <row r="424" spans="1:80" s="58" customFormat="1" ht="29.25" customHeight="1" x14ac:dyDescent="0.3">
      <c r="A424" s="75">
        <v>423</v>
      </c>
      <c r="B424" s="73">
        <v>103880</v>
      </c>
      <c r="C424" s="36" t="s">
        <v>133</v>
      </c>
      <c r="D424" s="71" t="s">
        <v>134</v>
      </c>
      <c r="E424" s="71" t="s">
        <v>385</v>
      </c>
      <c r="F424" s="66" t="s">
        <v>2595</v>
      </c>
      <c r="G424" s="38" t="s">
        <v>2596</v>
      </c>
      <c r="H424" s="76" t="s">
        <v>76</v>
      </c>
      <c r="I424" s="76" t="s">
        <v>2597</v>
      </c>
      <c r="J424" s="40" t="s">
        <v>2598</v>
      </c>
      <c r="K424" s="66" t="s">
        <v>80</v>
      </c>
      <c r="L424" s="76" t="s">
        <v>81</v>
      </c>
      <c r="M424" s="64">
        <v>45390</v>
      </c>
      <c r="N424" s="86">
        <v>45394</v>
      </c>
      <c r="O424" s="86">
        <v>45499</v>
      </c>
      <c r="P424" s="76">
        <v>3</v>
      </c>
      <c r="Q424" s="76">
        <v>15</v>
      </c>
      <c r="R424" s="76">
        <f t="shared" si="12"/>
        <v>105</v>
      </c>
      <c r="S424" s="76" t="s">
        <v>82</v>
      </c>
      <c r="T424" s="69">
        <v>19250000</v>
      </c>
      <c r="U424" s="69">
        <v>5500000</v>
      </c>
      <c r="V424" s="43">
        <v>1140</v>
      </c>
      <c r="W424" s="44">
        <v>45362</v>
      </c>
      <c r="X424" s="45">
        <v>154000000</v>
      </c>
      <c r="Y424" s="46">
        <v>1515</v>
      </c>
      <c r="Z424" s="44">
        <v>45393</v>
      </c>
      <c r="AA424" s="47" t="s">
        <v>1001</v>
      </c>
      <c r="AB424" s="77" t="s">
        <v>84</v>
      </c>
      <c r="AC424" s="74">
        <v>45390</v>
      </c>
      <c r="AD424" s="48" t="s">
        <v>2599</v>
      </c>
      <c r="AE424" s="78" t="s">
        <v>2600</v>
      </c>
      <c r="AF424" s="77" t="s">
        <v>87</v>
      </c>
      <c r="AG424" s="48" t="s">
        <v>392</v>
      </c>
      <c r="AH424" s="48" t="s">
        <v>107</v>
      </c>
      <c r="AI424" s="48" t="s">
        <v>77</v>
      </c>
      <c r="AJ424" s="48" t="s">
        <v>77</v>
      </c>
      <c r="AK424" s="49"/>
      <c r="AL424" s="50"/>
      <c r="AM424" s="48" t="s">
        <v>77</v>
      </c>
      <c r="AN424" s="48" t="s">
        <v>77</v>
      </c>
      <c r="AO424" s="48" t="s">
        <v>77</v>
      </c>
      <c r="AP424" s="48" t="s">
        <v>77</v>
      </c>
      <c r="AQ424" s="48" t="s">
        <v>77</v>
      </c>
      <c r="AR424" s="48" t="s">
        <v>77</v>
      </c>
      <c r="AS424" s="48" t="s">
        <v>77</v>
      </c>
      <c r="AT424" s="51"/>
      <c r="AU424" s="51"/>
      <c r="AV424" s="51"/>
      <c r="AW424" s="51"/>
      <c r="AX424" s="52"/>
      <c r="AY424" s="37"/>
      <c r="AZ424" s="37"/>
      <c r="BA424" s="66"/>
      <c r="BB424" s="66"/>
      <c r="BC424" s="51"/>
      <c r="BD424" s="51"/>
      <c r="BE424" s="51"/>
      <c r="BF424" s="51"/>
      <c r="BG424" s="66"/>
      <c r="BH424" s="76"/>
      <c r="BI424" s="66"/>
      <c r="BJ424" s="76"/>
      <c r="BK424" s="66"/>
      <c r="BL424" s="79"/>
      <c r="BM424" s="76"/>
      <c r="BN424" s="66"/>
      <c r="BO424" s="66"/>
      <c r="BP424" s="79"/>
      <c r="BQ424" s="76"/>
      <c r="BR424" s="66"/>
      <c r="BS424" s="66"/>
      <c r="BT424" s="79"/>
      <c r="BU424" s="80"/>
      <c r="BV424" s="79"/>
      <c r="BW424" s="79"/>
      <c r="BX424" s="57">
        <f>O424</f>
        <v>45499</v>
      </c>
      <c r="BY424" s="52">
        <f>R424+AX424</f>
        <v>105</v>
      </c>
      <c r="BZ424" s="37" t="str">
        <f>S424</f>
        <v>3 MESES Y 15 DIAS</v>
      </c>
      <c r="CA424" s="42">
        <f>T424+AL424</f>
        <v>19250000</v>
      </c>
      <c r="CB424" s="37" t="s">
        <v>91</v>
      </c>
    </row>
    <row r="425" spans="1:80" s="58" customFormat="1" ht="29.25" customHeight="1" x14ac:dyDescent="0.3">
      <c r="A425" s="75">
        <v>424</v>
      </c>
      <c r="B425" s="73">
        <v>104038</v>
      </c>
      <c r="C425" s="36" t="s">
        <v>2497</v>
      </c>
      <c r="D425" s="71" t="s">
        <v>2498</v>
      </c>
      <c r="E425" s="71" t="s">
        <v>2499</v>
      </c>
      <c r="F425" s="66" t="s">
        <v>2601</v>
      </c>
      <c r="G425" s="38" t="s">
        <v>2602</v>
      </c>
      <c r="H425" s="76" t="s">
        <v>76</v>
      </c>
      <c r="I425" s="76" t="s">
        <v>2603</v>
      </c>
      <c r="J425" s="40" t="s">
        <v>2503</v>
      </c>
      <c r="K425" s="66" t="s">
        <v>80</v>
      </c>
      <c r="L425" s="76" t="s">
        <v>81</v>
      </c>
      <c r="M425" s="64">
        <v>45391</v>
      </c>
      <c r="N425" s="86">
        <v>45393</v>
      </c>
      <c r="O425" s="86">
        <v>45498</v>
      </c>
      <c r="P425" s="76">
        <v>3</v>
      </c>
      <c r="Q425" s="76">
        <v>15</v>
      </c>
      <c r="R425" s="76">
        <f t="shared" si="12"/>
        <v>105</v>
      </c>
      <c r="S425" s="76" t="s">
        <v>82</v>
      </c>
      <c r="T425" s="69">
        <v>9100000</v>
      </c>
      <c r="U425" s="69">
        <v>2600000</v>
      </c>
      <c r="V425" s="43">
        <v>1155</v>
      </c>
      <c r="W425" s="44">
        <v>45362</v>
      </c>
      <c r="X425" s="45">
        <v>136500000</v>
      </c>
      <c r="Y425" s="46">
        <v>1516</v>
      </c>
      <c r="Z425" s="44">
        <v>45393</v>
      </c>
      <c r="AA425" s="47" t="s">
        <v>603</v>
      </c>
      <c r="AB425" s="77" t="s">
        <v>84</v>
      </c>
      <c r="AC425" s="74">
        <v>45391</v>
      </c>
      <c r="AD425" s="48" t="s">
        <v>2604</v>
      </c>
      <c r="AE425" s="8" t="s">
        <v>2605</v>
      </c>
      <c r="AF425" s="77" t="s">
        <v>87</v>
      </c>
      <c r="AG425" s="48" t="s">
        <v>290</v>
      </c>
      <c r="AH425" s="60" t="s">
        <v>1435</v>
      </c>
      <c r="AI425" s="48" t="s">
        <v>77</v>
      </c>
      <c r="AJ425" s="48" t="s">
        <v>77</v>
      </c>
      <c r="AK425" s="49"/>
      <c r="AL425" s="50"/>
      <c r="AM425" s="48" t="s">
        <v>77</v>
      </c>
      <c r="AN425" s="48" t="s">
        <v>77</v>
      </c>
      <c r="AO425" s="48" t="s">
        <v>77</v>
      </c>
      <c r="AP425" s="48" t="s">
        <v>77</v>
      </c>
      <c r="AQ425" s="48" t="s">
        <v>77</v>
      </c>
      <c r="AR425" s="48" t="s">
        <v>77</v>
      </c>
      <c r="AS425" s="48" t="s">
        <v>77</v>
      </c>
      <c r="AT425" s="51"/>
      <c r="AU425" s="51"/>
      <c r="AV425" s="51"/>
      <c r="AW425" s="51"/>
      <c r="AX425" s="52"/>
      <c r="AY425" s="37"/>
      <c r="AZ425" s="37"/>
      <c r="BA425" s="66"/>
      <c r="BB425" s="66"/>
      <c r="BC425" s="51"/>
      <c r="BD425" s="51"/>
      <c r="BE425" s="51"/>
      <c r="BF425" s="51"/>
      <c r="BG425" s="66"/>
      <c r="BH425" s="76"/>
      <c r="BI425" s="66"/>
      <c r="BJ425" s="76"/>
      <c r="BK425" s="66"/>
      <c r="BL425" s="79"/>
      <c r="BM425" s="76"/>
      <c r="BN425" s="66"/>
      <c r="BO425" s="66"/>
      <c r="BP425" s="79"/>
      <c r="BQ425" s="76"/>
      <c r="BR425" s="66"/>
      <c r="BS425" s="66"/>
      <c r="BT425" s="79"/>
      <c r="BU425" s="80"/>
      <c r="BV425" s="79"/>
      <c r="BW425" s="79"/>
      <c r="BX425" s="57">
        <f>O425</f>
        <v>45498</v>
      </c>
      <c r="BY425" s="52">
        <f>R425+AX425</f>
        <v>105</v>
      </c>
      <c r="BZ425" s="37" t="str">
        <f>S425</f>
        <v>3 MESES Y 15 DIAS</v>
      </c>
      <c r="CA425" s="42">
        <f>T425+AL425</f>
        <v>9100000</v>
      </c>
      <c r="CB425" s="37" t="s">
        <v>91</v>
      </c>
    </row>
    <row r="426" spans="1:80" s="58" customFormat="1" ht="29.25" customHeight="1" x14ac:dyDescent="0.3">
      <c r="A426" s="75">
        <v>425</v>
      </c>
      <c r="B426" s="73">
        <v>103911</v>
      </c>
      <c r="C426" s="36" t="s">
        <v>2606</v>
      </c>
      <c r="D426" s="71" t="s">
        <v>2266</v>
      </c>
      <c r="E426" s="71" t="s">
        <v>2321</v>
      </c>
      <c r="F426" s="66" t="s">
        <v>2607</v>
      </c>
      <c r="G426" s="38" t="s">
        <v>2608</v>
      </c>
      <c r="H426" s="76" t="s">
        <v>76</v>
      </c>
      <c r="I426" s="76" t="s">
        <v>2609</v>
      </c>
      <c r="J426" s="40" t="s">
        <v>2610</v>
      </c>
      <c r="K426" s="66" t="s">
        <v>80</v>
      </c>
      <c r="L426" s="76" t="s">
        <v>81</v>
      </c>
      <c r="M426" s="64">
        <v>45391</v>
      </c>
      <c r="N426" s="86">
        <v>45393</v>
      </c>
      <c r="O426" s="86">
        <v>45498</v>
      </c>
      <c r="P426" s="76">
        <v>3</v>
      </c>
      <c r="Q426" s="76">
        <v>15</v>
      </c>
      <c r="R426" s="76">
        <f t="shared" si="12"/>
        <v>105</v>
      </c>
      <c r="S426" s="76" t="s">
        <v>82</v>
      </c>
      <c r="T426" s="69">
        <v>18550000</v>
      </c>
      <c r="U426" s="69">
        <v>5300000</v>
      </c>
      <c r="V426" s="46">
        <v>1150</v>
      </c>
      <c r="W426" s="44">
        <v>45362</v>
      </c>
      <c r="X426" s="45">
        <v>18550000</v>
      </c>
      <c r="Y426" s="46">
        <v>1517</v>
      </c>
      <c r="Z426" s="44">
        <v>45393</v>
      </c>
      <c r="AA426" s="47" t="s">
        <v>2126</v>
      </c>
      <c r="AB426" s="77" t="s">
        <v>84</v>
      </c>
      <c r="AC426" s="74">
        <v>45391</v>
      </c>
      <c r="AD426" s="48" t="s">
        <v>2611</v>
      </c>
      <c r="AE426" s="8" t="s">
        <v>2612</v>
      </c>
      <c r="AF426" s="77" t="s">
        <v>87</v>
      </c>
      <c r="AG426" s="48" t="s">
        <v>2329</v>
      </c>
      <c r="AH426" s="89" t="s">
        <v>2275</v>
      </c>
      <c r="AI426" s="48" t="s">
        <v>77</v>
      </c>
      <c r="AJ426" s="48" t="s">
        <v>77</v>
      </c>
      <c r="AK426" s="49"/>
      <c r="AL426" s="50"/>
      <c r="AM426" s="48" t="s">
        <v>77</v>
      </c>
      <c r="AN426" s="48" t="s">
        <v>77</v>
      </c>
      <c r="AO426" s="48" t="s">
        <v>77</v>
      </c>
      <c r="AP426" s="48" t="s">
        <v>77</v>
      </c>
      <c r="AQ426" s="48" t="s">
        <v>77</v>
      </c>
      <c r="AR426" s="48" t="s">
        <v>77</v>
      </c>
      <c r="AS426" s="48" t="s">
        <v>77</v>
      </c>
      <c r="AT426" s="51"/>
      <c r="AU426" s="51"/>
      <c r="AV426" s="51"/>
      <c r="AW426" s="51"/>
      <c r="AX426" s="52"/>
      <c r="AY426" s="37"/>
      <c r="AZ426" s="37"/>
      <c r="BA426" s="66"/>
      <c r="BB426" s="66"/>
      <c r="BC426" s="51"/>
      <c r="BD426" s="51"/>
      <c r="BE426" s="51"/>
      <c r="BF426" s="51"/>
      <c r="BG426" s="66"/>
      <c r="BH426" s="76"/>
      <c r="BI426" s="66"/>
      <c r="BJ426" s="76"/>
      <c r="BK426" s="66"/>
      <c r="BL426" s="79"/>
      <c r="BM426" s="76"/>
      <c r="BN426" s="66"/>
      <c r="BO426" s="66"/>
      <c r="BP426" s="79"/>
      <c r="BQ426" s="76"/>
      <c r="BR426" s="66"/>
      <c r="BS426" s="66"/>
      <c r="BT426" s="79"/>
      <c r="BU426" s="80"/>
      <c r="BV426" s="79"/>
      <c r="BW426" s="79"/>
      <c r="BX426" s="57">
        <f>O426</f>
        <v>45498</v>
      </c>
      <c r="BY426" s="52">
        <f>R426+AX426</f>
        <v>105</v>
      </c>
      <c r="BZ426" s="37" t="str">
        <f>S426</f>
        <v>3 MESES Y 15 DIAS</v>
      </c>
      <c r="CA426" s="42">
        <f>T426+AL426</f>
        <v>18550000</v>
      </c>
      <c r="CB426" s="37" t="s">
        <v>91</v>
      </c>
    </row>
    <row r="427" spans="1:80" s="58" customFormat="1" ht="29.25" customHeight="1" x14ac:dyDescent="0.3">
      <c r="A427" s="75">
        <v>426</v>
      </c>
      <c r="B427" s="73">
        <v>104047</v>
      </c>
      <c r="C427" s="36" t="s">
        <v>2287</v>
      </c>
      <c r="D427" s="71" t="s">
        <v>2288</v>
      </c>
      <c r="E427" s="71" t="s">
        <v>2289</v>
      </c>
      <c r="F427" s="66" t="s">
        <v>2613</v>
      </c>
      <c r="G427" s="38" t="s">
        <v>2614</v>
      </c>
      <c r="H427" s="76" t="s">
        <v>76</v>
      </c>
      <c r="I427" s="76" t="s">
        <v>2615</v>
      </c>
      <c r="J427" s="40" t="s">
        <v>2293</v>
      </c>
      <c r="K427" s="66" t="s">
        <v>80</v>
      </c>
      <c r="L427" s="76" t="s">
        <v>81</v>
      </c>
      <c r="M427" s="64">
        <v>45391</v>
      </c>
      <c r="N427" s="86">
        <v>45394</v>
      </c>
      <c r="O427" s="86">
        <v>45499</v>
      </c>
      <c r="P427" s="76">
        <v>3</v>
      </c>
      <c r="Q427" s="76">
        <v>15</v>
      </c>
      <c r="R427" s="76">
        <f t="shared" si="12"/>
        <v>105</v>
      </c>
      <c r="S427" s="76" t="s">
        <v>82</v>
      </c>
      <c r="T427" s="69">
        <v>14000000</v>
      </c>
      <c r="U427" s="69">
        <v>4000000</v>
      </c>
      <c r="V427" s="43">
        <v>1156</v>
      </c>
      <c r="W427" s="44">
        <v>45362</v>
      </c>
      <c r="X427" s="45">
        <v>182000000</v>
      </c>
      <c r="Y427" s="46">
        <v>1518</v>
      </c>
      <c r="Z427" s="44">
        <v>45393</v>
      </c>
      <c r="AA427" s="47" t="s">
        <v>798</v>
      </c>
      <c r="AB427" s="77" t="s">
        <v>84</v>
      </c>
      <c r="AC427" s="74">
        <v>45391</v>
      </c>
      <c r="AD427" s="48" t="s">
        <v>2616</v>
      </c>
      <c r="AE427" s="8" t="s">
        <v>2617</v>
      </c>
      <c r="AF427" s="77" t="s">
        <v>87</v>
      </c>
      <c r="AG427" s="48" t="s">
        <v>2296</v>
      </c>
      <c r="AH427" s="90" t="s">
        <v>846</v>
      </c>
      <c r="AI427" s="48" t="s">
        <v>77</v>
      </c>
      <c r="AJ427" s="48" t="s">
        <v>77</v>
      </c>
      <c r="AK427" s="49"/>
      <c r="AL427" s="50"/>
      <c r="AM427" s="48" t="s">
        <v>77</v>
      </c>
      <c r="AN427" s="48" t="s">
        <v>77</v>
      </c>
      <c r="AO427" s="48" t="s">
        <v>77</v>
      </c>
      <c r="AP427" s="48" t="s">
        <v>77</v>
      </c>
      <c r="AQ427" s="48" t="s">
        <v>77</v>
      </c>
      <c r="AR427" s="48" t="s">
        <v>77</v>
      </c>
      <c r="AS427" s="48" t="s">
        <v>77</v>
      </c>
      <c r="AT427" s="51"/>
      <c r="AU427" s="51"/>
      <c r="AV427" s="51"/>
      <c r="AW427" s="51"/>
      <c r="AX427" s="52"/>
      <c r="AY427" s="37"/>
      <c r="AZ427" s="37"/>
      <c r="BA427" s="66"/>
      <c r="BB427" s="66"/>
      <c r="BC427" s="51"/>
      <c r="BD427" s="51"/>
      <c r="BE427" s="51"/>
      <c r="BF427" s="51"/>
      <c r="BG427" s="66"/>
      <c r="BH427" s="76"/>
      <c r="BI427" s="66"/>
      <c r="BJ427" s="76"/>
      <c r="BK427" s="66"/>
      <c r="BL427" s="79"/>
      <c r="BM427" s="76"/>
      <c r="BN427" s="66"/>
      <c r="BO427" s="66"/>
      <c r="BP427" s="79"/>
      <c r="BQ427" s="76"/>
      <c r="BR427" s="66"/>
      <c r="BS427" s="66"/>
      <c r="BT427" s="79"/>
      <c r="BU427" s="80"/>
      <c r="BV427" s="79"/>
      <c r="BW427" s="79"/>
      <c r="BX427" s="57">
        <f>O427</f>
        <v>45499</v>
      </c>
      <c r="BY427" s="52">
        <f>R427+AX427</f>
        <v>105</v>
      </c>
      <c r="BZ427" s="37" t="str">
        <f>S427</f>
        <v>3 MESES Y 15 DIAS</v>
      </c>
      <c r="CA427" s="42">
        <f>T427+AL427</f>
        <v>14000000</v>
      </c>
      <c r="CB427" s="37" t="s">
        <v>91</v>
      </c>
    </row>
    <row r="428" spans="1:80" s="58" customFormat="1" ht="29.25" customHeight="1" x14ac:dyDescent="0.3">
      <c r="A428" s="75">
        <v>427</v>
      </c>
      <c r="B428" s="73">
        <v>104047</v>
      </c>
      <c r="C428" s="36" t="s">
        <v>2287</v>
      </c>
      <c r="D428" s="71" t="s">
        <v>2288</v>
      </c>
      <c r="E428" s="71" t="s">
        <v>2289</v>
      </c>
      <c r="F428" s="66" t="s">
        <v>2618</v>
      </c>
      <c r="G428" s="38" t="s">
        <v>2619</v>
      </c>
      <c r="H428" s="76" t="s">
        <v>76</v>
      </c>
      <c r="I428" s="76" t="s">
        <v>2620</v>
      </c>
      <c r="J428" s="40" t="s">
        <v>2293</v>
      </c>
      <c r="K428" s="66" t="s">
        <v>80</v>
      </c>
      <c r="L428" s="76" t="s">
        <v>81</v>
      </c>
      <c r="M428" s="64">
        <v>45391</v>
      </c>
      <c r="N428" s="86">
        <v>45392</v>
      </c>
      <c r="O428" s="86">
        <v>45497</v>
      </c>
      <c r="P428" s="76">
        <v>3</v>
      </c>
      <c r="Q428" s="76">
        <v>15</v>
      </c>
      <c r="R428" s="76">
        <f t="shared" si="12"/>
        <v>105</v>
      </c>
      <c r="S428" s="76" t="s">
        <v>82</v>
      </c>
      <c r="T428" s="69">
        <v>14000000</v>
      </c>
      <c r="U428" s="69">
        <v>4000000</v>
      </c>
      <c r="V428" s="43">
        <v>1156</v>
      </c>
      <c r="W428" s="44">
        <v>45362</v>
      </c>
      <c r="X428" s="45">
        <v>182000000</v>
      </c>
      <c r="Y428" s="46">
        <v>1519</v>
      </c>
      <c r="Z428" s="44">
        <v>45393</v>
      </c>
      <c r="AA428" s="47" t="s">
        <v>798</v>
      </c>
      <c r="AB428" s="77" t="s">
        <v>84</v>
      </c>
      <c r="AC428" s="74">
        <v>45391</v>
      </c>
      <c r="AD428" s="48" t="s">
        <v>2621</v>
      </c>
      <c r="AE428" s="78" t="s">
        <v>2622</v>
      </c>
      <c r="AF428" s="77" t="s">
        <v>87</v>
      </c>
      <c r="AG428" s="48" t="s">
        <v>2296</v>
      </c>
      <c r="AH428" s="90" t="s">
        <v>846</v>
      </c>
      <c r="AI428" s="48" t="s">
        <v>77</v>
      </c>
      <c r="AJ428" s="48" t="s">
        <v>77</v>
      </c>
      <c r="AK428" s="49"/>
      <c r="AL428" s="50"/>
      <c r="AM428" s="48" t="s">
        <v>77</v>
      </c>
      <c r="AN428" s="48" t="s">
        <v>77</v>
      </c>
      <c r="AO428" s="48" t="s">
        <v>77</v>
      </c>
      <c r="AP428" s="48" t="s">
        <v>77</v>
      </c>
      <c r="AQ428" s="48" t="s">
        <v>77</v>
      </c>
      <c r="AR428" s="48" t="s">
        <v>77</v>
      </c>
      <c r="AS428" s="48" t="s">
        <v>77</v>
      </c>
      <c r="AT428" s="51"/>
      <c r="AU428" s="51"/>
      <c r="AV428" s="51"/>
      <c r="AW428" s="51"/>
      <c r="AX428" s="52"/>
      <c r="AY428" s="37"/>
      <c r="AZ428" s="37"/>
      <c r="BA428" s="66"/>
      <c r="BB428" s="66"/>
      <c r="BC428" s="51"/>
      <c r="BD428" s="51"/>
      <c r="BE428" s="51"/>
      <c r="BF428" s="51"/>
      <c r="BG428" s="66"/>
      <c r="BH428" s="76"/>
      <c r="BI428" s="66"/>
      <c r="BJ428" s="76"/>
      <c r="BK428" s="66"/>
      <c r="BL428" s="79"/>
      <c r="BM428" s="76"/>
      <c r="BN428" s="66"/>
      <c r="BO428" s="66"/>
      <c r="BP428" s="79"/>
      <c r="BQ428" s="76"/>
      <c r="BR428" s="66"/>
      <c r="BS428" s="66"/>
      <c r="BT428" s="79"/>
      <c r="BU428" s="80"/>
      <c r="BV428" s="79"/>
      <c r="BW428" s="79"/>
      <c r="BX428" s="57">
        <f>O428</f>
        <v>45497</v>
      </c>
      <c r="BY428" s="52">
        <f>R428+AX428</f>
        <v>105</v>
      </c>
      <c r="BZ428" s="37" t="str">
        <f>S428</f>
        <v>3 MESES Y 15 DIAS</v>
      </c>
      <c r="CA428" s="42">
        <f>T428+AL428</f>
        <v>14000000</v>
      </c>
      <c r="CB428" s="37" t="s">
        <v>91</v>
      </c>
    </row>
    <row r="429" spans="1:80" s="58" customFormat="1" ht="29.25" customHeight="1" x14ac:dyDescent="0.3">
      <c r="A429" s="75">
        <v>428</v>
      </c>
      <c r="B429" s="73">
        <v>103870</v>
      </c>
      <c r="C429" s="36" t="s">
        <v>133</v>
      </c>
      <c r="D429" s="71" t="s">
        <v>134</v>
      </c>
      <c r="E429" s="71" t="s">
        <v>385</v>
      </c>
      <c r="F429" s="66" t="s">
        <v>2623</v>
      </c>
      <c r="G429" s="38" t="s">
        <v>2624</v>
      </c>
      <c r="H429" s="76" t="s">
        <v>76</v>
      </c>
      <c r="I429" s="76" t="s">
        <v>2625</v>
      </c>
      <c r="J429" s="40" t="s">
        <v>1840</v>
      </c>
      <c r="K429" s="66" t="s">
        <v>80</v>
      </c>
      <c r="L429" s="76" t="s">
        <v>81</v>
      </c>
      <c r="M429" s="64">
        <v>45391</v>
      </c>
      <c r="N429" s="86">
        <v>45393</v>
      </c>
      <c r="O429" s="86">
        <v>45498</v>
      </c>
      <c r="P429" s="76">
        <v>3</v>
      </c>
      <c r="Q429" s="76">
        <v>15</v>
      </c>
      <c r="R429" s="76">
        <f t="shared" si="12"/>
        <v>105</v>
      </c>
      <c r="S429" s="76" t="s">
        <v>82</v>
      </c>
      <c r="T429" s="69">
        <v>17500000</v>
      </c>
      <c r="U429" s="69">
        <v>5000000</v>
      </c>
      <c r="V429" s="43">
        <v>1137</v>
      </c>
      <c r="W429" s="44">
        <v>45362</v>
      </c>
      <c r="X429" s="45">
        <v>140000000</v>
      </c>
      <c r="Y429" s="46">
        <v>1520</v>
      </c>
      <c r="Z429" s="44">
        <v>45393</v>
      </c>
      <c r="AA429" s="47" t="s">
        <v>583</v>
      </c>
      <c r="AB429" s="77" t="s">
        <v>84</v>
      </c>
      <c r="AC429" s="74">
        <v>45391</v>
      </c>
      <c r="AD429" s="48" t="s">
        <v>2626</v>
      </c>
      <c r="AE429" s="78" t="s">
        <v>2627</v>
      </c>
      <c r="AF429" s="77" t="s">
        <v>87</v>
      </c>
      <c r="AG429" s="48" t="s">
        <v>392</v>
      </c>
      <c r="AH429" s="48" t="s">
        <v>107</v>
      </c>
      <c r="AI429" s="48" t="s">
        <v>77</v>
      </c>
      <c r="AJ429" s="48" t="s">
        <v>77</v>
      </c>
      <c r="AK429" s="49"/>
      <c r="AL429" s="50"/>
      <c r="AM429" s="48" t="s">
        <v>77</v>
      </c>
      <c r="AN429" s="48" t="s">
        <v>77</v>
      </c>
      <c r="AO429" s="48" t="s">
        <v>77</v>
      </c>
      <c r="AP429" s="48" t="s">
        <v>77</v>
      </c>
      <c r="AQ429" s="48" t="s">
        <v>77</v>
      </c>
      <c r="AR429" s="48" t="s">
        <v>77</v>
      </c>
      <c r="AS429" s="48" t="s">
        <v>77</v>
      </c>
      <c r="AT429" s="51"/>
      <c r="AU429" s="51"/>
      <c r="AV429" s="51"/>
      <c r="AW429" s="51"/>
      <c r="AX429" s="52"/>
      <c r="AY429" s="37"/>
      <c r="AZ429" s="37"/>
      <c r="BA429" s="66"/>
      <c r="BB429" s="66"/>
      <c r="BC429" s="51"/>
      <c r="BD429" s="51"/>
      <c r="BE429" s="51"/>
      <c r="BF429" s="51"/>
      <c r="BG429" s="66"/>
      <c r="BH429" s="76"/>
      <c r="BI429" s="66"/>
      <c r="BJ429" s="76"/>
      <c r="BK429" s="66"/>
      <c r="BL429" s="79"/>
      <c r="BM429" s="76"/>
      <c r="BN429" s="66"/>
      <c r="BO429" s="66"/>
      <c r="BP429" s="79"/>
      <c r="BQ429" s="76"/>
      <c r="BR429" s="66"/>
      <c r="BS429" s="66"/>
      <c r="BT429" s="79"/>
      <c r="BU429" s="80"/>
      <c r="BV429" s="79"/>
      <c r="BW429" s="79"/>
      <c r="BX429" s="57">
        <f>O429</f>
        <v>45498</v>
      </c>
      <c r="BY429" s="52">
        <f>R429+AX429</f>
        <v>105</v>
      </c>
      <c r="BZ429" s="37" t="str">
        <f>S429</f>
        <v>3 MESES Y 15 DIAS</v>
      </c>
      <c r="CA429" s="42">
        <f>T429+AL429</f>
        <v>17500000</v>
      </c>
      <c r="CB429" s="37" t="s">
        <v>91</v>
      </c>
    </row>
    <row r="430" spans="1:80" s="58" customFormat="1" ht="29.25" customHeight="1" x14ac:dyDescent="0.3">
      <c r="A430" s="75">
        <v>429</v>
      </c>
      <c r="B430" s="73">
        <v>104002</v>
      </c>
      <c r="C430" s="36" t="s">
        <v>2297</v>
      </c>
      <c r="D430" s="71" t="s">
        <v>2288</v>
      </c>
      <c r="E430" s="71" t="s">
        <v>2289</v>
      </c>
      <c r="F430" s="66" t="s">
        <v>2628</v>
      </c>
      <c r="G430" s="38" t="s">
        <v>2629</v>
      </c>
      <c r="H430" s="76" t="s">
        <v>76</v>
      </c>
      <c r="I430" s="76" t="s">
        <v>2630</v>
      </c>
      <c r="J430" s="40" t="s">
        <v>2318</v>
      </c>
      <c r="K430" s="66" t="s">
        <v>80</v>
      </c>
      <c r="L430" s="76" t="s">
        <v>81</v>
      </c>
      <c r="M430" s="64">
        <v>45391</v>
      </c>
      <c r="N430" s="86">
        <v>45393</v>
      </c>
      <c r="O430" s="86">
        <v>45498</v>
      </c>
      <c r="P430" s="76">
        <v>3</v>
      </c>
      <c r="Q430" s="76">
        <v>15</v>
      </c>
      <c r="R430" s="76">
        <f t="shared" si="12"/>
        <v>105</v>
      </c>
      <c r="S430" s="76" t="s">
        <v>82</v>
      </c>
      <c r="T430" s="69">
        <v>9100000</v>
      </c>
      <c r="U430" s="69">
        <v>2600000</v>
      </c>
      <c r="V430" s="43">
        <v>1154</v>
      </c>
      <c r="W430" s="44">
        <v>45362</v>
      </c>
      <c r="X430" s="45">
        <v>45500000</v>
      </c>
      <c r="Y430" s="46">
        <v>1521</v>
      </c>
      <c r="Z430" s="44">
        <v>45393</v>
      </c>
      <c r="AA430" s="47" t="s">
        <v>603</v>
      </c>
      <c r="AB430" s="77" t="s">
        <v>84</v>
      </c>
      <c r="AC430" s="74">
        <v>45391</v>
      </c>
      <c r="AD430" s="48" t="s">
        <v>2631</v>
      </c>
      <c r="AE430" s="8" t="s">
        <v>2632</v>
      </c>
      <c r="AF430" s="77" t="s">
        <v>87</v>
      </c>
      <c r="AG430" s="48" t="s">
        <v>2296</v>
      </c>
      <c r="AH430" s="90" t="s">
        <v>846</v>
      </c>
      <c r="AI430" s="48" t="s">
        <v>77</v>
      </c>
      <c r="AJ430" s="48" t="s">
        <v>77</v>
      </c>
      <c r="AK430" s="49"/>
      <c r="AL430" s="50"/>
      <c r="AM430" s="48" t="s">
        <v>77</v>
      </c>
      <c r="AN430" s="48" t="s">
        <v>77</v>
      </c>
      <c r="AO430" s="48" t="s">
        <v>77</v>
      </c>
      <c r="AP430" s="48" t="s">
        <v>77</v>
      </c>
      <c r="AQ430" s="48" t="s">
        <v>77</v>
      </c>
      <c r="AR430" s="48" t="s">
        <v>77</v>
      </c>
      <c r="AS430" s="48" t="s">
        <v>77</v>
      </c>
      <c r="AT430" s="51"/>
      <c r="AU430" s="51"/>
      <c r="AV430" s="51"/>
      <c r="AW430" s="51"/>
      <c r="AX430" s="52"/>
      <c r="AY430" s="37"/>
      <c r="AZ430" s="37"/>
      <c r="BA430" s="66"/>
      <c r="BB430" s="66"/>
      <c r="BC430" s="51"/>
      <c r="BD430" s="51"/>
      <c r="BE430" s="51"/>
      <c r="BF430" s="51"/>
      <c r="BG430" s="66"/>
      <c r="BH430" s="76"/>
      <c r="BI430" s="66"/>
      <c r="BJ430" s="76"/>
      <c r="BK430" s="66"/>
      <c r="BL430" s="79"/>
      <c r="BM430" s="76"/>
      <c r="BN430" s="66"/>
      <c r="BO430" s="66"/>
      <c r="BP430" s="79"/>
      <c r="BQ430" s="76"/>
      <c r="BR430" s="66"/>
      <c r="BS430" s="66"/>
      <c r="BT430" s="79"/>
      <c r="BU430" s="80"/>
      <c r="BV430" s="79"/>
      <c r="BW430" s="79"/>
      <c r="BX430" s="57">
        <f>O430</f>
        <v>45498</v>
      </c>
      <c r="BY430" s="52">
        <f>R430+AX430</f>
        <v>105</v>
      </c>
      <c r="BZ430" s="37" t="str">
        <f>S430</f>
        <v>3 MESES Y 15 DIAS</v>
      </c>
      <c r="CA430" s="42">
        <f>T430+AL430</f>
        <v>9100000</v>
      </c>
      <c r="CB430" s="37" t="s">
        <v>91</v>
      </c>
    </row>
    <row r="431" spans="1:80" s="58" customFormat="1" ht="29.25" customHeight="1" x14ac:dyDescent="0.3">
      <c r="A431" s="75">
        <v>430</v>
      </c>
      <c r="B431" s="73">
        <v>104038</v>
      </c>
      <c r="C431" s="36" t="s">
        <v>2497</v>
      </c>
      <c r="D431" s="71" t="s">
        <v>2498</v>
      </c>
      <c r="E431" s="71" t="s">
        <v>2499</v>
      </c>
      <c r="F431" s="66" t="s">
        <v>2633</v>
      </c>
      <c r="G431" s="38" t="s">
        <v>2634</v>
      </c>
      <c r="H431" s="76" t="s">
        <v>76</v>
      </c>
      <c r="I431" s="76" t="s">
        <v>2635</v>
      </c>
      <c r="J431" s="40" t="s">
        <v>2503</v>
      </c>
      <c r="K431" s="66" t="s">
        <v>80</v>
      </c>
      <c r="L431" s="76" t="s">
        <v>81</v>
      </c>
      <c r="M431" s="64">
        <v>45391</v>
      </c>
      <c r="N431" s="86">
        <v>45407</v>
      </c>
      <c r="O431" s="86">
        <v>45513</v>
      </c>
      <c r="P431" s="76">
        <v>3</v>
      </c>
      <c r="Q431" s="76">
        <v>15</v>
      </c>
      <c r="R431" s="76">
        <f t="shared" si="12"/>
        <v>105</v>
      </c>
      <c r="S431" s="76" t="s">
        <v>82</v>
      </c>
      <c r="T431" s="69">
        <v>9100000</v>
      </c>
      <c r="U431" s="69">
        <v>2600000</v>
      </c>
      <c r="V431" s="43">
        <v>1155</v>
      </c>
      <c r="W431" s="44">
        <v>45362</v>
      </c>
      <c r="X431" s="45">
        <v>136500000</v>
      </c>
      <c r="Y431" s="46">
        <v>1522</v>
      </c>
      <c r="Z431" s="44">
        <v>45393</v>
      </c>
      <c r="AA431" s="47" t="s">
        <v>603</v>
      </c>
      <c r="AB431" s="77" t="s">
        <v>84</v>
      </c>
      <c r="AC431" s="74">
        <v>45391</v>
      </c>
      <c r="AD431" s="48" t="s">
        <v>2636</v>
      </c>
      <c r="AE431" s="78" t="s">
        <v>2637</v>
      </c>
      <c r="AF431" s="77" t="s">
        <v>87</v>
      </c>
      <c r="AG431" s="48" t="s">
        <v>290</v>
      </c>
      <c r="AH431" s="60" t="s">
        <v>1435</v>
      </c>
      <c r="AI431" s="48" t="s">
        <v>77</v>
      </c>
      <c r="AJ431" s="48" t="s">
        <v>77</v>
      </c>
      <c r="AK431" s="49"/>
      <c r="AL431" s="50"/>
      <c r="AM431" s="48" t="s">
        <v>77</v>
      </c>
      <c r="AN431" s="48" t="s">
        <v>77</v>
      </c>
      <c r="AO431" s="48" t="s">
        <v>77</v>
      </c>
      <c r="AP431" s="48" t="s">
        <v>77</v>
      </c>
      <c r="AQ431" s="48" t="s">
        <v>77</v>
      </c>
      <c r="AR431" s="48" t="s">
        <v>77</v>
      </c>
      <c r="AS431" s="48" t="s">
        <v>77</v>
      </c>
      <c r="AT431" s="51"/>
      <c r="AU431" s="51"/>
      <c r="AV431" s="51"/>
      <c r="AW431" s="51"/>
      <c r="AX431" s="52"/>
      <c r="AY431" s="37"/>
      <c r="AZ431" s="37"/>
      <c r="BA431" s="66"/>
      <c r="BB431" s="66"/>
      <c r="BC431" s="51"/>
      <c r="BD431" s="51"/>
      <c r="BE431" s="51"/>
      <c r="BF431" s="51"/>
      <c r="BG431" s="66"/>
      <c r="BH431" s="76"/>
      <c r="BI431" s="66"/>
      <c r="BJ431" s="76"/>
      <c r="BK431" s="66"/>
      <c r="BL431" s="79"/>
      <c r="BM431" s="76"/>
      <c r="BN431" s="66"/>
      <c r="BO431" s="66"/>
      <c r="BP431" s="79"/>
      <c r="BQ431" s="76"/>
      <c r="BR431" s="66"/>
      <c r="BS431" s="66"/>
      <c r="BT431" s="79"/>
      <c r="BU431" s="80"/>
      <c r="BV431" s="79"/>
      <c r="BW431" s="79"/>
      <c r="BX431" s="57">
        <f>O431</f>
        <v>45513</v>
      </c>
      <c r="BY431" s="52">
        <f>R431+AX431</f>
        <v>105</v>
      </c>
      <c r="BZ431" s="37" t="str">
        <f>S431</f>
        <v>3 MESES Y 15 DIAS</v>
      </c>
      <c r="CA431" s="42">
        <f>T431+AL431</f>
        <v>9100000</v>
      </c>
      <c r="CB431" s="37" t="s">
        <v>91</v>
      </c>
    </row>
    <row r="432" spans="1:80" s="58" customFormat="1" ht="29.25" customHeight="1" x14ac:dyDescent="0.3">
      <c r="A432" s="75">
        <v>431</v>
      </c>
      <c r="B432" s="73">
        <v>104038</v>
      </c>
      <c r="C432" s="36" t="s">
        <v>2497</v>
      </c>
      <c r="D432" s="71" t="s">
        <v>2498</v>
      </c>
      <c r="E432" s="71" t="s">
        <v>2499</v>
      </c>
      <c r="F432" s="66" t="s">
        <v>2638</v>
      </c>
      <c r="G432" s="38" t="s">
        <v>2639</v>
      </c>
      <c r="H432" s="76" t="s">
        <v>76</v>
      </c>
      <c r="I432" s="76" t="s">
        <v>2640</v>
      </c>
      <c r="J432" s="40" t="s">
        <v>2641</v>
      </c>
      <c r="K432" s="66" t="s">
        <v>80</v>
      </c>
      <c r="L432" s="76" t="s">
        <v>81</v>
      </c>
      <c r="M432" s="64">
        <v>45391</v>
      </c>
      <c r="N432" s="86">
        <v>45393</v>
      </c>
      <c r="O432" s="86">
        <v>45498</v>
      </c>
      <c r="P432" s="76">
        <v>3</v>
      </c>
      <c r="Q432" s="76">
        <v>15</v>
      </c>
      <c r="R432" s="76">
        <f t="shared" si="12"/>
        <v>105</v>
      </c>
      <c r="S432" s="76" t="s">
        <v>82</v>
      </c>
      <c r="T432" s="69">
        <v>9100000</v>
      </c>
      <c r="U432" s="69">
        <v>2600000</v>
      </c>
      <c r="V432" s="43">
        <v>1155</v>
      </c>
      <c r="W432" s="44">
        <v>45362</v>
      </c>
      <c r="X432" s="45">
        <v>136500000</v>
      </c>
      <c r="Y432" s="46">
        <v>1523</v>
      </c>
      <c r="Z432" s="44">
        <v>45393</v>
      </c>
      <c r="AA432" s="47" t="s">
        <v>603</v>
      </c>
      <c r="AB432" s="77" t="s">
        <v>84</v>
      </c>
      <c r="AC432" s="74">
        <v>45391</v>
      </c>
      <c r="AD432" s="48" t="s">
        <v>2642</v>
      </c>
      <c r="AE432" s="78" t="s">
        <v>2643</v>
      </c>
      <c r="AF432" s="77" t="s">
        <v>87</v>
      </c>
      <c r="AG432" s="48" t="s">
        <v>290</v>
      </c>
      <c r="AH432" s="60" t="s">
        <v>1435</v>
      </c>
      <c r="AI432" s="48" t="s">
        <v>77</v>
      </c>
      <c r="AJ432" s="48" t="s">
        <v>77</v>
      </c>
      <c r="AK432" s="49"/>
      <c r="AL432" s="50"/>
      <c r="AM432" s="48" t="s">
        <v>77</v>
      </c>
      <c r="AN432" s="48" t="s">
        <v>77</v>
      </c>
      <c r="AO432" s="48" t="s">
        <v>77</v>
      </c>
      <c r="AP432" s="48" t="s">
        <v>77</v>
      </c>
      <c r="AQ432" s="48" t="s">
        <v>77</v>
      </c>
      <c r="AR432" s="48" t="s">
        <v>77</v>
      </c>
      <c r="AS432" s="48" t="s">
        <v>77</v>
      </c>
      <c r="AT432" s="51"/>
      <c r="AU432" s="51"/>
      <c r="AV432" s="51"/>
      <c r="AW432" s="51"/>
      <c r="AX432" s="52"/>
      <c r="AY432" s="37"/>
      <c r="AZ432" s="37"/>
      <c r="BA432" s="66"/>
      <c r="BB432" s="66"/>
      <c r="BC432" s="51"/>
      <c r="BD432" s="51"/>
      <c r="BE432" s="51"/>
      <c r="BF432" s="51"/>
      <c r="BG432" s="66"/>
      <c r="BH432" s="76"/>
      <c r="BI432" s="66"/>
      <c r="BJ432" s="76"/>
      <c r="BK432" s="66"/>
      <c r="BL432" s="79"/>
      <c r="BM432" s="76"/>
      <c r="BN432" s="66"/>
      <c r="BO432" s="66"/>
      <c r="BP432" s="79"/>
      <c r="BQ432" s="76"/>
      <c r="BR432" s="66"/>
      <c r="BS432" s="66"/>
      <c r="BT432" s="79"/>
      <c r="BU432" s="80"/>
      <c r="BV432" s="79"/>
      <c r="BW432" s="79"/>
      <c r="BX432" s="57">
        <f>O432</f>
        <v>45498</v>
      </c>
      <c r="BY432" s="52">
        <f>R432+AX432</f>
        <v>105</v>
      </c>
      <c r="BZ432" s="37" t="str">
        <f>S432</f>
        <v>3 MESES Y 15 DIAS</v>
      </c>
      <c r="CA432" s="42">
        <f>T432+AL432</f>
        <v>9100000</v>
      </c>
      <c r="CB432" s="37" t="s">
        <v>91</v>
      </c>
    </row>
    <row r="433" spans="1:80" s="58" customFormat="1" ht="29.25" customHeight="1" x14ac:dyDescent="0.3">
      <c r="A433" s="75">
        <v>432</v>
      </c>
      <c r="B433" s="73">
        <v>104185</v>
      </c>
      <c r="C433" s="36" t="s">
        <v>312</v>
      </c>
      <c r="D433" s="71" t="s">
        <v>282</v>
      </c>
      <c r="E433" s="71" t="s">
        <v>283</v>
      </c>
      <c r="F433" s="66" t="s">
        <v>2644</v>
      </c>
      <c r="G433" s="38" t="s">
        <v>2645</v>
      </c>
      <c r="H433" s="76" t="s">
        <v>76</v>
      </c>
      <c r="I433" s="76" t="s">
        <v>2646</v>
      </c>
      <c r="J433" s="40" t="s">
        <v>2647</v>
      </c>
      <c r="K433" s="66" t="s">
        <v>80</v>
      </c>
      <c r="L433" s="76" t="s">
        <v>81</v>
      </c>
      <c r="M433" s="64">
        <v>45391</v>
      </c>
      <c r="N433" s="86">
        <v>45393</v>
      </c>
      <c r="O433" s="86">
        <v>45498</v>
      </c>
      <c r="P433" s="76">
        <v>3</v>
      </c>
      <c r="Q433" s="76">
        <v>15</v>
      </c>
      <c r="R433" s="76">
        <f t="shared" si="12"/>
        <v>105</v>
      </c>
      <c r="S433" s="76" t="s">
        <v>82</v>
      </c>
      <c r="T433" s="69">
        <v>19250000</v>
      </c>
      <c r="U433" s="69">
        <v>5500000</v>
      </c>
      <c r="V433" s="46">
        <v>1167</v>
      </c>
      <c r="W433" s="44">
        <v>45364</v>
      </c>
      <c r="X433" s="45">
        <v>19250000</v>
      </c>
      <c r="Y433" s="46">
        <v>1524</v>
      </c>
      <c r="Z433" s="44">
        <v>45393</v>
      </c>
      <c r="AA433" s="47" t="s">
        <v>1001</v>
      </c>
      <c r="AB433" s="77" t="s">
        <v>84</v>
      </c>
      <c r="AC433" s="74">
        <v>45391</v>
      </c>
      <c r="AD433" s="48" t="s">
        <v>2648</v>
      </c>
      <c r="AE433" s="8" t="s">
        <v>2649</v>
      </c>
      <c r="AF433" s="77" t="s">
        <v>87</v>
      </c>
      <c r="AG433" s="48" t="s">
        <v>290</v>
      </c>
      <c r="AH433" s="60" t="s">
        <v>291</v>
      </c>
      <c r="AI433" s="48" t="s">
        <v>108</v>
      </c>
      <c r="AJ433" s="74">
        <v>45464</v>
      </c>
      <c r="AK433" s="50">
        <v>8250000</v>
      </c>
      <c r="AL433" s="50">
        <v>8250000</v>
      </c>
      <c r="AM433" s="48">
        <v>111976</v>
      </c>
      <c r="AN433" s="46">
        <v>1659</v>
      </c>
      <c r="AO433" s="59">
        <v>45460</v>
      </c>
      <c r="AP433" s="50">
        <v>8250000</v>
      </c>
      <c r="AQ433" s="46">
        <v>1985</v>
      </c>
      <c r="AR433" s="59">
        <v>45469</v>
      </c>
      <c r="AS433" s="47">
        <v>8250000</v>
      </c>
      <c r="AT433" s="52">
        <v>1</v>
      </c>
      <c r="AU433" s="52">
        <v>15</v>
      </c>
      <c r="AV433" s="52">
        <v>45</v>
      </c>
      <c r="AW433" s="37" t="s">
        <v>110</v>
      </c>
      <c r="AX433" s="65">
        <v>45</v>
      </c>
      <c r="AY433" s="64">
        <v>45545</v>
      </c>
      <c r="AZ433" s="66"/>
      <c r="BA433" s="66"/>
      <c r="BB433" s="66"/>
      <c r="BC433" s="51"/>
      <c r="BD433" s="51"/>
      <c r="BE433" s="51"/>
      <c r="BF433" s="51"/>
      <c r="BG433" s="66"/>
      <c r="BH433" s="76"/>
      <c r="BI433" s="66"/>
      <c r="BJ433" s="76"/>
      <c r="BK433" s="66"/>
      <c r="BL433" s="79"/>
      <c r="BM433" s="76"/>
      <c r="BN433" s="66"/>
      <c r="BO433" s="66"/>
      <c r="BP433" s="79"/>
      <c r="BQ433" s="76"/>
      <c r="BR433" s="66"/>
      <c r="BS433" s="66"/>
      <c r="BT433" s="79"/>
      <c r="BU433" s="80"/>
      <c r="BV433" s="79"/>
      <c r="BW433" s="79"/>
      <c r="BX433" s="64">
        <v>45545</v>
      </c>
      <c r="BY433" s="52">
        <f>R433+AX433</f>
        <v>150</v>
      </c>
      <c r="BZ433" s="37" t="s">
        <v>111</v>
      </c>
      <c r="CA433" s="42">
        <f>T433+AL433</f>
        <v>27500000</v>
      </c>
      <c r="CB433" s="37" t="s">
        <v>91</v>
      </c>
    </row>
    <row r="434" spans="1:80" s="58" customFormat="1" ht="29.25" customHeight="1" x14ac:dyDescent="0.3">
      <c r="A434" s="75">
        <v>433</v>
      </c>
      <c r="B434" s="73">
        <v>103901</v>
      </c>
      <c r="C434" s="36" t="s">
        <v>2265</v>
      </c>
      <c r="D434" s="71" t="s">
        <v>2266</v>
      </c>
      <c r="E434" s="71" t="s">
        <v>2321</v>
      </c>
      <c r="F434" s="66" t="s">
        <v>2650</v>
      </c>
      <c r="G434" s="38" t="s">
        <v>2651</v>
      </c>
      <c r="H434" s="76" t="s">
        <v>76</v>
      </c>
      <c r="I434" s="76" t="s">
        <v>2652</v>
      </c>
      <c r="J434" s="40" t="s">
        <v>2460</v>
      </c>
      <c r="K434" s="66" t="s">
        <v>80</v>
      </c>
      <c r="L434" s="76" t="s">
        <v>81</v>
      </c>
      <c r="M434" s="64">
        <v>45391</v>
      </c>
      <c r="N434" s="86">
        <v>45393</v>
      </c>
      <c r="O434" s="86">
        <v>45498</v>
      </c>
      <c r="P434" s="76">
        <v>3</v>
      </c>
      <c r="Q434" s="76">
        <v>15</v>
      </c>
      <c r="R434" s="76">
        <f t="shared" si="12"/>
        <v>105</v>
      </c>
      <c r="S434" s="76" t="s">
        <v>82</v>
      </c>
      <c r="T434" s="69">
        <v>16800000</v>
      </c>
      <c r="U434" s="69">
        <v>4800000</v>
      </c>
      <c r="V434" s="43">
        <v>1148</v>
      </c>
      <c r="W434" s="44">
        <v>45362</v>
      </c>
      <c r="X434" s="45">
        <v>100800000</v>
      </c>
      <c r="Y434" s="46">
        <v>1525</v>
      </c>
      <c r="Z434" s="44">
        <v>45393</v>
      </c>
      <c r="AA434" s="47" t="s">
        <v>1026</v>
      </c>
      <c r="AB434" s="77" t="s">
        <v>84</v>
      </c>
      <c r="AC434" s="74">
        <v>45391</v>
      </c>
      <c r="AD434" s="48" t="s">
        <v>2653</v>
      </c>
      <c r="AE434" s="78" t="s">
        <v>2654</v>
      </c>
      <c r="AF434" s="77" t="s">
        <v>87</v>
      </c>
      <c r="AG434" s="48" t="s">
        <v>2329</v>
      </c>
      <c r="AH434" s="89" t="s">
        <v>2275</v>
      </c>
      <c r="AI434" s="48" t="s">
        <v>77</v>
      </c>
      <c r="AJ434" s="48" t="s">
        <v>77</v>
      </c>
      <c r="AK434" s="49"/>
      <c r="AL434" s="50"/>
      <c r="AM434" s="48" t="s">
        <v>77</v>
      </c>
      <c r="AN434" s="48" t="s">
        <v>77</v>
      </c>
      <c r="AO434" s="48" t="s">
        <v>77</v>
      </c>
      <c r="AP434" s="48" t="s">
        <v>77</v>
      </c>
      <c r="AQ434" s="48" t="s">
        <v>77</v>
      </c>
      <c r="AR434" s="48" t="s">
        <v>77</v>
      </c>
      <c r="AS434" s="48" t="s">
        <v>77</v>
      </c>
      <c r="AT434" s="51"/>
      <c r="AU434" s="51"/>
      <c r="AV434" s="51"/>
      <c r="AW434" s="51"/>
      <c r="AX434" s="52"/>
      <c r="AY434" s="37"/>
      <c r="AZ434" s="37"/>
      <c r="BA434" s="66"/>
      <c r="BB434" s="66"/>
      <c r="BC434" s="51"/>
      <c r="BD434" s="51"/>
      <c r="BE434" s="51"/>
      <c r="BF434" s="51"/>
      <c r="BG434" s="66"/>
      <c r="BH434" s="76"/>
      <c r="BI434" s="66"/>
      <c r="BJ434" s="76"/>
      <c r="BK434" s="66"/>
      <c r="BL434" s="79"/>
      <c r="BM434" s="76"/>
      <c r="BN434" s="66"/>
      <c r="BO434" s="66"/>
      <c r="BP434" s="79"/>
      <c r="BQ434" s="76"/>
      <c r="BR434" s="66"/>
      <c r="BS434" s="66"/>
      <c r="BT434" s="79"/>
      <c r="BU434" s="80"/>
      <c r="BV434" s="79"/>
      <c r="BW434" s="79"/>
      <c r="BX434" s="57">
        <f>O434</f>
        <v>45498</v>
      </c>
      <c r="BY434" s="52">
        <f>R434+AX434</f>
        <v>105</v>
      </c>
      <c r="BZ434" s="37" t="str">
        <f>S434</f>
        <v>3 MESES Y 15 DIAS</v>
      </c>
      <c r="CA434" s="42">
        <f>T434+AL434</f>
        <v>16800000</v>
      </c>
      <c r="CB434" s="37" t="s">
        <v>91</v>
      </c>
    </row>
    <row r="435" spans="1:80" s="58" customFormat="1" ht="29.25" customHeight="1" x14ac:dyDescent="0.3">
      <c r="A435" s="75">
        <v>434</v>
      </c>
      <c r="B435" s="73">
        <v>103819</v>
      </c>
      <c r="C435" s="36" t="s">
        <v>1590</v>
      </c>
      <c r="D435" s="71" t="s">
        <v>1591</v>
      </c>
      <c r="E435" s="71" t="s">
        <v>1592</v>
      </c>
      <c r="F435" s="66" t="s">
        <v>2655</v>
      </c>
      <c r="G435" s="38" t="s">
        <v>2656</v>
      </c>
      <c r="H435" s="76" t="s">
        <v>76</v>
      </c>
      <c r="I435" s="76" t="s">
        <v>2657</v>
      </c>
      <c r="J435" s="40" t="s">
        <v>2658</v>
      </c>
      <c r="K435" s="66" t="s">
        <v>80</v>
      </c>
      <c r="L435" s="76" t="s">
        <v>81</v>
      </c>
      <c r="M435" s="64">
        <v>45391</v>
      </c>
      <c r="N435" s="86">
        <v>45393</v>
      </c>
      <c r="O435" s="86">
        <v>45498</v>
      </c>
      <c r="P435" s="76">
        <v>3</v>
      </c>
      <c r="Q435" s="76">
        <v>15</v>
      </c>
      <c r="R435" s="76">
        <f t="shared" si="12"/>
        <v>105</v>
      </c>
      <c r="S435" s="76" t="s">
        <v>82</v>
      </c>
      <c r="T435" s="69">
        <v>9100000</v>
      </c>
      <c r="U435" s="69">
        <v>2600000</v>
      </c>
      <c r="V435" s="43">
        <v>1135</v>
      </c>
      <c r="W435" s="44">
        <v>45362</v>
      </c>
      <c r="X435" s="45">
        <v>136500000</v>
      </c>
      <c r="Y435" s="46">
        <v>1526</v>
      </c>
      <c r="Z435" s="44">
        <v>45393</v>
      </c>
      <c r="AA435" s="47" t="s">
        <v>603</v>
      </c>
      <c r="AB435" s="77" t="s">
        <v>84</v>
      </c>
      <c r="AC435" s="74">
        <v>45391</v>
      </c>
      <c r="AD435" s="48" t="s">
        <v>2659</v>
      </c>
      <c r="AE435" s="78" t="s">
        <v>2660</v>
      </c>
      <c r="AF435" s="77" t="s">
        <v>87</v>
      </c>
      <c r="AG435" s="48" t="s">
        <v>978</v>
      </c>
      <c r="AH435" s="61" t="s">
        <v>1594</v>
      </c>
      <c r="AI435" s="48" t="s">
        <v>77</v>
      </c>
      <c r="AJ435" s="48" t="s">
        <v>77</v>
      </c>
      <c r="AK435" s="49"/>
      <c r="AL435" s="50"/>
      <c r="AM435" s="48" t="s">
        <v>77</v>
      </c>
      <c r="AN435" s="48" t="s">
        <v>77</v>
      </c>
      <c r="AO435" s="48" t="s">
        <v>77</v>
      </c>
      <c r="AP435" s="48" t="s">
        <v>77</v>
      </c>
      <c r="AQ435" s="48" t="s">
        <v>77</v>
      </c>
      <c r="AR435" s="48" t="s">
        <v>77</v>
      </c>
      <c r="AS435" s="48" t="s">
        <v>77</v>
      </c>
      <c r="AT435" s="51"/>
      <c r="AU435" s="51"/>
      <c r="AV435" s="51"/>
      <c r="AW435" s="51"/>
      <c r="AX435" s="52"/>
      <c r="AY435" s="37"/>
      <c r="AZ435" s="37"/>
      <c r="BA435" s="66"/>
      <c r="BB435" s="66"/>
      <c r="BC435" s="51"/>
      <c r="BD435" s="51"/>
      <c r="BE435" s="51"/>
      <c r="BF435" s="51"/>
      <c r="BG435" s="66"/>
      <c r="BH435" s="76"/>
      <c r="BI435" s="66"/>
      <c r="BJ435" s="76" t="s">
        <v>490</v>
      </c>
      <c r="BK435" s="64">
        <v>45463</v>
      </c>
      <c r="BL435" s="64">
        <v>45463</v>
      </c>
      <c r="BM435" s="81" t="s">
        <v>2661</v>
      </c>
      <c r="BN435" s="66">
        <v>52370535</v>
      </c>
      <c r="BO435" s="66" t="s">
        <v>2662</v>
      </c>
      <c r="BP435" s="42">
        <v>6066667</v>
      </c>
      <c r="BQ435" s="81" t="s">
        <v>2656</v>
      </c>
      <c r="BR435" s="66">
        <v>1026284407</v>
      </c>
      <c r="BS435" s="66" t="s">
        <v>2663</v>
      </c>
      <c r="BT435" s="42">
        <v>3033333</v>
      </c>
      <c r="BU435" s="80" t="s">
        <v>196</v>
      </c>
      <c r="BV435" s="79"/>
      <c r="BW435" s="79"/>
      <c r="BX435" s="57">
        <f>O435</f>
        <v>45498</v>
      </c>
      <c r="BY435" s="52">
        <f>R435+AX435</f>
        <v>105</v>
      </c>
      <c r="BZ435" s="37" t="str">
        <f>S435</f>
        <v>3 MESES Y 15 DIAS</v>
      </c>
      <c r="CA435" s="42">
        <f>T435+AL435</f>
        <v>9100000</v>
      </c>
      <c r="CB435" s="37" t="s">
        <v>91</v>
      </c>
    </row>
    <row r="436" spans="1:80" s="58" customFormat="1" ht="29.25" customHeight="1" x14ac:dyDescent="0.3">
      <c r="A436" s="75">
        <v>435</v>
      </c>
      <c r="B436" s="73">
        <v>104038</v>
      </c>
      <c r="C436" s="36" t="s">
        <v>2497</v>
      </c>
      <c r="D436" s="71" t="s">
        <v>2498</v>
      </c>
      <c r="E436" s="71" t="s">
        <v>2499</v>
      </c>
      <c r="F436" s="66" t="s">
        <v>2664</v>
      </c>
      <c r="G436" s="38" t="s">
        <v>2665</v>
      </c>
      <c r="H436" s="76" t="s">
        <v>76</v>
      </c>
      <c r="I436" s="76" t="s">
        <v>2657</v>
      </c>
      <c r="J436" s="40" t="s">
        <v>2503</v>
      </c>
      <c r="K436" s="66" t="s">
        <v>80</v>
      </c>
      <c r="L436" s="76" t="s">
        <v>81</v>
      </c>
      <c r="M436" s="64">
        <v>45391</v>
      </c>
      <c r="N436" s="86">
        <v>45393</v>
      </c>
      <c r="O436" s="86">
        <v>45498</v>
      </c>
      <c r="P436" s="76">
        <v>3</v>
      </c>
      <c r="Q436" s="76">
        <v>15</v>
      </c>
      <c r="R436" s="76">
        <f t="shared" si="12"/>
        <v>105</v>
      </c>
      <c r="S436" s="76" t="s">
        <v>82</v>
      </c>
      <c r="T436" s="69">
        <v>9100000</v>
      </c>
      <c r="U436" s="69">
        <v>2600000</v>
      </c>
      <c r="V436" s="43">
        <v>1155</v>
      </c>
      <c r="W436" s="44">
        <v>45362</v>
      </c>
      <c r="X436" s="45">
        <v>136500000</v>
      </c>
      <c r="Y436" s="46">
        <v>1527</v>
      </c>
      <c r="Z436" s="44">
        <v>45393</v>
      </c>
      <c r="AA436" s="47" t="s">
        <v>603</v>
      </c>
      <c r="AB436" s="77" t="s">
        <v>84</v>
      </c>
      <c r="AC436" s="74">
        <v>45391</v>
      </c>
      <c r="AD436" s="48" t="s">
        <v>2666</v>
      </c>
      <c r="AE436" s="78" t="s">
        <v>2667</v>
      </c>
      <c r="AF436" s="77" t="s">
        <v>87</v>
      </c>
      <c r="AG436" s="48" t="s">
        <v>290</v>
      </c>
      <c r="AH436" s="60" t="s">
        <v>1435</v>
      </c>
      <c r="AI436" s="48" t="s">
        <v>77</v>
      </c>
      <c r="AJ436" s="48" t="s">
        <v>77</v>
      </c>
      <c r="AK436" s="49"/>
      <c r="AL436" s="50"/>
      <c r="AM436" s="48" t="s">
        <v>77</v>
      </c>
      <c r="AN436" s="48" t="s">
        <v>77</v>
      </c>
      <c r="AO436" s="48" t="s">
        <v>77</v>
      </c>
      <c r="AP436" s="48" t="s">
        <v>77</v>
      </c>
      <c r="AQ436" s="48" t="s">
        <v>77</v>
      </c>
      <c r="AR436" s="48" t="s">
        <v>77</v>
      </c>
      <c r="AS436" s="48" t="s">
        <v>77</v>
      </c>
      <c r="AT436" s="51"/>
      <c r="AU436" s="51"/>
      <c r="AV436" s="51"/>
      <c r="AW436" s="51"/>
      <c r="AX436" s="52"/>
      <c r="AY436" s="37"/>
      <c r="AZ436" s="37"/>
      <c r="BA436" s="66"/>
      <c r="BB436" s="66"/>
      <c r="BC436" s="51"/>
      <c r="BD436" s="51"/>
      <c r="BE436" s="51"/>
      <c r="BF436" s="51"/>
      <c r="BG436" s="66"/>
      <c r="BH436" s="76"/>
      <c r="BI436" s="66"/>
      <c r="BJ436" s="76"/>
      <c r="BK436" s="66"/>
      <c r="BL436" s="79"/>
      <c r="BM436" s="76"/>
      <c r="BN436" s="66"/>
      <c r="BO436" s="66"/>
      <c r="BP436" s="79"/>
      <c r="BQ436" s="76"/>
      <c r="BR436" s="66"/>
      <c r="BS436" s="66"/>
      <c r="BT436" s="79"/>
      <c r="BU436" s="80"/>
      <c r="BV436" s="79"/>
      <c r="BW436" s="79"/>
      <c r="BX436" s="57">
        <f>O436</f>
        <v>45498</v>
      </c>
      <c r="BY436" s="52">
        <f>R436+AX436</f>
        <v>105</v>
      </c>
      <c r="BZ436" s="37" t="str">
        <f>S436</f>
        <v>3 MESES Y 15 DIAS</v>
      </c>
      <c r="CA436" s="42">
        <f>T436+AL436</f>
        <v>9100000</v>
      </c>
      <c r="CB436" s="37" t="s">
        <v>91</v>
      </c>
    </row>
    <row r="437" spans="1:80" s="58" customFormat="1" ht="29.25" customHeight="1" x14ac:dyDescent="0.3">
      <c r="A437" s="75">
        <v>436</v>
      </c>
      <c r="B437" s="73">
        <v>104047</v>
      </c>
      <c r="C437" s="36" t="s">
        <v>2287</v>
      </c>
      <c r="D437" s="71" t="s">
        <v>2288</v>
      </c>
      <c r="E437" s="71" t="s">
        <v>2289</v>
      </c>
      <c r="F437" s="66" t="s">
        <v>2668</v>
      </c>
      <c r="G437" s="38" t="s">
        <v>2669</v>
      </c>
      <c r="H437" s="76" t="s">
        <v>76</v>
      </c>
      <c r="I437" s="76" t="s">
        <v>2670</v>
      </c>
      <c r="J437" s="40" t="s">
        <v>2293</v>
      </c>
      <c r="K437" s="66" t="s">
        <v>80</v>
      </c>
      <c r="L437" s="76" t="s">
        <v>81</v>
      </c>
      <c r="M437" s="64">
        <v>45391</v>
      </c>
      <c r="N437" s="86">
        <v>45393</v>
      </c>
      <c r="O437" s="86">
        <v>45498</v>
      </c>
      <c r="P437" s="76">
        <v>3</v>
      </c>
      <c r="Q437" s="76">
        <v>15</v>
      </c>
      <c r="R437" s="76">
        <f t="shared" si="12"/>
        <v>105</v>
      </c>
      <c r="S437" s="76" t="s">
        <v>82</v>
      </c>
      <c r="T437" s="69">
        <v>14000000</v>
      </c>
      <c r="U437" s="69">
        <v>4000000</v>
      </c>
      <c r="V437" s="43">
        <v>1156</v>
      </c>
      <c r="W437" s="44">
        <v>45362</v>
      </c>
      <c r="X437" s="45">
        <v>182000000</v>
      </c>
      <c r="Y437" s="46">
        <v>1528</v>
      </c>
      <c r="Z437" s="44">
        <v>45393</v>
      </c>
      <c r="AA437" s="47" t="s">
        <v>798</v>
      </c>
      <c r="AB437" s="77" t="s">
        <v>84</v>
      </c>
      <c r="AC437" s="74">
        <v>45391</v>
      </c>
      <c r="AD437" s="48" t="s">
        <v>2671</v>
      </c>
      <c r="AE437" s="78" t="s">
        <v>2672</v>
      </c>
      <c r="AF437" s="77" t="s">
        <v>87</v>
      </c>
      <c r="AG437" s="48" t="s">
        <v>2296</v>
      </c>
      <c r="AH437" s="90" t="s">
        <v>846</v>
      </c>
      <c r="AI437" s="48" t="s">
        <v>77</v>
      </c>
      <c r="AJ437" s="48" t="s">
        <v>77</v>
      </c>
      <c r="AK437" s="49"/>
      <c r="AL437" s="50"/>
      <c r="AM437" s="48" t="s">
        <v>77</v>
      </c>
      <c r="AN437" s="48" t="s">
        <v>77</v>
      </c>
      <c r="AO437" s="48" t="s">
        <v>77</v>
      </c>
      <c r="AP437" s="48" t="s">
        <v>77</v>
      </c>
      <c r="AQ437" s="48" t="s">
        <v>77</v>
      </c>
      <c r="AR437" s="48" t="s">
        <v>77</v>
      </c>
      <c r="AS437" s="48" t="s">
        <v>77</v>
      </c>
      <c r="AT437" s="51"/>
      <c r="AU437" s="51"/>
      <c r="AV437" s="51"/>
      <c r="AW437" s="51"/>
      <c r="AX437" s="52"/>
      <c r="AY437" s="37"/>
      <c r="AZ437" s="37"/>
      <c r="BA437" s="66"/>
      <c r="BB437" s="66"/>
      <c r="BC437" s="51"/>
      <c r="BD437" s="51"/>
      <c r="BE437" s="51"/>
      <c r="BF437" s="51"/>
      <c r="BG437" s="66"/>
      <c r="BH437" s="76"/>
      <c r="BI437" s="66"/>
      <c r="BJ437" s="76"/>
      <c r="BK437" s="66"/>
      <c r="BL437" s="79"/>
      <c r="BM437" s="76"/>
      <c r="BN437" s="66"/>
      <c r="BO437" s="66"/>
      <c r="BP437" s="79"/>
      <c r="BQ437" s="76"/>
      <c r="BR437" s="66"/>
      <c r="BS437" s="66"/>
      <c r="BT437" s="79"/>
      <c r="BU437" s="80"/>
      <c r="BV437" s="79"/>
      <c r="BW437" s="79"/>
      <c r="BX437" s="57">
        <f>O437</f>
        <v>45498</v>
      </c>
      <c r="BY437" s="52">
        <f>R437+AX437</f>
        <v>105</v>
      </c>
      <c r="BZ437" s="37" t="str">
        <f>S437</f>
        <v>3 MESES Y 15 DIAS</v>
      </c>
      <c r="CA437" s="42">
        <f>T437+AL437</f>
        <v>14000000</v>
      </c>
      <c r="CB437" s="37" t="s">
        <v>91</v>
      </c>
    </row>
    <row r="438" spans="1:80" s="58" customFormat="1" ht="29.25" customHeight="1" x14ac:dyDescent="0.3">
      <c r="A438" s="75">
        <v>437</v>
      </c>
      <c r="B438" s="73">
        <v>103901</v>
      </c>
      <c r="C438" s="36" t="s">
        <v>2265</v>
      </c>
      <c r="D438" s="71" t="s">
        <v>2266</v>
      </c>
      <c r="E438" s="71" t="s">
        <v>2321</v>
      </c>
      <c r="F438" s="66" t="s">
        <v>2673</v>
      </c>
      <c r="G438" s="38" t="s">
        <v>2674</v>
      </c>
      <c r="H438" s="76" t="s">
        <v>76</v>
      </c>
      <c r="I438" s="76" t="s">
        <v>2675</v>
      </c>
      <c r="J438" s="40" t="s">
        <v>2460</v>
      </c>
      <c r="K438" s="66" t="s">
        <v>80</v>
      </c>
      <c r="L438" s="76" t="s">
        <v>81</v>
      </c>
      <c r="M438" s="64">
        <v>45391</v>
      </c>
      <c r="N438" s="86">
        <v>45394</v>
      </c>
      <c r="O438" s="86">
        <v>45499</v>
      </c>
      <c r="P438" s="76">
        <v>3</v>
      </c>
      <c r="Q438" s="76">
        <v>15</v>
      </c>
      <c r="R438" s="76">
        <f t="shared" si="12"/>
        <v>105</v>
      </c>
      <c r="S438" s="76" t="s">
        <v>82</v>
      </c>
      <c r="T438" s="69">
        <v>16800000</v>
      </c>
      <c r="U438" s="69">
        <v>4800000</v>
      </c>
      <c r="V438" s="43">
        <v>1148</v>
      </c>
      <c r="W438" s="44">
        <v>45362</v>
      </c>
      <c r="X438" s="45">
        <v>100800000</v>
      </c>
      <c r="Y438" s="46">
        <v>1529</v>
      </c>
      <c r="Z438" s="44">
        <v>45393</v>
      </c>
      <c r="AA438" s="47" t="s">
        <v>1026</v>
      </c>
      <c r="AB438" s="77" t="s">
        <v>84</v>
      </c>
      <c r="AC438" s="74">
        <v>45391</v>
      </c>
      <c r="AD438" s="48" t="s">
        <v>2676</v>
      </c>
      <c r="AE438" s="78" t="s">
        <v>2677</v>
      </c>
      <c r="AF438" s="77" t="s">
        <v>87</v>
      </c>
      <c r="AG438" s="48" t="s">
        <v>2329</v>
      </c>
      <c r="AH438" s="89" t="s">
        <v>2275</v>
      </c>
      <c r="AI438" s="48" t="s">
        <v>77</v>
      </c>
      <c r="AJ438" s="48" t="s">
        <v>77</v>
      </c>
      <c r="AK438" s="49"/>
      <c r="AL438" s="50"/>
      <c r="AM438" s="48" t="s">
        <v>77</v>
      </c>
      <c r="AN438" s="48" t="s">
        <v>77</v>
      </c>
      <c r="AO438" s="48" t="s">
        <v>77</v>
      </c>
      <c r="AP438" s="48" t="s">
        <v>77</v>
      </c>
      <c r="AQ438" s="48" t="s">
        <v>77</v>
      </c>
      <c r="AR438" s="48" t="s">
        <v>77</v>
      </c>
      <c r="AS438" s="48" t="s">
        <v>77</v>
      </c>
      <c r="AT438" s="51"/>
      <c r="AU438" s="51"/>
      <c r="AV438" s="51"/>
      <c r="AW438" s="51"/>
      <c r="AX438" s="52"/>
      <c r="AY438" s="37"/>
      <c r="AZ438" s="37"/>
      <c r="BA438" s="66"/>
      <c r="BB438" s="66"/>
      <c r="BC438" s="51"/>
      <c r="BD438" s="51"/>
      <c r="BE438" s="51"/>
      <c r="BF438" s="51"/>
      <c r="BG438" s="66"/>
      <c r="BH438" s="76"/>
      <c r="BI438" s="66"/>
      <c r="BJ438" s="76"/>
      <c r="BK438" s="66"/>
      <c r="BL438" s="79"/>
      <c r="BM438" s="76"/>
      <c r="BN438" s="66"/>
      <c r="BO438" s="66"/>
      <c r="BP438" s="79"/>
      <c r="BQ438" s="76"/>
      <c r="BR438" s="66"/>
      <c r="BS438" s="66"/>
      <c r="BT438" s="79"/>
      <c r="BU438" s="80"/>
      <c r="BV438" s="79"/>
      <c r="BW438" s="79"/>
      <c r="BX438" s="57">
        <f>O438</f>
        <v>45499</v>
      </c>
      <c r="BY438" s="52">
        <f>R438+AX438</f>
        <v>105</v>
      </c>
      <c r="BZ438" s="37" t="str">
        <f>S438</f>
        <v>3 MESES Y 15 DIAS</v>
      </c>
      <c r="CA438" s="42">
        <f>T438+AL438</f>
        <v>16800000</v>
      </c>
      <c r="CB438" s="37" t="s">
        <v>91</v>
      </c>
    </row>
    <row r="439" spans="1:80" s="58" customFormat="1" ht="29.25" customHeight="1" x14ac:dyDescent="0.3">
      <c r="A439" s="75">
        <v>438</v>
      </c>
      <c r="B439" s="73">
        <v>104047</v>
      </c>
      <c r="C439" s="36" t="s">
        <v>2287</v>
      </c>
      <c r="D439" s="71" t="s">
        <v>2288</v>
      </c>
      <c r="E439" s="71" t="s">
        <v>2289</v>
      </c>
      <c r="F439" s="66" t="s">
        <v>2678</v>
      </c>
      <c r="G439" s="38" t="s">
        <v>2679</v>
      </c>
      <c r="H439" s="76" t="s">
        <v>76</v>
      </c>
      <c r="I439" s="76" t="s">
        <v>2680</v>
      </c>
      <c r="J439" s="40" t="s">
        <v>2293</v>
      </c>
      <c r="K439" s="66" t="s">
        <v>80</v>
      </c>
      <c r="L439" s="76" t="s">
        <v>81</v>
      </c>
      <c r="M439" s="64">
        <v>45391</v>
      </c>
      <c r="N439" s="86">
        <v>45393</v>
      </c>
      <c r="O439" s="86">
        <v>45498</v>
      </c>
      <c r="P439" s="76">
        <v>3</v>
      </c>
      <c r="Q439" s="76">
        <v>15</v>
      </c>
      <c r="R439" s="76">
        <f t="shared" si="12"/>
        <v>105</v>
      </c>
      <c r="S439" s="76" t="s">
        <v>82</v>
      </c>
      <c r="T439" s="69">
        <v>14000000</v>
      </c>
      <c r="U439" s="69">
        <v>4000000</v>
      </c>
      <c r="V439" s="43">
        <v>1156</v>
      </c>
      <c r="W439" s="44">
        <v>45362</v>
      </c>
      <c r="X439" s="45">
        <v>182000000</v>
      </c>
      <c r="Y439" s="46">
        <v>1530</v>
      </c>
      <c r="Z439" s="44">
        <v>45393</v>
      </c>
      <c r="AA439" s="47" t="s">
        <v>798</v>
      </c>
      <c r="AB439" s="77" t="s">
        <v>84</v>
      </c>
      <c r="AC439" s="74">
        <v>45391</v>
      </c>
      <c r="AD439" s="48" t="s">
        <v>2681</v>
      </c>
      <c r="AE439" s="78" t="s">
        <v>2682</v>
      </c>
      <c r="AF439" s="77" t="s">
        <v>87</v>
      </c>
      <c r="AG439" s="48" t="s">
        <v>2296</v>
      </c>
      <c r="AH439" s="90" t="s">
        <v>846</v>
      </c>
      <c r="AI439" s="48" t="s">
        <v>77</v>
      </c>
      <c r="AJ439" s="48" t="s">
        <v>77</v>
      </c>
      <c r="AK439" s="49"/>
      <c r="AL439" s="50"/>
      <c r="AM439" s="48" t="s">
        <v>77</v>
      </c>
      <c r="AN439" s="48" t="s">
        <v>77</v>
      </c>
      <c r="AO439" s="48" t="s">
        <v>77</v>
      </c>
      <c r="AP439" s="48" t="s">
        <v>77</v>
      </c>
      <c r="AQ439" s="48" t="s">
        <v>77</v>
      </c>
      <c r="AR439" s="48" t="s">
        <v>77</v>
      </c>
      <c r="AS439" s="48" t="s">
        <v>77</v>
      </c>
      <c r="AT439" s="51"/>
      <c r="AU439" s="51"/>
      <c r="AV439" s="51"/>
      <c r="AW439" s="51"/>
      <c r="AX439" s="52"/>
      <c r="AY439" s="37"/>
      <c r="AZ439" s="37"/>
      <c r="BA439" s="66"/>
      <c r="BB439" s="66"/>
      <c r="BC439" s="51"/>
      <c r="BD439" s="51"/>
      <c r="BE439" s="51"/>
      <c r="BF439" s="51"/>
      <c r="BG439" s="66"/>
      <c r="BH439" s="76"/>
      <c r="BI439" s="66"/>
      <c r="BJ439" s="76"/>
      <c r="BK439" s="66"/>
      <c r="BL439" s="79"/>
      <c r="BM439" s="76"/>
      <c r="BN439" s="66"/>
      <c r="BO439" s="66"/>
      <c r="BP439" s="79"/>
      <c r="BQ439" s="76"/>
      <c r="BR439" s="66"/>
      <c r="BS439" s="66"/>
      <c r="BT439" s="79"/>
      <c r="BU439" s="80"/>
      <c r="BV439" s="79"/>
      <c r="BW439" s="79"/>
      <c r="BX439" s="57">
        <f>O439</f>
        <v>45498</v>
      </c>
      <c r="BY439" s="52">
        <f>R439+AX439</f>
        <v>105</v>
      </c>
      <c r="BZ439" s="37" t="str">
        <f>S439</f>
        <v>3 MESES Y 15 DIAS</v>
      </c>
      <c r="CA439" s="42">
        <f>T439+AL439</f>
        <v>14000000</v>
      </c>
      <c r="CB439" s="37" t="s">
        <v>91</v>
      </c>
    </row>
    <row r="440" spans="1:80" s="58" customFormat="1" ht="29.25" customHeight="1" x14ac:dyDescent="0.3">
      <c r="A440" s="75">
        <v>439</v>
      </c>
      <c r="B440" s="73">
        <v>104002</v>
      </c>
      <c r="C440" s="36" t="s">
        <v>2297</v>
      </c>
      <c r="D440" s="71" t="s">
        <v>2288</v>
      </c>
      <c r="E440" s="71" t="s">
        <v>2289</v>
      </c>
      <c r="F440" s="66" t="s">
        <v>2683</v>
      </c>
      <c r="G440" s="38" t="s">
        <v>2684</v>
      </c>
      <c r="H440" s="76" t="s">
        <v>76</v>
      </c>
      <c r="I440" s="76" t="s">
        <v>2685</v>
      </c>
      <c r="J440" s="40" t="s">
        <v>2318</v>
      </c>
      <c r="K440" s="66" t="s">
        <v>80</v>
      </c>
      <c r="L440" s="76" t="s">
        <v>81</v>
      </c>
      <c r="M440" s="64">
        <v>45390</v>
      </c>
      <c r="N440" s="86">
        <v>45393</v>
      </c>
      <c r="O440" s="86">
        <v>45498</v>
      </c>
      <c r="P440" s="76">
        <v>3</v>
      </c>
      <c r="Q440" s="76">
        <v>15</v>
      </c>
      <c r="R440" s="76">
        <f t="shared" si="12"/>
        <v>105</v>
      </c>
      <c r="S440" s="76" t="s">
        <v>82</v>
      </c>
      <c r="T440" s="69">
        <v>2600000</v>
      </c>
      <c r="U440" s="69">
        <v>9100000</v>
      </c>
      <c r="V440" s="43">
        <v>1154</v>
      </c>
      <c r="W440" s="44">
        <v>45362</v>
      </c>
      <c r="X440" s="45">
        <v>45500000</v>
      </c>
      <c r="Y440" s="46">
        <v>1531</v>
      </c>
      <c r="Z440" s="44">
        <v>45393</v>
      </c>
      <c r="AA440" s="47" t="s">
        <v>603</v>
      </c>
      <c r="AB440" s="77" t="s">
        <v>84</v>
      </c>
      <c r="AC440" s="74">
        <v>45390</v>
      </c>
      <c r="AD440" s="48" t="s">
        <v>2686</v>
      </c>
      <c r="AE440" s="78" t="s">
        <v>2687</v>
      </c>
      <c r="AF440" s="77" t="s">
        <v>87</v>
      </c>
      <c r="AG440" s="48" t="s">
        <v>2296</v>
      </c>
      <c r="AH440" s="90" t="s">
        <v>846</v>
      </c>
      <c r="AI440" s="48" t="s">
        <v>77</v>
      </c>
      <c r="AJ440" s="48" t="s">
        <v>77</v>
      </c>
      <c r="AK440" s="49"/>
      <c r="AL440" s="50"/>
      <c r="AM440" s="48" t="s">
        <v>77</v>
      </c>
      <c r="AN440" s="48" t="s">
        <v>77</v>
      </c>
      <c r="AO440" s="48" t="s">
        <v>77</v>
      </c>
      <c r="AP440" s="48" t="s">
        <v>77</v>
      </c>
      <c r="AQ440" s="48" t="s">
        <v>77</v>
      </c>
      <c r="AR440" s="48" t="s">
        <v>77</v>
      </c>
      <c r="AS440" s="48" t="s">
        <v>77</v>
      </c>
      <c r="AT440" s="51"/>
      <c r="AU440" s="51"/>
      <c r="AV440" s="51"/>
      <c r="AW440" s="51"/>
      <c r="AX440" s="52"/>
      <c r="AY440" s="37"/>
      <c r="AZ440" s="37"/>
      <c r="BA440" s="66"/>
      <c r="BB440" s="66"/>
      <c r="BC440" s="51"/>
      <c r="BD440" s="51"/>
      <c r="BE440" s="51"/>
      <c r="BF440" s="51"/>
      <c r="BG440" s="66"/>
      <c r="BH440" s="76"/>
      <c r="BI440" s="66"/>
      <c r="BJ440" s="76"/>
      <c r="BK440" s="66"/>
      <c r="BL440" s="79"/>
      <c r="BM440" s="76"/>
      <c r="BN440" s="66"/>
      <c r="BO440" s="66"/>
      <c r="BP440" s="79"/>
      <c r="BQ440" s="76"/>
      <c r="BR440" s="66"/>
      <c r="BS440" s="66"/>
      <c r="BT440" s="79"/>
      <c r="BU440" s="80"/>
      <c r="BV440" s="79"/>
      <c r="BW440" s="79"/>
      <c r="BX440" s="57">
        <f>O440</f>
        <v>45498</v>
      </c>
      <c r="BY440" s="52">
        <f>R440+AX440</f>
        <v>105</v>
      </c>
      <c r="BZ440" s="37" t="str">
        <f>S440</f>
        <v>3 MESES Y 15 DIAS</v>
      </c>
      <c r="CA440" s="42">
        <f>T440+AL440</f>
        <v>2600000</v>
      </c>
      <c r="CB440" s="37" t="s">
        <v>91</v>
      </c>
    </row>
    <row r="441" spans="1:80" s="58" customFormat="1" ht="29.25" customHeight="1" x14ac:dyDescent="0.3">
      <c r="A441" s="75">
        <v>440</v>
      </c>
      <c r="B441" s="73">
        <v>103819</v>
      </c>
      <c r="C441" s="36" t="s">
        <v>1590</v>
      </c>
      <c r="D441" s="71" t="s">
        <v>1591</v>
      </c>
      <c r="E441" s="71" t="s">
        <v>1592</v>
      </c>
      <c r="F441" s="66" t="s">
        <v>2688</v>
      </c>
      <c r="G441" s="38" t="s">
        <v>2689</v>
      </c>
      <c r="H441" s="76" t="s">
        <v>76</v>
      </c>
      <c r="I441" s="76" t="s">
        <v>2690</v>
      </c>
      <c r="J441" s="40" t="s">
        <v>2454</v>
      </c>
      <c r="K441" s="66" t="s">
        <v>80</v>
      </c>
      <c r="L441" s="76" t="s">
        <v>81</v>
      </c>
      <c r="M441" s="64">
        <v>45391</v>
      </c>
      <c r="N441" s="86">
        <v>45393</v>
      </c>
      <c r="O441" s="86">
        <v>45498</v>
      </c>
      <c r="P441" s="76">
        <v>3</v>
      </c>
      <c r="Q441" s="76">
        <v>15</v>
      </c>
      <c r="R441" s="76">
        <f t="shared" si="12"/>
        <v>105</v>
      </c>
      <c r="S441" s="76" t="s">
        <v>82</v>
      </c>
      <c r="T441" s="69">
        <v>9100000</v>
      </c>
      <c r="U441" s="69">
        <v>2600000</v>
      </c>
      <c r="V441" s="43">
        <v>1135</v>
      </c>
      <c r="W441" s="44">
        <v>45362</v>
      </c>
      <c r="X441" s="45">
        <v>136500000</v>
      </c>
      <c r="Y441" s="46">
        <v>1532</v>
      </c>
      <c r="Z441" s="44">
        <v>45393</v>
      </c>
      <c r="AA441" s="47" t="s">
        <v>603</v>
      </c>
      <c r="AB441" s="77" t="s">
        <v>84</v>
      </c>
      <c r="AC441" s="74">
        <v>45391</v>
      </c>
      <c r="AD441" s="48" t="s">
        <v>2691</v>
      </c>
      <c r="AE441" s="78" t="s">
        <v>2692</v>
      </c>
      <c r="AF441" s="77" t="s">
        <v>87</v>
      </c>
      <c r="AG441" s="48" t="s">
        <v>978</v>
      </c>
      <c r="AH441" s="61" t="s">
        <v>1594</v>
      </c>
      <c r="AI441" s="48" t="s">
        <v>77</v>
      </c>
      <c r="AJ441" s="48" t="s">
        <v>77</v>
      </c>
      <c r="AK441" s="49"/>
      <c r="AL441" s="50"/>
      <c r="AM441" s="48" t="s">
        <v>77</v>
      </c>
      <c r="AN441" s="48" t="s">
        <v>77</v>
      </c>
      <c r="AO441" s="48" t="s">
        <v>77</v>
      </c>
      <c r="AP441" s="48" t="s">
        <v>77</v>
      </c>
      <c r="AQ441" s="48" t="s">
        <v>77</v>
      </c>
      <c r="AR441" s="48" t="s">
        <v>77</v>
      </c>
      <c r="AS441" s="48" t="s">
        <v>77</v>
      </c>
      <c r="AT441" s="51"/>
      <c r="AU441" s="51"/>
      <c r="AV441" s="51"/>
      <c r="AW441" s="51"/>
      <c r="AX441" s="52"/>
      <c r="AY441" s="37"/>
      <c r="AZ441" s="37"/>
      <c r="BA441" s="66"/>
      <c r="BB441" s="66"/>
      <c r="BC441" s="51"/>
      <c r="BD441" s="51"/>
      <c r="BE441" s="51"/>
      <c r="BF441" s="51"/>
      <c r="BG441" s="66"/>
      <c r="BH441" s="76"/>
      <c r="BI441" s="66"/>
      <c r="BJ441" s="76"/>
      <c r="BK441" s="66"/>
      <c r="BL441" s="79"/>
      <c r="BM441" s="76"/>
      <c r="BN441" s="66"/>
      <c r="BO441" s="66"/>
      <c r="BP441" s="79"/>
      <c r="BQ441" s="76"/>
      <c r="BR441" s="66"/>
      <c r="BS441" s="66"/>
      <c r="BT441" s="79"/>
      <c r="BU441" s="80"/>
      <c r="BV441" s="79"/>
      <c r="BW441" s="79"/>
      <c r="BX441" s="57">
        <f>O441</f>
        <v>45498</v>
      </c>
      <c r="BY441" s="52">
        <f>R441+AX441</f>
        <v>105</v>
      </c>
      <c r="BZ441" s="37" t="str">
        <f>S441</f>
        <v>3 MESES Y 15 DIAS</v>
      </c>
      <c r="CA441" s="42">
        <f>T441+AL441</f>
        <v>9100000</v>
      </c>
      <c r="CB441" s="37" t="s">
        <v>91</v>
      </c>
    </row>
    <row r="442" spans="1:80" s="58" customFormat="1" ht="29.25" customHeight="1" x14ac:dyDescent="0.3">
      <c r="A442" s="75">
        <v>441</v>
      </c>
      <c r="B442" s="73">
        <v>104038</v>
      </c>
      <c r="C442" s="36" t="s">
        <v>2497</v>
      </c>
      <c r="D442" s="71" t="s">
        <v>2498</v>
      </c>
      <c r="E442" s="71" t="s">
        <v>2499</v>
      </c>
      <c r="F442" s="66" t="s">
        <v>2693</v>
      </c>
      <c r="G442" s="38" t="s">
        <v>2694</v>
      </c>
      <c r="H442" s="76" t="s">
        <v>76</v>
      </c>
      <c r="I442" s="76" t="s">
        <v>2695</v>
      </c>
      <c r="J442" s="40" t="s">
        <v>2503</v>
      </c>
      <c r="K442" s="66" t="s">
        <v>80</v>
      </c>
      <c r="L442" s="76" t="s">
        <v>81</v>
      </c>
      <c r="M442" s="64">
        <v>45391</v>
      </c>
      <c r="N442" s="86">
        <v>45400</v>
      </c>
      <c r="O442" s="86">
        <v>45506</v>
      </c>
      <c r="P442" s="76">
        <v>3</v>
      </c>
      <c r="Q442" s="76">
        <v>15</v>
      </c>
      <c r="R442" s="76">
        <f t="shared" si="12"/>
        <v>105</v>
      </c>
      <c r="S442" s="76" t="s">
        <v>82</v>
      </c>
      <c r="T442" s="69">
        <v>9100000</v>
      </c>
      <c r="U442" s="69">
        <v>2600000</v>
      </c>
      <c r="V442" s="43">
        <v>1155</v>
      </c>
      <c r="W442" s="44">
        <v>45362</v>
      </c>
      <c r="X442" s="45">
        <v>136500000</v>
      </c>
      <c r="Y442" s="46">
        <v>1533</v>
      </c>
      <c r="Z442" s="44">
        <v>45393</v>
      </c>
      <c r="AA442" s="47" t="s">
        <v>603</v>
      </c>
      <c r="AB442" s="77" t="s">
        <v>84</v>
      </c>
      <c r="AC442" s="74">
        <v>45391</v>
      </c>
      <c r="AD442" s="48" t="s">
        <v>2696</v>
      </c>
      <c r="AE442" s="78" t="s">
        <v>2697</v>
      </c>
      <c r="AF442" s="77" t="s">
        <v>87</v>
      </c>
      <c r="AG442" s="48" t="s">
        <v>290</v>
      </c>
      <c r="AH442" s="60" t="s">
        <v>1435</v>
      </c>
      <c r="AI442" s="48" t="s">
        <v>77</v>
      </c>
      <c r="AJ442" s="48" t="s">
        <v>77</v>
      </c>
      <c r="AK442" s="49"/>
      <c r="AL442" s="50"/>
      <c r="AM442" s="48" t="s">
        <v>77</v>
      </c>
      <c r="AN442" s="48" t="s">
        <v>77</v>
      </c>
      <c r="AO442" s="48" t="s">
        <v>77</v>
      </c>
      <c r="AP442" s="48" t="s">
        <v>77</v>
      </c>
      <c r="AQ442" s="48" t="s">
        <v>77</v>
      </c>
      <c r="AR442" s="48" t="s">
        <v>77</v>
      </c>
      <c r="AS442" s="48" t="s">
        <v>77</v>
      </c>
      <c r="AT442" s="51"/>
      <c r="AU442" s="51"/>
      <c r="AV442" s="51"/>
      <c r="AW442" s="51"/>
      <c r="AX442" s="52"/>
      <c r="AY442" s="37"/>
      <c r="AZ442" s="37"/>
      <c r="BA442" s="66"/>
      <c r="BB442" s="66"/>
      <c r="BC442" s="51"/>
      <c r="BD442" s="51"/>
      <c r="BE442" s="51"/>
      <c r="BF442" s="51"/>
      <c r="BG442" s="66"/>
      <c r="BH442" s="76"/>
      <c r="BI442" s="66"/>
      <c r="BJ442" s="76"/>
      <c r="BK442" s="66"/>
      <c r="BL442" s="79"/>
      <c r="BM442" s="76"/>
      <c r="BN442" s="66"/>
      <c r="BO442" s="66"/>
      <c r="BP442" s="79"/>
      <c r="BQ442" s="76"/>
      <c r="BR442" s="66"/>
      <c r="BS442" s="66"/>
      <c r="BT442" s="79"/>
      <c r="BU442" s="80"/>
      <c r="BV442" s="79"/>
      <c r="BW442" s="79"/>
      <c r="BX442" s="57">
        <f>O442</f>
        <v>45506</v>
      </c>
      <c r="BY442" s="52">
        <f>R442+AX442</f>
        <v>105</v>
      </c>
      <c r="BZ442" s="37" t="str">
        <f>S442</f>
        <v>3 MESES Y 15 DIAS</v>
      </c>
      <c r="CA442" s="42">
        <f>T442+AL442</f>
        <v>9100000</v>
      </c>
      <c r="CB442" s="37" t="s">
        <v>91</v>
      </c>
    </row>
    <row r="443" spans="1:80" s="58" customFormat="1" ht="29.25" customHeight="1" x14ac:dyDescent="0.3">
      <c r="A443" s="75">
        <v>442</v>
      </c>
      <c r="B443" s="73">
        <v>104239</v>
      </c>
      <c r="C443" s="36" t="s">
        <v>2497</v>
      </c>
      <c r="D443" s="71" t="s">
        <v>2498</v>
      </c>
      <c r="E443" s="71" t="s">
        <v>2499</v>
      </c>
      <c r="F443" s="66" t="s">
        <v>2698</v>
      </c>
      <c r="G443" s="38" t="s">
        <v>2699</v>
      </c>
      <c r="H443" s="76" t="s">
        <v>76</v>
      </c>
      <c r="I443" s="76" t="s">
        <v>2700</v>
      </c>
      <c r="J443" s="40" t="s">
        <v>2701</v>
      </c>
      <c r="K443" s="66" t="s">
        <v>80</v>
      </c>
      <c r="L443" s="76" t="s">
        <v>81</v>
      </c>
      <c r="M443" s="64">
        <v>45391</v>
      </c>
      <c r="N443" s="86">
        <v>45400</v>
      </c>
      <c r="O443" s="86">
        <v>45506</v>
      </c>
      <c r="P443" s="76">
        <v>3</v>
      </c>
      <c r="Q443" s="76">
        <v>15</v>
      </c>
      <c r="R443" s="76">
        <f t="shared" si="12"/>
        <v>105</v>
      </c>
      <c r="S443" s="76" t="s">
        <v>82</v>
      </c>
      <c r="T443" s="69">
        <v>19250000</v>
      </c>
      <c r="U443" s="69">
        <v>5500000</v>
      </c>
      <c r="V443" s="46">
        <v>1171</v>
      </c>
      <c r="W443" s="44">
        <v>45364</v>
      </c>
      <c r="X443" s="45">
        <v>19250000</v>
      </c>
      <c r="Y443" s="46">
        <v>1534</v>
      </c>
      <c r="Z443" s="44">
        <v>45393</v>
      </c>
      <c r="AA443" s="47" t="s">
        <v>1001</v>
      </c>
      <c r="AB443" s="77" t="s">
        <v>84</v>
      </c>
      <c r="AC443" s="74">
        <v>45391</v>
      </c>
      <c r="AD443" s="48" t="s">
        <v>2702</v>
      </c>
      <c r="AE443" s="8" t="s">
        <v>2703</v>
      </c>
      <c r="AF443" s="77" t="s">
        <v>87</v>
      </c>
      <c r="AG443" s="48" t="s">
        <v>290</v>
      </c>
      <c r="AH443" s="60" t="s">
        <v>291</v>
      </c>
      <c r="AI443" s="48" t="s">
        <v>77</v>
      </c>
      <c r="AJ443" s="48" t="s">
        <v>77</v>
      </c>
      <c r="AK443" s="49"/>
      <c r="AL443" s="50"/>
      <c r="AM443" s="48" t="s">
        <v>77</v>
      </c>
      <c r="AN443" s="48" t="s">
        <v>77</v>
      </c>
      <c r="AO443" s="48" t="s">
        <v>77</v>
      </c>
      <c r="AP443" s="48" t="s">
        <v>77</v>
      </c>
      <c r="AQ443" s="48" t="s">
        <v>77</v>
      </c>
      <c r="AR443" s="48" t="s">
        <v>77</v>
      </c>
      <c r="AS443" s="48" t="s">
        <v>77</v>
      </c>
      <c r="AT443" s="51"/>
      <c r="AU443" s="51"/>
      <c r="AV443" s="51"/>
      <c r="AW443" s="51"/>
      <c r="AX443" s="52"/>
      <c r="AY443" s="37"/>
      <c r="AZ443" s="37"/>
      <c r="BA443" s="66"/>
      <c r="BB443" s="66"/>
      <c r="BC443" s="51"/>
      <c r="BD443" s="51"/>
      <c r="BE443" s="51"/>
      <c r="BF443" s="51"/>
      <c r="BG443" s="66"/>
      <c r="BH443" s="76"/>
      <c r="BI443" s="66"/>
      <c r="BJ443" s="76"/>
      <c r="BK443" s="66"/>
      <c r="BL443" s="79"/>
      <c r="BM443" s="76"/>
      <c r="BN443" s="66"/>
      <c r="BO443" s="66"/>
      <c r="BP443" s="79"/>
      <c r="BQ443" s="76"/>
      <c r="BR443" s="66"/>
      <c r="BS443" s="66"/>
      <c r="BT443" s="79"/>
      <c r="BU443" s="80"/>
      <c r="BV443" s="79"/>
      <c r="BW443" s="79"/>
      <c r="BX443" s="57">
        <f>O443</f>
        <v>45506</v>
      </c>
      <c r="BY443" s="52">
        <f>R443+AX443</f>
        <v>105</v>
      </c>
      <c r="BZ443" s="37" t="str">
        <f>S443</f>
        <v>3 MESES Y 15 DIAS</v>
      </c>
      <c r="CA443" s="42">
        <f>T443+AL443</f>
        <v>19250000</v>
      </c>
      <c r="CB443" s="37" t="s">
        <v>91</v>
      </c>
    </row>
    <row r="444" spans="1:80" s="58" customFormat="1" ht="29.25" customHeight="1" x14ac:dyDescent="0.3">
      <c r="A444" s="75">
        <v>443</v>
      </c>
      <c r="B444" s="73">
        <v>104038</v>
      </c>
      <c r="C444" s="36" t="s">
        <v>2497</v>
      </c>
      <c r="D444" s="71" t="s">
        <v>2498</v>
      </c>
      <c r="E444" s="71" t="s">
        <v>2499</v>
      </c>
      <c r="F444" s="66" t="s">
        <v>2704</v>
      </c>
      <c r="G444" s="38" t="s">
        <v>2705</v>
      </c>
      <c r="H444" s="76" t="s">
        <v>76</v>
      </c>
      <c r="I444" s="76" t="s">
        <v>2706</v>
      </c>
      <c r="J444" s="40" t="s">
        <v>2503</v>
      </c>
      <c r="K444" s="66" t="s">
        <v>80</v>
      </c>
      <c r="L444" s="76" t="s">
        <v>81</v>
      </c>
      <c r="M444" s="64">
        <v>45391</v>
      </c>
      <c r="N444" s="86">
        <v>45393</v>
      </c>
      <c r="O444" s="86">
        <v>45498</v>
      </c>
      <c r="P444" s="76">
        <v>3</v>
      </c>
      <c r="Q444" s="76">
        <v>15</v>
      </c>
      <c r="R444" s="76">
        <f t="shared" si="12"/>
        <v>105</v>
      </c>
      <c r="S444" s="76" t="s">
        <v>82</v>
      </c>
      <c r="T444" s="69">
        <v>9100000</v>
      </c>
      <c r="U444" s="69">
        <v>2600000</v>
      </c>
      <c r="V444" s="43">
        <v>1155</v>
      </c>
      <c r="W444" s="44">
        <v>45362</v>
      </c>
      <c r="X444" s="45">
        <v>136500000</v>
      </c>
      <c r="Y444" s="46">
        <v>1535</v>
      </c>
      <c r="Z444" s="44">
        <v>45393</v>
      </c>
      <c r="AA444" s="47" t="s">
        <v>603</v>
      </c>
      <c r="AB444" s="77" t="s">
        <v>84</v>
      </c>
      <c r="AC444" s="74">
        <v>45391</v>
      </c>
      <c r="AD444" s="48" t="s">
        <v>2707</v>
      </c>
      <c r="AE444" s="78" t="s">
        <v>2708</v>
      </c>
      <c r="AF444" s="77" t="s">
        <v>87</v>
      </c>
      <c r="AG444" s="48" t="s">
        <v>290</v>
      </c>
      <c r="AH444" s="60" t="s">
        <v>1435</v>
      </c>
      <c r="AI444" s="48" t="s">
        <v>77</v>
      </c>
      <c r="AJ444" s="48" t="s">
        <v>77</v>
      </c>
      <c r="AK444" s="49"/>
      <c r="AL444" s="50"/>
      <c r="AM444" s="48" t="s">
        <v>77</v>
      </c>
      <c r="AN444" s="48" t="s">
        <v>77</v>
      </c>
      <c r="AO444" s="48" t="s">
        <v>77</v>
      </c>
      <c r="AP444" s="48" t="s">
        <v>77</v>
      </c>
      <c r="AQ444" s="48" t="s">
        <v>77</v>
      </c>
      <c r="AR444" s="48" t="s">
        <v>77</v>
      </c>
      <c r="AS444" s="48" t="s">
        <v>77</v>
      </c>
      <c r="AT444" s="51"/>
      <c r="AU444" s="51"/>
      <c r="AV444" s="51"/>
      <c r="AW444" s="51"/>
      <c r="AX444" s="52"/>
      <c r="AY444" s="37"/>
      <c r="AZ444" s="37"/>
      <c r="BA444" s="66"/>
      <c r="BB444" s="66"/>
      <c r="BC444" s="51"/>
      <c r="BD444" s="51"/>
      <c r="BE444" s="51"/>
      <c r="BF444" s="51"/>
      <c r="BG444" s="66"/>
      <c r="BH444" s="76"/>
      <c r="BI444" s="66"/>
      <c r="BJ444" s="76"/>
      <c r="BK444" s="66"/>
      <c r="BL444" s="79"/>
      <c r="BM444" s="76"/>
      <c r="BN444" s="66"/>
      <c r="BO444" s="66"/>
      <c r="BP444" s="79"/>
      <c r="BQ444" s="76"/>
      <c r="BR444" s="66"/>
      <c r="BS444" s="66"/>
      <c r="BT444" s="79"/>
      <c r="BU444" s="80"/>
      <c r="BV444" s="79"/>
      <c r="BW444" s="79"/>
      <c r="BX444" s="57">
        <f>O444</f>
        <v>45498</v>
      </c>
      <c r="BY444" s="52">
        <f>R444+AX444</f>
        <v>105</v>
      </c>
      <c r="BZ444" s="37" t="str">
        <f>S444</f>
        <v>3 MESES Y 15 DIAS</v>
      </c>
      <c r="CA444" s="42">
        <f>T444+AL444</f>
        <v>9100000</v>
      </c>
      <c r="CB444" s="37" t="s">
        <v>91</v>
      </c>
    </row>
    <row r="445" spans="1:80" s="58" customFormat="1" ht="29.25" customHeight="1" x14ac:dyDescent="0.3">
      <c r="A445" s="75">
        <v>444</v>
      </c>
      <c r="B445" s="73">
        <v>103891</v>
      </c>
      <c r="C445" s="36" t="s">
        <v>2606</v>
      </c>
      <c r="D445" s="71" t="s">
        <v>2266</v>
      </c>
      <c r="E445" s="71" t="s">
        <v>2321</v>
      </c>
      <c r="F445" s="66" t="s">
        <v>2709</v>
      </c>
      <c r="G445" s="38" t="s">
        <v>2710</v>
      </c>
      <c r="H445" s="76" t="s">
        <v>76</v>
      </c>
      <c r="I445" s="76" t="s">
        <v>2711</v>
      </c>
      <c r="J445" s="40" t="s">
        <v>2712</v>
      </c>
      <c r="K445" s="66" t="s">
        <v>80</v>
      </c>
      <c r="L445" s="76" t="s">
        <v>81</v>
      </c>
      <c r="M445" s="64">
        <v>45391</v>
      </c>
      <c r="N445" s="86">
        <v>45393</v>
      </c>
      <c r="O445" s="86">
        <v>45498</v>
      </c>
      <c r="P445" s="76">
        <v>3</v>
      </c>
      <c r="Q445" s="76">
        <v>15</v>
      </c>
      <c r="R445" s="76">
        <f t="shared" si="12"/>
        <v>105</v>
      </c>
      <c r="S445" s="76" t="s">
        <v>82</v>
      </c>
      <c r="T445" s="69">
        <v>18550000</v>
      </c>
      <c r="U445" s="69">
        <v>5300000</v>
      </c>
      <c r="V445" s="46">
        <v>1145</v>
      </c>
      <c r="W445" s="44">
        <v>45362</v>
      </c>
      <c r="X445" s="45">
        <v>18550000</v>
      </c>
      <c r="Y445" s="46">
        <v>1536</v>
      </c>
      <c r="Z445" s="44">
        <v>45393</v>
      </c>
      <c r="AA445" s="47" t="s">
        <v>2126</v>
      </c>
      <c r="AB445" s="77" t="s">
        <v>84</v>
      </c>
      <c r="AC445" s="74">
        <v>45391</v>
      </c>
      <c r="AD445" s="48" t="s">
        <v>2713</v>
      </c>
      <c r="AE445" s="8" t="s">
        <v>2714</v>
      </c>
      <c r="AF445" s="77" t="s">
        <v>87</v>
      </c>
      <c r="AG445" s="48" t="s">
        <v>2329</v>
      </c>
      <c r="AH445" s="60" t="s">
        <v>329</v>
      </c>
      <c r="AI445" s="48" t="s">
        <v>77</v>
      </c>
      <c r="AJ445" s="48" t="s">
        <v>77</v>
      </c>
      <c r="AK445" s="49"/>
      <c r="AL445" s="50"/>
      <c r="AM445" s="48" t="s">
        <v>77</v>
      </c>
      <c r="AN445" s="48" t="s">
        <v>77</v>
      </c>
      <c r="AO445" s="48" t="s">
        <v>77</v>
      </c>
      <c r="AP445" s="48" t="s">
        <v>77</v>
      </c>
      <c r="AQ445" s="48" t="s">
        <v>77</v>
      </c>
      <c r="AR445" s="48" t="s">
        <v>77</v>
      </c>
      <c r="AS445" s="48" t="s">
        <v>77</v>
      </c>
      <c r="AT445" s="51"/>
      <c r="AU445" s="51"/>
      <c r="AV445" s="51"/>
      <c r="AW445" s="51"/>
      <c r="AX445" s="52"/>
      <c r="AY445" s="37"/>
      <c r="AZ445" s="37"/>
      <c r="BA445" s="66"/>
      <c r="BB445" s="66"/>
      <c r="BC445" s="51"/>
      <c r="BD445" s="51"/>
      <c r="BE445" s="51"/>
      <c r="BF445" s="51"/>
      <c r="BG445" s="66"/>
      <c r="BH445" s="76"/>
      <c r="BI445" s="66"/>
      <c r="BJ445" s="76"/>
      <c r="BK445" s="66"/>
      <c r="BL445" s="79"/>
      <c r="BM445" s="76"/>
      <c r="BN445" s="66"/>
      <c r="BO445" s="66"/>
      <c r="BP445" s="79"/>
      <c r="BQ445" s="76"/>
      <c r="BR445" s="66"/>
      <c r="BS445" s="66"/>
      <c r="BT445" s="79"/>
      <c r="BU445" s="80"/>
      <c r="BV445" s="79"/>
      <c r="BW445" s="79"/>
      <c r="BX445" s="57">
        <f>O445</f>
        <v>45498</v>
      </c>
      <c r="BY445" s="52">
        <f>R445+AX445</f>
        <v>105</v>
      </c>
      <c r="BZ445" s="37" t="str">
        <f>S445</f>
        <v>3 MESES Y 15 DIAS</v>
      </c>
      <c r="CA445" s="42">
        <f>T445+AL445</f>
        <v>18550000</v>
      </c>
      <c r="CB445" s="37" t="s">
        <v>91</v>
      </c>
    </row>
    <row r="446" spans="1:80" s="58" customFormat="1" ht="29.25" customHeight="1" x14ac:dyDescent="0.3">
      <c r="A446" s="75">
        <v>445</v>
      </c>
      <c r="B446" s="73">
        <v>104047</v>
      </c>
      <c r="C446" s="36" t="s">
        <v>2287</v>
      </c>
      <c r="D446" s="71" t="s">
        <v>2288</v>
      </c>
      <c r="E446" s="71" t="s">
        <v>2289</v>
      </c>
      <c r="F446" s="66" t="s">
        <v>2715</v>
      </c>
      <c r="G446" s="38" t="s">
        <v>2716</v>
      </c>
      <c r="H446" s="76" t="s">
        <v>76</v>
      </c>
      <c r="I446" s="76" t="s">
        <v>2717</v>
      </c>
      <c r="J446" s="40" t="s">
        <v>2293</v>
      </c>
      <c r="K446" s="66" t="s">
        <v>80</v>
      </c>
      <c r="L446" s="76" t="s">
        <v>81</v>
      </c>
      <c r="M446" s="64">
        <v>45391</v>
      </c>
      <c r="N446" s="86">
        <v>45401</v>
      </c>
      <c r="O446" s="86">
        <v>45507</v>
      </c>
      <c r="P446" s="76">
        <v>3</v>
      </c>
      <c r="Q446" s="76">
        <v>15</v>
      </c>
      <c r="R446" s="76">
        <f t="shared" si="12"/>
        <v>105</v>
      </c>
      <c r="S446" s="76" t="s">
        <v>82</v>
      </c>
      <c r="T446" s="69">
        <v>14000000</v>
      </c>
      <c r="U446" s="69">
        <v>4000000</v>
      </c>
      <c r="V446" s="43">
        <v>1156</v>
      </c>
      <c r="W446" s="44">
        <v>45362</v>
      </c>
      <c r="X446" s="45">
        <v>182000000</v>
      </c>
      <c r="Y446" s="46">
        <v>1537</v>
      </c>
      <c r="Z446" s="44">
        <v>45393</v>
      </c>
      <c r="AA446" s="47" t="s">
        <v>798</v>
      </c>
      <c r="AB446" s="77" t="s">
        <v>84</v>
      </c>
      <c r="AC446" s="74">
        <v>45391</v>
      </c>
      <c r="AD446" s="48" t="s">
        <v>2718</v>
      </c>
      <c r="AE446" s="78" t="s">
        <v>2719</v>
      </c>
      <c r="AF446" s="77" t="s">
        <v>87</v>
      </c>
      <c r="AG446" s="48" t="s">
        <v>2296</v>
      </c>
      <c r="AH446" s="90" t="s">
        <v>846</v>
      </c>
      <c r="AI446" s="48" t="s">
        <v>77</v>
      </c>
      <c r="AJ446" s="48" t="s">
        <v>77</v>
      </c>
      <c r="AK446" s="49"/>
      <c r="AL446" s="50"/>
      <c r="AM446" s="48" t="s">
        <v>77</v>
      </c>
      <c r="AN446" s="48" t="s">
        <v>77</v>
      </c>
      <c r="AO446" s="48" t="s">
        <v>77</v>
      </c>
      <c r="AP446" s="48" t="s">
        <v>77</v>
      </c>
      <c r="AQ446" s="48" t="s">
        <v>77</v>
      </c>
      <c r="AR446" s="48" t="s">
        <v>77</v>
      </c>
      <c r="AS446" s="48" t="s">
        <v>77</v>
      </c>
      <c r="AT446" s="51"/>
      <c r="AU446" s="51"/>
      <c r="AV446" s="51"/>
      <c r="AW446" s="51"/>
      <c r="AX446" s="52"/>
      <c r="AY446" s="37"/>
      <c r="AZ446" s="37"/>
      <c r="BA446" s="66"/>
      <c r="BB446" s="66"/>
      <c r="BC446" s="51"/>
      <c r="BD446" s="51"/>
      <c r="BE446" s="51"/>
      <c r="BF446" s="51"/>
      <c r="BG446" s="66"/>
      <c r="BH446" s="76"/>
      <c r="BI446" s="66"/>
      <c r="BJ446" s="76"/>
      <c r="BK446" s="66"/>
      <c r="BL446" s="79"/>
      <c r="BM446" s="76"/>
      <c r="BN446" s="66"/>
      <c r="BO446" s="66"/>
      <c r="BP446" s="79"/>
      <c r="BQ446" s="76"/>
      <c r="BR446" s="66"/>
      <c r="BS446" s="66"/>
      <c r="BT446" s="79"/>
      <c r="BU446" s="80"/>
      <c r="BV446" s="79"/>
      <c r="BW446" s="79"/>
      <c r="BX446" s="57">
        <f>O446</f>
        <v>45507</v>
      </c>
      <c r="BY446" s="52">
        <f>R446+AX446</f>
        <v>105</v>
      </c>
      <c r="BZ446" s="37" t="str">
        <f>S446</f>
        <v>3 MESES Y 15 DIAS</v>
      </c>
      <c r="CA446" s="42">
        <f>T446+AL446</f>
        <v>14000000</v>
      </c>
      <c r="CB446" s="37" t="s">
        <v>91</v>
      </c>
    </row>
    <row r="447" spans="1:80" s="58" customFormat="1" ht="29.25" customHeight="1" x14ac:dyDescent="0.3">
      <c r="A447" s="75">
        <v>446</v>
      </c>
      <c r="B447" s="73">
        <v>104038</v>
      </c>
      <c r="C447" s="36" t="s">
        <v>2497</v>
      </c>
      <c r="D447" s="71" t="s">
        <v>2498</v>
      </c>
      <c r="E447" s="71" t="s">
        <v>2499</v>
      </c>
      <c r="F447" s="66" t="s">
        <v>2720</v>
      </c>
      <c r="G447" s="38" t="s">
        <v>2721</v>
      </c>
      <c r="H447" s="76" t="s">
        <v>76</v>
      </c>
      <c r="I447" s="76" t="s">
        <v>2722</v>
      </c>
      <c r="J447" s="40" t="s">
        <v>2503</v>
      </c>
      <c r="K447" s="66" t="s">
        <v>80</v>
      </c>
      <c r="L447" s="76" t="s">
        <v>81</v>
      </c>
      <c r="M447" s="64">
        <v>45391</v>
      </c>
      <c r="N447" s="86">
        <v>45398</v>
      </c>
      <c r="O447" s="86">
        <v>45503</v>
      </c>
      <c r="P447" s="76">
        <v>3</v>
      </c>
      <c r="Q447" s="76">
        <v>15</v>
      </c>
      <c r="R447" s="76">
        <f t="shared" si="12"/>
        <v>105</v>
      </c>
      <c r="S447" s="76" t="s">
        <v>82</v>
      </c>
      <c r="T447" s="69">
        <v>9100000</v>
      </c>
      <c r="U447" s="69">
        <v>2600000</v>
      </c>
      <c r="V447" s="43">
        <v>1155</v>
      </c>
      <c r="W447" s="44">
        <v>45362</v>
      </c>
      <c r="X447" s="45">
        <v>136500000</v>
      </c>
      <c r="Y447" s="46">
        <v>1538</v>
      </c>
      <c r="Z447" s="44">
        <v>45393</v>
      </c>
      <c r="AA447" s="47" t="s">
        <v>603</v>
      </c>
      <c r="AB447" s="77" t="s">
        <v>84</v>
      </c>
      <c r="AC447" s="74">
        <v>45391</v>
      </c>
      <c r="AD447" s="48" t="s">
        <v>2723</v>
      </c>
      <c r="AE447" s="8" t="s">
        <v>2724</v>
      </c>
      <c r="AF447" s="77" t="s">
        <v>87</v>
      </c>
      <c r="AG447" s="48" t="s">
        <v>290</v>
      </c>
      <c r="AH447" s="60" t="s">
        <v>1435</v>
      </c>
      <c r="AI447" s="48" t="s">
        <v>108</v>
      </c>
      <c r="AJ447" s="74">
        <v>45464</v>
      </c>
      <c r="AK447" s="50">
        <v>3900000</v>
      </c>
      <c r="AL447" s="50">
        <v>3900000</v>
      </c>
      <c r="AM447" s="48">
        <v>111975</v>
      </c>
      <c r="AN447" s="46">
        <v>1658</v>
      </c>
      <c r="AO447" s="59">
        <v>45460</v>
      </c>
      <c r="AP447" s="50">
        <v>3900000</v>
      </c>
      <c r="AQ447" s="46">
        <v>1986</v>
      </c>
      <c r="AR447" s="59">
        <v>45469</v>
      </c>
      <c r="AS447" s="47">
        <v>3900000</v>
      </c>
      <c r="AT447" s="52">
        <v>1</v>
      </c>
      <c r="AU447" s="52">
        <v>15</v>
      </c>
      <c r="AV447" s="52">
        <v>45</v>
      </c>
      <c r="AW447" s="37" t="s">
        <v>110</v>
      </c>
      <c r="AX447" s="65">
        <v>45</v>
      </c>
      <c r="AY447" s="64">
        <v>45550</v>
      </c>
      <c r="AZ447" s="66"/>
      <c r="BA447" s="66"/>
      <c r="BB447" s="66"/>
      <c r="BC447" s="51"/>
      <c r="BD447" s="51"/>
      <c r="BE447" s="51"/>
      <c r="BF447" s="51"/>
      <c r="BG447" s="66"/>
      <c r="BH447" s="76"/>
      <c r="BI447" s="66"/>
      <c r="BJ447" s="76"/>
      <c r="BK447" s="66"/>
      <c r="BL447" s="79"/>
      <c r="BM447" s="76"/>
      <c r="BN447" s="66"/>
      <c r="BO447" s="66"/>
      <c r="BP447" s="79"/>
      <c r="BQ447" s="76"/>
      <c r="BR447" s="66"/>
      <c r="BS447" s="66"/>
      <c r="BT447" s="79"/>
      <c r="BU447" s="80"/>
      <c r="BV447" s="79"/>
      <c r="BW447" s="79"/>
      <c r="BX447" s="64">
        <v>45550</v>
      </c>
      <c r="BY447" s="52">
        <f>R447+AX447</f>
        <v>150</v>
      </c>
      <c r="BZ447" s="37" t="s">
        <v>111</v>
      </c>
      <c r="CA447" s="42">
        <f>T447+AL447</f>
        <v>13000000</v>
      </c>
      <c r="CB447" s="37" t="s">
        <v>91</v>
      </c>
    </row>
    <row r="448" spans="1:80" s="58" customFormat="1" ht="29.25" customHeight="1" x14ac:dyDescent="0.3">
      <c r="A448" s="75">
        <v>447</v>
      </c>
      <c r="B448" s="73">
        <v>103952</v>
      </c>
      <c r="C448" s="36" t="s">
        <v>335</v>
      </c>
      <c r="D448" s="71" t="s">
        <v>336</v>
      </c>
      <c r="E448" s="71" t="s">
        <v>337</v>
      </c>
      <c r="F448" s="66" t="s">
        <v>2725</v>
      </c>
      <c r="G448" s="38" t="s">
        <v>2726</v>
      </c>
      <c r="H448" s="76" t="s">
        <v>76</v>
      </c>
      <c r="I448" s="76" t="s">
        <v>2727</v>
      </c>
      <c r="J448" s="40" t="s">
        <v>2728</v>
      </c>
      <c r="K448" s="66" t="s">
        <v>80</v>
      </c>
      <c r="L448" s="76" t="s">
        <v>81</v>
      </c>
      <c r="M448" s="64">
        <v>45393</v>
      </c>
      <c r="N448" s="86">
        <v>45394</v>
      </c>
      <c r="O448" s="86">
        <v>45499</v>
      </c>
      <c r="P448" s="76">
        <v>3</v>
      </c>
      <c r="Q448" s="76">
        <v>15</v>
      </c>
      <c r="R448" s="76">
        <f t="shared" si="12"/>
        <v>105</v>
      </c>
      <c r="S448" s="76" t="s">
        <v>82</v>
      </c>
      <c r="T448" s="69">
        <v>9975000</v>
      </c>
      <c r="U448" s="69">
        <v>2850000</v>
      </c>
      <c r="V448" s="43">
        <v>1163</v>
      </c>
      <c r="W448" s="44">
        <v>45364</v>
      </c>
      <c r="X448" s="45">
        <v>19950000</v>
      </c>
      <c r="Y448" s="46">
        <v>1541</v>
      </c>
      <c r="Z448" s="44">
        <v>45394</v>
      </c>
      <c r="AA448" s="47" t="s">
        <v>2729</v>
      </c>
      <c r="AB448" s="77" t="s">
        <v>84</v>
      </c>
      <c r="AC448" s="74">
        <v>45393</v>
      </c>
      <c r="AD448" s="48" t="s">
        <v>2730</v>
      </c>
      <c r="AE448" s="8" t="s">
        <v>2731</v>
      </c>
      <c r="AF448" s="77" t="s">
        <v>87</v>
      </c>
      <c r="AG448" s="48" t="s">
        <v>344</v>
      </c>
      <c r="AH448" s="61" t="s">
        <v>345</v>
      </c>
      <c r="AI448" s="48" t="s">
        <v>77</v>
      </c>
      <c r="AJ448" s="48" t="s">
        <v>77</v>
      </c>
      <c r="AK448" s="49"/>
      <c r="AL448" s="50"/>
      <c r="AM448" s="48" t="s">
        <v>77</v>
      </c>
      <c r="AN448" s="48" t="s">
        <v>77</v>
      </c>
      <c r="AO448" s="48" t="s">
        <v>77</v>
      </c>
      <c r="AP448" s="48" t="s">
        <v>77</v>
      </c>
      <c r="AQ448" s="48" t="s">
        <v>77</v>
      </c>
      <c r="AR448" s="48" t="s">
        <v>77</v>
      </c>
      <c r="AS448" s="48" t="s">
        <v>77</v>
      </c>
      <c r="AT448" s="51"/>
      <c r="AU448" s="51"/>
      <c r="AV448" s="51"/>
      <c r="AW448" s="51"/>
      <c r="AX448" s="52"/>
      <c r="AY448" s="37"/>
      <c r="AZ448" s="37"/>
      <c r="BA448" s="66"/>
      <c r="BB448" s="66"/>
      <c r="BC448" s="51"/>
      <c r="BD448" s="51"/>
      <c r="BE448" s="51"/>
      <c r="BF448" s="51"/>
      <c r="BG448" s="66"/>
      <c r="BH448" s="76"/>
      <c r="BI448" s="66"/>
      <c r="BJ448" s="76"/>
      <c r="BK448" s="66"/>
      <c r="BL448" s="79"/>
      <c r="BM448" s="76"/>
      <c r="BN448" s="66"/>
      <c r="BO448" s="66"/>
      <c r="BP448" s="79"/>
      <c r="BQ448" s="76"/>
      <c r="BR448" s="66"/>
      <c r="BS448" s="66"/>
      <c r="BT448" s="79"/>
      <c r="BU448" s="80"/>
      <c r="BV448" s="79"/>
      <c r="BW448" s="79"/>
      <c r="BX448" s="57">
        <f>O448</f>
        <v>45499</v>
      </c>
      <c r="BY448" s="52">
        <f>R448+AX448</f>
        <v>105</v>
      </c>
      <c r="BZ448" s="37" t="str">
        <f>S448</f>
        <v>3 MESES Y 15 DIAS</v>
      </c>
      <c r="CA448" s="42">
        <f>T448+AL448</f>
        <v>9975000</v>
      </c>
      <c r="CB448" s="37" t="s">
        <v>91</v>
      </c>
    </row>
    <row r="449" spans="1:80" s="58" customFormat="1" ht="29.25" customHeight="1" x14ac:dyDescent="0.3">
      <c r="A449" s="75">
        <v>448</v>
      </c>
      <c r="B449" s="73">
        <v>104101</v>
      </c>
      <c r="C449" s="36" t="s">
        <v>319</v>
      </c>
      <c r="D449" s="71" t="s">
        <v>320</v>
      </c>
      <c r="E449" s="71" t="s">
        <v>321</v>
      </c>
      <c r="F449" s="66" t="s">
        <v>2732</v>
      </c>
      <c r="G449" s="38" t="s">
        <v>2733</v>
      </c>
      <c r="H449" s="76" t="s">
        <v>76</v>
      </c>
      <c r="I449" s="76" t="s">
        <v>2734</v>
      </c>
      <c r="J449" s="40" t="s">
        <v>2529</v>
      </c>
      <c r="K449" s="66" t="s">
        <v>80</v>
      </c>
      <c r="L449" s="76" t="s">
        <v>81</v>
      </c>
      <c r="M449" s="64">
        <v>45392</v>
      </c>
      <c r="N449" s="86">
        <v>45394</v>
      </c>
      <c r="O449" s="86">
        <v>45499</v>
      </c>
      <c r="P449" s="76">
        <v>3</v>
      </c>
      <c r="Q449" s="76">
        <v>15</v>
      </c>
      <c r="R449" s="76">
        <f t="shared" si="12"/>
        <v>105</v>
      </c>
      <c r="S449" s="76" t="s">
        <v>82</v>
      </c>
      <c r="T449" s="69">
        <v>16800000</v>
      </c>
      <c r="U449" s="69">
        <v>4800000</v>
      </c>
      <c r="V449" s="43">
        <v>1164</v>
      </c>
      <c r="W449" s="44">
        <v>45364</v>
      </c>
      <c r="X449" s="45">
        <v>117600000</v>
      </c>
      <c r="Y449" s="46">
        <v>1542</v>
      </c>
      <c r="Z449" s="44">
        <v>45394</v>
      </c>
      <c r="AA449" s="47" t="s">
        <v>1026</v>
      </c>
      <c r="AB449" s="77" t="s">
        <v>84</v>
      </c>
      <c r="AC449" s="74">
        <v>45392</v>
      </c>
      <c r="AD449" s="48" t="s">
        <v>2735</v>
      </c>
      <c r="AE449" s="78" t="s">
        <v>2736</v>
      </c>
      <c r="AF449" s="77" t="s">
        <v>87</v>
      </c>
      <c r="AG449" s="48" t="s">
        <v>328</v>
      </c>
      <c r="AH449" s="48" t="s">
        <v>323</v>
      </c>
      <c r="AI449" s="48" t="s">
        <v>77</v>
      </c>
      <c r="AJ449" s="48" t="s">
        <v>77</v>
      </c>
      <c r="AK449" s="49"/>
      <c r="AL449" s="50"/>
      <c r="AM449" s="48" t="s">
        <v>77</v>
      </c>
      <c r="AN449" s="48" t="s">
        <v>77</v>
      </c>
      <c r="AO449" s="48" t="s">
        <v>77</v>
      </c>
      <c r="AP449" s="48" t="s">
        <v>77</v>
      </c>
      <c r="AQ449" s="48" t="s">
        <v>77</v>
      </c>
      <c r="AR449" s="48" t="s">
        <v>77</v>
      </c>
      <c r="AS449" s="48" t="s">
        <v>77</v>
      </c>
      <c r="AT449" s="51"/>
      <c r="AU449" s="51"/>
      <c r="AV449" s="51"/>
      <c r="AW449" s="51"/>
      <c r="AX449" s="52"/>
      <c r="AY449" s="37"/>
      <c r="AZ449" s="37"/>
      <c r="BA449" s="66"/>
      <c r="BB449" s="66"/>
      <c r="BC449" s="51"/>
      <c r="BD449" s="51"/>
      <c r="BE449" s="51"/>
      <c r="BF449" s="51"/>
      <c r="BG449" s="66"/>
      <c r="BH449" s="76"/>
      <c r="BI449" s="66"/>
      <c r="BJ449" s="76"/>
      <c r="BK449" s="66"/>
      <c r="BL449" s="79"/>
      <c r="BM449" s="76"/>
      <c r="BN449" s="66"/>
      <c r="BO449" s="66"/>
      <c r="BP449" s="79"/>
      <c r="BQ449" s="76"/>
      <c r="BR449" s="66"/>
      <c r="BS449" s="66"/>
      <c r="BT449" s="79"/>
      <c r="BU449" s="80"/>
      <c r="BV449" s="79"/>
      <c r="BW449" s="79"/>
      <c r="BX449" s="57">
        <f>O449</f>
        <v>45499</v>
      </c>
      <c r="BY449" s="52">
        <f>R449+AX449</f>
        <v>105</v>
      </c>
      <c r="BZ449" s="37" t="str">
        <f>S449</f>
        <v>3 MESES Y 15 DIAS</v>
      </c>
      <c r="CA449" s="42">
        <f>T449+AL449</f>
        <v>16800000</v>
      </c>
      <c r="CB449" s="37" t="s">
        <v>91</v>
      </c>
    </row>
    <row r="450" spans="1:80" s="58" customFormat="1" ht="29.25" customHeight="1" x14ac:dyDescent="0.3">
      <c r="A450" s="75">
        <v>449</v>
      </c>
      <c r="B450" s="73">
        <v>103952</v>
      </c>
      <c r="C450" s="36" t="s">
        <v>335</v>
      </c>
      <c r="D450" s="71" t="s">
        <v>336</v>
      </c>
      <c r="E450" s="71" t="s">
        <v>337</v>
      </c>
      <c r="F450" s="66" t="s">
        <v>2737</v>
      </c>
      <c r="G450" s="38" t="s">
        <v>2738</v>
      </c>
      <c r="H450" s="76" t="s">
        <v>76</v>
      </c>
      <c r="I450" s="76" t="s">
        <v>2739</v>
      </c>
      <c r="J450" s="40" t="s">
        <v>2728</v>
      </c>
      <c r="K450" s="66" t="s">
        <v>80</v>
      </c>
      <c r="L450" s="76" t="s">
        <v>81</v>
      </c>
      <c r="M450" s="64">
        <v>45393</v>
      </c>
      <c r="N450" s="86">
        <v>45404</v>
      </c>
      <c r="O450" s="86">
        <v>45510</v>
      </c>
      <c r="P450" s="76">
        <v>3</v>
      </c>
      <c r="Q450" s="76">
        <v>15</v>
      </c>
      <c r="R450" s="76">
        <f t="shared" si="12"/>
        <v>105</v>
      </c>
      <c r="S450" s="76" t="s">
        <v>82</v>
      </c>
      <c r="T450" s="69">
        <v>9975000</v>
      </c>
      <c r="U450" s="69">
        <v>2850000</v>
      </c>
      <c r="V450" s="43">
        <v>1163</v>
      </c>
      <c r="W450" s="44">
        <v>45364</v>
      </c>
      <c r="X450" s="45">
        <v>19950000</v>
      </c>
      <c r="Y450" s="46">
        <v>1543</v>
      </c>
      <c r="Z450" s="44">
        <v>45394</v>
      </c>
      <c r="AA450" s="47" t="s">
        <v>2729</v>
      </c>
      <c r="AB450" s="77" t="s">
        <v>84</v>
      </c>
      <c r="AC450" s="74">
        <v>45393</v>
      </c>
      <c r="AD450" s="48" t="s">
        <v>2740</v>
      </c>
      <c r="AE450" s="8" t="s">
        <v>2741</v>
      </c>
      <c r="AF450" s="77" t="s">
        <v>87</v>
      </c>
      <c r="AG450" s="48" t="s">
        <v>344</v>
      </c>
      <c r="AH450" s="61" t="s">
        <v>345</v>
      </c>
      <c r="AI450" s="48" t="s">
        <v>108</v>
      </c>
      <c r="AJ450" s="74">
        <v>45468</v>
      </c>
      <c r="AK450" s="50">
        <v>4275000</v>
      </c>
      <c r="AL450" s="50">
        <v>4275000</v>
      </c>
      <c r="AM450" s="48">
        <v>111979</v>
      </c>
      <c r="AN450" s="46">
        <v>1662</v>
      </c>
      <c r="AO450" s="59">
        <v>45460</v>
      </c>
      <c r="AP450" s="50">
        <v>4275000</v>
      </c>
      <c r="AQ450" s="46">
        <v>2064</v>
      </c>
      <c r="AR450" s="59">
        <v>45471</v>
      </c>
      <c r="AS450" s="47">
        <v>4275000</v>
      </c>
      <c r="AT450" s="52">
        <v>1</v>
      </c>
      <c r="AU450" s="52">
        <v>15</v>
      </c>
      <c r="AV450" s="52">
        <v>45</v>
      </c>
      <c r="AW450" s="37" t="s">
        <v>110</v>
      </c>
      <c r="AX450" s="65">
        <v>45</v>
      </c>
      <c r="AY450" s="64">
        <v>45556</v>
      </c>
      <c r="AZ450" s="66"/>
      <c r="BA450" s="66"/>
      <c r="BB450" s="66"/>
      <c r="BC450" s="51"/>
      <c r="BD450" s="51"/>
      <c r="BE450" s="51"/>
      <c r="BF450" s="51"/>
      <c r="BG450" s="66"/>
      <c r="BH450" s="76"/>
      <c r="BI450" s="66"/>
      <c r="BJ450" s="76" t="s">
        <v>490</v>
      </c>
      <c r="BK450" s="64">
        <v>45443</v>
      </c>
      <c r="BL450" s="79">
        <v>45444</v>
      </c>
      <c r="BM450" s="81" t="s">
        <v>2742</v>
      </c>
      <c r="BN450" s="66">
        <v>1010211914</v>
      </c>
      <c r="BO450" s="66" t="s">
        <v>2743</v>
      </c>
      <c r="BP450" s="42">
        <v>3705000</v>
      </c>
      <c r="BQ450" s="81" t="s">
        <v>2738</v>
      </c>
      <c r="BR450" s="66">
        <v>52275385</v>
      </c>
      <c r="BS450" s="66" t="s">
        <v>2744</v>
      </c>
      <c r="BT450" s="42">
        <v>6270000</v>
      </c>
      <c r="BU450" s="80" t="s">
        <v>311</v>
      </c>
      <c r="BV450" s="79"/>
      <c r="BW450" s="79"/>
      <c r="BX450" s="64">
        <v>45556</v>
      </c>
      <c r="BY450" s="52">
        <f>R450+AX450</f>
        <v>150</v>
      </c>
      <c r="BZ450" s="37" t="s">
        <v>111</v>
      </c>
      <c r="CA450" s="42">
        <f>T450+AL450</f>
        <v>14250000</v>
      </c>
      <c r="CB450" s="37" t="s">
        <v>91</v>
      </c>
    </row>
    <row r="451" spans="1:80" s="58" customFormat="1" ht="29.25" customHeight="1" x14ac:dyDescent="0.3">
      <c r="A451" s="75">
        <v>450</v>
      </c>
      <c r="B451" s="73">
        <v>104210</v>
      </c>
      <c r="C451" s="36" t="s">
        <v>312</v>
      </c>
      <c r="D451" s="71" t="s">
        <v>282</v>
      </c>
      <c r="E451" s="71" t="s">
        <v>283</v>
      </c>
      <c r="F451" s="91" t="s">
        <v>2745</v>
      </c>
      <c r="G451" s="38" t="s">
        <v>2746</v>
      </c>
      <c r="H451" s="76" t="s">
        <v>76</v>
      </c>
      <c r="I451" s="76" t="s">
        <v>2747</v>
      </c>
      <c r="J451" s="40" t="s">
        <v>2284</v>
      </c>
      <c r="K451" s="66" t="s">
        <v>80</v>
      </c>
      <c r="L451" s="76" t="s">
        <v>81</v>
      </c>
      <c r="M451" s="64">
        <v>45392</v>
      </c>
      <c r="N451" s="86">
        <v>45394</v>
      </c>
      <c r="O451" s="86">
        <v>45499</v>
      </c>
      <c r="P451" s="76">
        <v>3</v>
      </c>
      <c r="Q451" s="76">
        <v>15</v>
      </c>
      <c r="R451" s="76">
        <f t="shared" ref="R451:R456" si="13">3*30+15</f>
        <v>105</v>
      </c>
      <c r="S451" s="76" t="s">
        <v>82</v>
      </c>
      <c r="T451" s="69">
        <v>9100000</v>
      </c>
      <c r="U451" s="69">
        <v>2600000</v>
      </c>
      <c r="V451" s="43">
        <v>1169</v>
      </c>
      <c r="W451" s="44">
        <v>45364</v>
      </c>
      <c r="X451" s="45">
        <v>45500000</v>
      </c>
      <c r="Y451" s="46">
        <v>1544</v>
      </c>
      <c r="Z451" s="44">
        <v>45394</v>
      </c>
      <c r="AA451" s="47" t="s">
        <v>603</v>
      </c>
      <c r="AB451" s="77" t="s">
        <v>84</v>
      </c>
      <c r="AC451" s="74">
        <v>45392</v>
      </c>
      <c r="AD451" s="48" t="s">
        <v>2748</v>
      </c>
      <c r="AE451" s="8" t="s">
        <v>2749</v>
      </c>
      <c r="AF451" s="77" t="s">
        <v>87</v>
      </c>
      <c r="AG451" s="48" t="s">
        <v>290</v>
      </c>
      <c r="AH451" s="60" t="s">
        <v>291</v>
      </c>
      <c r="AI451" s="48" t="s">
        <v>77</v>
      </c>
      <c r="AJ451" s="48" t="s">
        <v>77</v>
      </c>
      <c r="AK451" s="49"/>
      <c r="AL451" s="50"/>
      <c r="AM451" s="48" t="s">
        <v>77</v>
      </c>
      <c r="AN451" s="48" t="s">
        <v>77</v>
      </c>
      <c r="AO451" s="48" t="s">
        <v>77</v>
      </c>
      <c r="AP451" s="48" t="s">
        <v>77</v>
      </c>
      <c r="AQ451" s="48" t="s">
        <v>77</v>
      </c>
      <c r="AR451" s="48" t="s">
        <v>77</v>
      </c>
      <c r="AS451" s="48" t="s">
        <v>77</v>
      </c>
      <c r="AT451" s="51"/>
      <c r="AU451" s="51"/>
      <c r="AV451" s="51"/>
      <c r="AW451" s="51"/>
      <c r="AX451" s="52"/>
      <c r="AY451" s="37"/>
      <c r="AZ451" s="37"/>
      <c r="BA451" s="66"/>
      <c r="BB451" s="66"/>
      <c r="BC451" s="51"/>
      <c r="BD451" s="51"/>
      <c r="BE451" s="51"/>
      <c r="BF451" s="51"/>
      <c r="BG451" s="66"/>
      <c r="BH451" s="76"/>
      <c r="BI451" s="66"/>
      <c r="BJ451" s="76"/>
      <c r="BK451" s="66"/>
      <c r="BL451" s="79"/>
      <c r="BM451" s="76"/>
      <c r="BN451" s="66"/>
      <c r="BO451" s="66"/>
      <c r="BP451" s="79"/>
      <c r="BQ451" s="76"/>
      <c r="BR451" s="66"/>
      <c r="BS451" s="66"/>
      <c r="BT451" s="79"/>
      <c r="BU451" s="80"/>
      <c r="BV451" s="79"/>
      <c r="BW451" s="79"/>
      <c r="BX451" s="57">
        <f>O451</f>
        <v>45499</v>
      </c>
      <c r="BY451" s="52">
        <f>R451+AX451</f>
        <v>105</v>
      </c>
      <c r="BZ451" s="37" t="str">
        <f>S451</f>
        <v>3 MESES Y 15 DIAS</v>
      </c>
      <c r="CA451" s="42">
        <f>T451+AL451</f>
        <v>9100000</v>
      </c>
      <c r="CB451" s="37" t="s">
        <v>91</v>
      </c>
    </row>
    <row r="452" spans="1:80" s="58" customFormat="1" ht="29.25" customHeight="1" x14ac:dyDescent="0.3">
      <c r="A452" s="75">
        <v>451</v>
      </c>
      <c r="B452" s="73">
        <v>103898</v>
      </c>
      <c r="C452" s="36" t="s">
        <v>185</v>
      </c>
      <c r="D452" s="71" t="s">
        <v>186</v>
      </c>
      <c r="E452" s="71" t="s">
        <v>187</v>
      </c>
      <c r="F452" s="66" t="s">
        <v>2750</v>
      </c>
      <c r="G452" s="38" t="s">
        <v>2751</v>
      </c>
      <c r="H452" s="76" t="s">
        <v>76</v>
      </c>
      <c r="I452" s="76" t="s">
        <v>2752</v>
      </c>
      <c r="J452" s="40" t="s">
        <v>1812</v>
      </c>
      <c r="K452" s="66" t="s">
        <v>80</v>
      </c>
      <c r="L452" s="76" t="s">
        <v>81</v>
      </c>
      <c r="M452" s="64">
        <v>45393</v>
      </c>
      <c r="N452" s="86">
        <v>45394</v>
      </c>
      <c r="O452" s="86">
        <v>45499</v>
      </c>
      <c r="P452" s="76">
        <v>3</v>
      </c>
      <c r="Q452" s="76">
        <v>15</v>
      </c>
      <c r="R452" s="76">
        <f t="shared" si="13"/>
        <v>105</v>
      </c>
      <c r="S452" s="76" t="s">
        <v>82</v>
      </c>
      <c r="T452" s="69">
        <v>21000000</v>
      </c>
      <c r="U452" s="69">
        <v>6000000</v>
      </c>
      <c r="V452" s="43">
        <v>1162</v>
      </c>
      <c r="W452" s="44">
        <v>45364</v>
      </c>
      <c r="X452" s="45">
        <v>42000000</v>
      </c>
      <c r="Y452" s="46">
        <v>1545</v>
      </c>
      <c r="Z452" s="44">
        <v>45394</v>
      </c>
      <c r="AA452" s="47" t="s">
        <v>610</v>
      </c>
      <c r="AB452" s="77" t="s">
        <v>84</v>
      </c>
      <c r="AC452" s="74">
        <v>45393</v>
      </c>
      <c r="AD452" s="48" t="s">
        <v>2753</v>
      </c>
      <c r="AE452" s="8" t="s">
        <v>2754</v>
      </c>
      <c r="AF452" s="77" t="s">
        <v>87</v>
      </c>
      <c r="AG452" s="48" t="s">
        <v>359</v>
      </c>
      <c r="AH452" s="92" t="s">
        <v>119</v>
      </c>
      <c r="AI452" s="48" t="s">
        <v>77</v>
      </c>
      <c r="AJ452" s="48" t="s">
        <v>77</v>
      </c>
      <c r="AK452" s="49"/>
      <c r="AL452" s="50"/>
      <c r="AM452" s="48" t="s">
        <v>77</v>
      </c>
      <c r="AN452" s="48" t="s">
        <v>77</v>
      </c>
      <c r="AO452" s="48" t="s">
        <v>77</v>
      </c>
      <c r="AP452" s="48" t="s">
        <v>77</v>
      </c>
      <c r="AQ452" s="48" t="s">
        <v>77</v>
      </c>
      <c r="AR452" s="48" t="s">
        <v>77</v>
      </c>
      <c r="AS452" s="48" t="s">
        <v>77</v>
      </c>
      <c r="AT452" s="51"/>
      <c r="AU452" s="51"/>
      <c r="AV452" s="51"/>
      <c r="AW452" s="51"/>
      <c r="AX452" s="52"/>
      <c r="AY452" s="37"/>
      <c r="AZ452" s="37"/>
      <c r="BA452" s="66"/>
      <c r="BB452" s="66"/>
      <c r="BC452" s="51"/>
      <c r="BD452" s="51"/>
      <c r="BE452" s="51"/>
      <c r="BF452" s="51"/>
      <c r="BG452" s="66"/>
      <c r="BH452" s="76"/>
      <c r="BI452" s="66"/>
      <c r="BJ452" s="76"/>
      <c r="BK452" s="66"/>
      <c r="BL452" s="79"/>
      <c r="BM452" s="76"/>
      <c r="BN452" s="66"/>
      <c r="BO452" s="66"/>
      <c r="BP452" s="79"/>
      <c r="BQ452" s="76"/>
      <c r="BR452" s="66"/>
      <c r="BS452" s="66"/>
      <c r="BT452" s="79"/>
      <c r="BU452" s="80"/>
      <c r="BV452" s="79"/>
      <c r="BW452" s="79"/>
      <c r="BX452" s="57">
        <f>O452</f>
        <v>45499</v>
      </c>
      <c r="BY452" s="52">
        <f>R452+AX452</f>
        <v>105</v>
      </c>
      <c r="BZ452" s="37" t="str">
        <f>S452</f>
        <v>3 MESES Y 15 DIAS</v>
      </c>
      <c r="CA452" s="42">
        <f>T452+AL452</f>
        <v>21000000</v>
      </c>
      <c r="CB452" s="37" t="s">
        <v>91</v>
      </c>
    </row>
    <row r="453" spans="1:80" s="58" customFormat="1" ht="29.25" customHeight="1" x14ac:dyDescent="0.3">
      <c r="A453" s="75">
        <v>452</v>
      </c>
      <c r="B453" s="73">
        <v>106808</v>
      </c>
      <c r="C453" s="36" t="s">
        <v>133</v>
      </c>
      <c r="D453" s="71" t="s">
        <v>134</v>
      </c>
      <c r="E453" s="71" t="s">
        <v>385</v>
      </c>
      <c r="F453" s="66" t="s">
        <v>2755</v>
      </c>
      <c r="G453" s="38" t="s">
        <v>2756</v>
      </c>
      <c r="H453" s="76" t="s">
        <v>76</v>
      </c>
      <c r="I453" s="76" t="s">
        <v>2757</v>
      </c>
      <c r="J453" s="40" t="s">
        <v>2758</v>
      </c>
      <c r="K453" s="66" t="s">
        <v>80</v>
      </c>
      <c r="L453" s="76" t="s">
        <v>81</v>
      </c>
      <c r="M453" s="64">
        <v>45393</v>
      </c>
      <c r="N453" s="86">
        <v>45398</v>
      </c>
      <c r="O453" s="86">
        <v>45503</v>
      </c>
      <c r="P453" s="76">
        <v>3</v>
      </c>
      <c r="Q453" s="76">
        <v>15</v>
      </c>
      <c r="R453" s="76">
        <f t="shared" si="13"/>
        <v>105</v>
      </c>
      <c r="S453" s="76" t="s">
        <v>82</v>
      </c>
      <c r="T453" s="69">
        <v>17500000</v>
      </c>
      <c r="U453" s="69">
        <v>5000000</v>
      </c>
      <c r="V453" s="43">
        <v>1220</v>
      </c>
      <c r="W453" s="44">
        <v>45385</v>
      </c>
      <c r="X453" s="45">
        <v>35000000</v>
      </c>
      <c r="Y453" s="46">
        <v>1546</v>
      </c>
      <c r="Z453" s="44">
        <v>45394</v>
      </c>
      <c r="AA453" s="47" t="s">
        <v>583</v>
      </c>
      <c r="AB453" s="77" t="s">
        <v>84</v>
      </c>
      <c r="AC453" s="74">
        <v>45393</v>
      </c>
      <c r="AD453" s="48" t="s">
        <v>2759</v>
      </c>
      <c r="AE453" s="8" t="s">
        <v>2760</v>
      </c>
      <c r="AF453" s="77" t="s">
        <v>87</v>
      </c>
      <c r="AG453" s="48" t="s">
        <v>392</v>
      </c>
      <c r="AH453" s="48" t="s">
        <v>107</v>
      </c>
      <c r="AI453" s="48" t="s">
        <v>77</v>
      </c>
      <c r="AJ453" s="48" t="s">
        <v>77</v>
      </c>
      <c r="AK453" s="49"/>
      <c r="AL453" s="50"/>
      <c r="AM453" s="48" t="s">
        <v>77</v>
      </c>
      <c r="AN453" s="48" t="s">
        <v>77</v>
      </c>
      <c r="AO453" s="48" t="s">
        <v>77</v>
      </c>
      <c r="AP453" s="48" t="s">
        <v>77</v>
      </c>
      <c r="AQ453" s="48" t="s">
        <v>77</v>
      </c>
      <c r="AR453" s="48" t="s">
        <v>77</v>
      </c>
      <c r="AS453" s="48" t="s">
        <v>77</v>
      </c>
      <c r="AT453" s="51"/>
      <c r="AU453" s="51"/>
      <c r="AV453" s="51"/>
      <c r="AW453" s="51"/>
      <c r="AX453" s="52"/>
      <c r="AY453" s="37"/>
      <c r="AZ453" s="37"/>
      <c r="BA453" s="66"/>
      <c r="BB453" s="66"/>
      <c r="BC453" s="51"/>
      <c r="BD453" s="51"/>
      <c r="BE453" s="51"/>
      <c r="BF453" s="51"/>
      <c r="BG453" s="66"/>
      <c r="BH453" s="76"/>
      <c r="BI453" s="66"/>
      <c r="BJ453" s="76"/>
      <c r="BK453" s="66"/>
      <c r="BL453" s="79"/>
      <c r="BM453" s="76"/>
      <c r="BN453" s="66"/>
      <c r="BO453" s="66"/>
      <c r="BP453" s="79"/>
      <c r="BQ453" s="76"/>
      <c r="BR453" s="66"/>
      <c r="BS453" s="66"/>
      <c r="BT453" s="79"/>
      <c r="BU453" s="80"/>
      <c r="BV453" s="79"/>
      <c r="BW453" s="79"/>
      <c r="BX453" s="57">
        <f>O453</f>
        <v>45503</v>
      </c>
      <c r="BY453" s="52">
        <f>R453+AX453</f>
        <v>105</v>
      </c>
      <c r="BZ453" s="37" t="str">
        <f>S453</f>
        <v>3 MESES Y 15 DIAS</v>
      </c>
      <c r="CA453" s="42">
        <f>T453+AL453</f>
        <v>17500000</v>
      </c>
      <c r="CB453" s="37" t="s">
        <v>91</v>
      </c>
    </row>
    <row r="454" spans="1:80" s="58" customFormat="1" ht="29.25" customHeight="1" x14ac:dyDescent="0.3">
      <c r="A454" s="75">
        <v>453</v>
      </c>
      <c r="B454" s="73">
        <v>104122</v>
      </c>
      <c r="C454" s="36" t="s">
        <v>346</v>
      </c>
      <c r="D454" s="71" t="s">
        <v>320</v>
      </c>
      <c r="E454" s="71" t="s">
        <v>321</v>
      </c>
      <c r="F454" s="66" t="s">
        <v>2761</v>
      </c>
      <c r="G454" s="38" t="s">
        <v>2762</v>
      </c>
      <c r="H454" s="76" t="s">
        <v>76</v>
      </c>
      <c r="I454" s="76" t="s">
        <v>2763</v>
      </c>
      <c r="J454" s="40" t="s">
        <v>2764</v>
      </c>
      <c r="K454" s="66" t="s">
        <v>80</v>
      </c>
      <c r="L454" s="76" t="s">
        <v>81</v>
      </c>
      <c r="M454" s="64">
        <v>45393</v>
      </c>
      <c r="N454" s="86">
        <v>45394</v>
      </c>
      <c r="O454" s="86">
        <v>45499</v>
      </c>
      <c r="P454" s="76">
        <v>3</v>
      </c>
      <c r="Q454" s="76">
        <v>15</v>
      </c>
      <c r="R454" s="76">
        <f t="shared" si="13"/>
        <v>105</v>
      </c>
      <c r="S454" s="76" t="s">
        <v>82</v>
      </c>
      <c r="T454" s="69">
        <v>9975000</v>
      </c>
      <c r="U454" s="69">
        <v>2850000</v>
      </c>
      <c r="V454" s="43">
        <v>1165</v>
      </c>
      <c r="W454" s="44">
        <v>45364</v>
      </c>
      <c r="X454" s="45">
        <v>19950000</v>
      </c>
      <c r="Y454" s="46">
        <v>1547</v>
      </c>
      <c r="Z454" s="44">
        <v>45394</v>
      </c>
      <c r="AA454" s="47" t="s">
        <v>2729</v>
      </c>
      <c r="AB454" s="77" t="s">
        <v>84</v>
      </c>
      <c r="AC454" s="74">
        <v>45393</v>
      </c>
      <c r="AD454" s="48" t="s">
        <v>2765</v>
      </c>
      <c r="AE454" s="8" t="s">
        <v>2766</v>
      </c>
      <c r="AF454" s="77" t="s">
        <v>87</v>
      </c>
      <c r="AG454" s="48" t="s">
        <v>328</v>
      </c>
      <c r="AH454" s="48" t="s">
        <v>323</v>
      </c>
      <c r="AI454" s="48" t="s">
        <v>77</v>
      </c>
      <c r="AJ454" s="48" t="s">
        <v>77</v>
      </c>
      <c r="AK454" s="49"/>
      <c r="AL454" s="50"/>
      <c r="AM454" s="48" t="s">
        <v>77</v>
      </c>
      <c r="AN454" s="48" t="s">
        <v>77</v>
      </c>
      <c r="AO454" s="48" t="s">
        <v>77</v>
      </c>
      <c r="AP454" s="48" t="s">
        <v>77</v>
      </c>
      <c r="AQ454" s="48" t="s">
        <v>77</v>
      </c>
      <c r="AR454" s="48" t="s">
        <v>77</v>
      </c>
      <c r="AS454" s="48" t="s">
        <v>77</v>
      </c>
      <c r="AT454" s="51"/>
      <c r="AU454" s="51"/>
      <c r="AV454" s="51"/>
      <c r="AW454" s="51"/>
      <c r="AX454" s="52"/>
      <c r="AY454" s="37"/>
      <c r="AZ454" s="37"/>
      <c r="BA454" s="66"/>
      <c r="BB454" s="66"/>
      <c r="BC454" s="51"/>
      <c r="BD454" s="51"/>
      <c r="BE454" s="51"/>
      <c r="BF454" s="51"/>
      <c r="BG454" s="66"/>
      <c r="BH454" s="76"/>
      <c r="BI454" s="66"/>
      <c r="BJ454" s="76"/>
      <c r="BK454" s="66"/>
      <c r="BL454" s="79"/>
      <c r="BM454" s="76"/>
      <c r="BN454" s="66"/>
      <c r="BO454" s="66"/>
      <c r="BP454" s="79"/>
      <c r="BQ454" s="76"/>
      <c r="BR454" s="66"/>
      <c r="BS454" s="66"/>
      <c r="BT454" s="79"/>
      <c r="BU454" s="80"/>
      <c r="BV454" s="79"/>
      <c r="BW454" s="79"/>
      <c r="BX454" s="57">
        <f>O454</f>
        <v>45499</v>
      </c>
      <c r="BY454" s="52">
        <f>R454+AX454</f>
        <v>105</v>
      </c>
      <c r="BZ454" s="37" t="str">
        <f>S454</f>
        <v>3 MESES Y 15 DIAS</v>
      </c>
      <c r="CA454" s="42">
        <f>T454+AL454</f>
        <v>9975000</v>
      </c>
      <c r="CB454" s="37" t="s">
        <v>91</v>
      </c>
    </row>
    <row r="455" spans="1:80" s="58" customFormat="1" ht="29.25" customHeight="1" x14ac:dyDescent="0.3">
      <c r="A455" s="75">
        <v>454</v>
      </c>
      <c r="B455" s="73">
        <v>103887</v>
      </c>
      <c r="C455" s="36" t="s">
        <v>2265</v>
      </c>
      <c r="D455" s="71" t="s">
        <v>2266</v>
      </c>
      <c r="E455" s="71" t="s">
        <v>2267</v>
      </c>
      <c r="F455" s="66" t="s">
        <v>2767</v>
      </c>
      <c r="G455" s="38" t="s">
        <v>2768</v>
      </c>
      <c r="H455" s="76" t="s">
        <v>76</v>
      </c>
      <c r="I455" s="76" t="s">
        <v>2769</v>
      </c>
      <c r="J455" s="40" t="s">
        <v>2271</v>
      </c>
      <c r="K455" s="66" t="s">
        <v>80</v>
      </c>
      <c r="L455" s="76" t="s">
        <v>81</v>
      </c>
      <c r="M455" s="64">
        <v>45393</v>
      </c>
      <c r="N455" s="86">
        <v>45394</v>
      </c>
      <c r="O455" s="86">
        <v>45499</v>
      </c>
      <c r="P455" s="76">
        <v>3</v>
      </c>
      <c r="Q455" s="76">
        <v>15</v>
      </c>
      <c r="R455" s="76">
        <f t="shared" si="13"/>
        <v>105</v>
      </c>
      <c r="S455" s="76" t="s">
        <v>82</v>
      </c>
      <c r="T455" s="69">
        <v>9100000</v>
      </c>
      <c r="U455" s="69">
        <v>2600000</v>
      </c>
      <c r="V455" s="43">
        <v>1177</v>
      </c>
      <c r="W455" s="44">
        <v>45364</v>
      </c>
      <c r="X455" s="45">
        <v>36400000</v>
      </c>
      <c r="Y455" s="46">
        <v>1548</v>
      </c>
      <c r="Z455" s="44">
        <v>45394</v>
      </c>
      <c r="AA455" s="47" t="s">
        <v>603</v>
      </c>
      <c r="AB455" s="77" t="s">
        <v>84</v>
      </c>
      <c r="AC455" s="74">
        <v>45393</v>
      </c>
      <c r="AD455" s="48" t="s">
        <v>2770</v>
      </c>
      <c r="AE455" s="8" t="s">
        <v>2771</v>
      </c>
      <c r="AF455" s="77" t="s">
        <v>87</v>
      </c>
      <c r="AG455" s="48" t="s">
        <v>2329</v>
      </c>
      <c r="AH455" s="89" t="s">
        <v>2275</v>
      </c>
      <c r="AI455" s="48" t="s">
        <v>77</v>
      </c>
      <c r="AJ455" s="48" t="s">
        <v>77</v>
      </c>
      <c r="AK455" s="49"/>
      <c r="AL455" s="50"/>
      <c r="AM455" s="48" t="s">
        <v>77</v>
      </c>
      <c r="AN455" s="48" t="s">
        <v>77</v>
      </c>
      <c r="AO455" s="48" t="s">
        <v>77</v>
      </c>
      <c r="AP455" s="48" t="s">
        <v>77</v>
      </c>
      <c r="AQ455" s="48" t="s">
        <v>77</v>
      </c>
      <c r="AR455" s="48" t="s">
        <v>77</v>
      </c>
      <c r="AS455" s="48" t="s">
        <v>77</v>
      </c>
      <c r="AT455" s="51"/>
      <c r="AU455" s="51"/>
      <c r="AV455" s="51"/>
      <c r="AW455" s="51"/>
      <c r="AX455" s="52"/>
      <c r="AY455" s="37"/>
      <c r="AZ455" s="37"/>
      <c r="BA455" s="66"/>
      <c r="BB455" s="66"/>
      <c r="BC455" s="51"/>
      <c r="BD455" s="51"/>
      <c r="BE455" s="51"/>
      <c r="BF455" s="51"/>
      <c r="BG455" s="66"/>
      <c r="BH455" s="76"/>
      <c r="BI455" s="66"/>
      <c r="BJ455" s="76"/>
      <c r="BK455" s="66"/>
      <c r="BL455" s="79"/>
      <c r="BM455" s="76"/>
      <c r="BN455" s="66"/>
      <c r="BO455" s="66"/>
      <c r="BP455" s="79"/>
      <c r="BQ455" s="76"/>
      <c r="BR455" s="66"/>
      <c r="BS455" s="66"/>
      <c r="BT455" s="79"/>
      <c r="BU455" s="80"/>
      <c r="BV455" s="79"/>
      <c r="BW455" s="79"/>
      <c r="BX455" s="57">
        <f>O455</f>
        <v>45499</v>
      </c>
      <c r="BY455" s="52">
        <f>R455+AX455</f>
        <v>105</v>
      </c>
      <c r="BZ455" s="37" t="str">
        <f>S455</f>
        <v>3 MESES Y 15 DIAS</v>
      </c>
      <c r="CA455" s="42">
        <f>T455+AL455</f>
        <v>9100000</v>
      </c>
      <c r="CB455" s="37" t="s">
        <v>91</v>
      </c>
    </row>
    <row r="456" spans="1:80" s="58" customFormat="1" ht="29.25" customHeight="1" x14ac:dyDescent="0.3">
      <c r="A456" s="75">
        <v>455</v>
      </c>
      <c r="B456" s="73">
        <v>104101</v>
      </c>
      <c r="C456" s="36" t="s">
        <v>319</v>
      </c>
      <c r="D456" s="71" t="s">
        <v>320</v>
      </c>
      <c r="E456" s="71" t="s">
        <v>321</v>
      </c>
      <c r="F456" s="66" t="s">
        <v>2772</v>
      </c>
      <c r="G456" s="38" t="s">
        <v>2773</v>
      </c>
      <c r="H456" s="76" t="s">
        <v>76</v>
      </c>
      <c r="I456" s="76" t="s">
        <v>2774</v>
      </c>
      <c r="J456" s="40" t="s">
        <v>2775</v>
      </c>
      <c r="K456" s="66" t="s">
        <v>80</v>
      </c>
      <c r="L456" s="76" t="s">
        <v>81</v>
      </c>
      <c r="M456" s="64">
        <v>45393</v>
      </c>
      <c r="N456" s="86">
        <v>45394</v>
      </c>
      <c r="O456" s="86">
        <v>45499</v>
      </c>
      <c r="P456" s="76">
        <v>3</v>
      </c>
      <c r="Q456" s="76">
        <v>15</v>
      </c>
      <c r="R456" s="76">
        <f t="shared" si="13"/>
        <v>105</v>
      </c>
      <c r="S456" s="76" t="s">
        <v>82</v>
      </c>
      <c r="T456" s="69">
        <v>16800000</v>
      </c>
      <c r="U456" s="69">
        <v>4800000</v>
      </c>
      <c r="V456" s="43">
        <v>1164</v>
      </c>
      <c r="W456" s="44">
        <v>45364</v>
      </c>
      <c r="X456" s="45">
        <v>117600000</v>
      </c>
      <c r="Y456" s="46">
        <v>1549</v>
      </c>
      <c r="Z456" s="44">
        <v>45394</v>
      </c>
      <c r="AA456" s="47" t="s">
        <v>1026</v>
      </c>
      <c r="AB456" s="77" t="s">
        <v>84</v>
      </c>
      <c r="AC456" s="74">
        <v>45393</v>
      </c>
      <c r="AD456" s="48" t="s">
        <v>2776</v>
      </c>
      <c r="AE456" s="8" t="s">
        <v>2777</v>
      </c>
      <c r="AF456" s="77" t="s">
        <v>87</v>
      </c>
      <c r="AG456" s="48" t="s">
        <v>328</v>
      </c>
      <c r="AH456" s="48" t="s">
        <v>323</v>
      </c>
      <c r="AI456" s="48" t="s">
        <v>77</v>
      </c>
      <c r="AJ456" s="48" t="s">
        <v>77</v>
      </c>
      <c r="AK456" s="49"/>
      <c r="AL456" s="50"/>
      <c r="AM456" s="48" t="s">
        <v>77</v>
      </c>
      <c r="AN456" s="48" t="s">
        <v>77</v>
      </c>
      <c r="AO456" s="48" t="s">
        <v>77</v>
      </c>
      <c r="AP456" s="48" t="s">
        <v>77</v>
      </c>
      <c r="AQ456" s="48" t="s">
        <v>77</v>
      </c>
      <c r="AR456" s="48" t="s">
        <v>77</v>
      </c>
      <c r="AS456" s="48" t="s">
        <v>77</v>
      </c>
      <c r="AT456" s="51"/>
      <c r="AU456" s="51"/>
      <c r="AV456" s="51"/>
      <c r="AW456" s="51"/>
      <c r="AX456" s="52"/>
      <c r="AY456" s="37"/>
      <c r="AZ456" s="37"/>
      <c r="BA456" s="66"/>
      <c r="BB456" s="66"/>
      <c r="BC456" s="51"/>
      <c r="BD456" s="51"/>
      <c r="BE456" s="51"/>
      <c r="BF456" s="51"/>
      <c r="BG456" s="66"/>
      <c r="BH456" s="76"/>
      <c r="BI456" s="66"/>
      <c r="BJ456" s="76"/>
      <c r="BK456" s="66"/>
      <c r="BL456" s="79"/>
      <c r="BM456" s="76"/>
      <c r="BN456" s="66"/>
      <c r="BO456" s="66"/>
      <c r="BP456" s="79"/>
      <c r="BQ456" s="76"/>
      <c r="BR456" s="66"/>
      <c r="BS456" s="66"/>
      <c r="BT456" s="79"/>
      <c r="BU456" s="80"/>
      <c r="BV456" s="79"/>
      <c r="BW456" s="79"/>
      <c r="BX456" s="57">
        <f>O456</f>
        <v>45499</v>
      </c>
      <c r="BY456" s="52">
        <f>R456+AX456</f>
        <v>105</v>
      </c>
      <c r="BZ456" s="37" t="str">
        <f>S456</f>
        <v>3 MESES Y 15 DIAS</v>
      </c>
      <c r="CA456" s="42">
        <f>T456+AL456</f>
        <v>16800000</v>
      </c>
      <c r="CB456" s="37" t="s">
        <v>91</v>
      </c>
    </row>
    <row r="457" spans="1:80" s="58" customFormat="1" ht="29.25" customHeight="1" x14ac:dyDescent="0.3">
      <c r="A457" s="75">
        <v>456</v>
      </c>
      <c r="B457" s="73">
        <v>106237</v>
      </c>
      <c r="C457" s="36" t="s">
        <v>346</v>
      </c>
      <c r="D457" s="71" t="s">
        <v>320</v>
      </c>
      <c r="E457" s="71" t="s">
        <v>321</v>
      </c>
      <c r="F457" s="66" t="s">
        <v>2778</v>
      </c>
      <c r="G457" s="38" t="s">
        <v>2779</v>
      </c>
      <c r="H457" s="76" t="s">
        <v>76</v>
      </c>
      <c r="I457" s="76" t="s">
        <v>2780</v>
      </c>
      <c r="J457" s="40" t="s">
        <v>325</v>
      </c>
      <c r="K457" s="66" t="s">
        <v>80</v>
      </c>
      <c r="L457" s="76" t="s">
        <v>81</v>
      </c>
      <c r="M457" s="64">
        <v>45393</v>
      </c>
      <c r="N457" s="86">
        <v>45398</v>
      </c>
      <c r="O457" s="86">
        <v>45488</v>
      </c>
      <c r="P457" s="76">
        <v>3</v>
      </c>
      <c r="Q457" s="76">
        <v>0</v>
      </c>
      <c r="R457" s="76">
        <v>90</v>
      </c>
      <c r="S457" s="76" t="s">
        <v>2781</v>
      </c>
      <c r="T457" s="69">
        <v>22500000</v>
      </c>
      <c r="U457" s="69">
        <v>7500000</v>
      </c>
      <c r="V457" s="46">
        <v>1181</v>
      </c>
      <c r="W457" s="44">
        <v>45364</v>
      </c>
      <c r="X457" s="45">
        <v>22500000</v>
      </c>
      <c r="Y457" s="46">
        <v>1550</v>
      </c>
      <c r="Z457" s="44">
        <v>45394</v>
      </c>
      <c r="AA457" s="47" t="s">
        <v>2782</v>
      </c>
      <c r="AB457" s="77" t="s">
        <v>84</v>
      </c>
      <c r="AC457" s="74">
        <v>45393</v>
      </c>
      <c r="AD457" s="48" t="s">
        <v>2783</v>
      </c>
      <c r="AE457" s="8" t="s">
        <v>2784</v>
      </c>
      <c r="AF457" s="77" t="s">
        <v>87</v>
      </c>
      <c r="AG457" s="48" t="s">
        <v>328</v>
      </c>
      <c r="AH457" s="48" t="s">
        <v>323</v>
      </c>
      <c r="AI457" s="48" t="s">
        <v>108</v>
      </c>
      <c r="AJ457" s="74">
        <v>45484</v>
      </c>
      <c r="AK457" s="50">
        <v>11250000</v>
      </c>
      <c r="AL457" s="50">
        <v>11250000</v>
      </c>
      <c r="AM457" s="48">
        <v>113578</v>
      </c>
      <c r="AN457" s="46">
        <v>1715</v>
      </c>
      <c r="AO457" s="59">
        <v>45483</v>
      </c>
      <c r="AP457" s="50">
        <v>11250000</v>
      </c>
      <c r="AQ457" s="46">
        <v>2079</v>
      </c>
      <c r="AR457" s="59">
        <v>45485</v>
      </c>
      <c r="AS457" s="47">
        <v>11250000</v>
      </c>
      <c r="AT457" s="52">
        <v>1</v>
      </c>
      <c r="AU457" s="52">
        <v>15</v>
      </c>
      <c r="AV457" s="52">
        <v>45</v>
      </c>
      <c r="AW457" s="37" t="s">
        <v>110</v>
      </c>
      <c r="AX457" s="65">
        <v>45</v>
      </c>
      <c r="AY457" s="64">
        <v>45534</v>
      </c>
      <c r="AZ457" s="66"/>
      <c r="BA457" s="66"/>
      <c r="BB457" s="66"/>
      <c r="BC457" s="51"/>
      <c r="BD457" s="51"/>
      <c r="BE457" s="51"/>
      <c r="BF457" s="51"/>
      <c r="BG457" s="66"/>
      <c r="BH457" s="76"/>
      <c r="BI457" s="66"/>
      <c r="BJ457" s="76"/>
      <c r="BK457" s="66"/>
      <c r="BL457" s="79"/>
      <c r="BM457" s="76"/>
      <c r="BN457" s="66"/>
      <c r="BO457" s="66"/>
      <c r="BP457" s="79"/>
      <c r="BQ457" s="76"/>
      <c r="BR457" s="66"/>
      <c r="BS457" s="66"/>
      <c r="BT457" s="79"/>
      <c r="BU457" s="80"/>
      <c r="BV457" s="79"/>
      <c r="BW457" s="79"/>
      <c r="BX457" s="57">
        <v>45534</v>
      </c>
      <c r="BY457" s="52">
        <f>R457+AX457</f>
        <v>135</v>
      </c>
      <c r="BZ457" s="37" t="s">
        <v>2785</v>
      </c>
      <c r="CA457" s="42">
        <f>T457+AL457</f>
        <v>33750000</v>
      </c>
      <c r="CB457" s="37" t="s">
        <v>91</v>
      </c>
    </row>
    <row r="458" spans="1:80" s="58" customFormat="1" ht="29.25" customHeight="1" x14ac:dyDescent="0.3">
      <c r="A458" s="75">
        <v>457</v>
      </c>
      <c r="B458" s="73">
        <v>104101</v>
      </c>
      <c r="C458" s="36" t="s">
        <v>319</v>
      </c>
      <c r="D458" s="71" t="s">
        <v>320</v>
      </c>
      <c r="E458" s="71" t="s">
        <v>321</v>
      </c>
      <c r="F458" s="66" t="s">
        <v>2786</v>
      </c>
      <c r="G458" s="38" t="s">
        <v>2787</v>
      </c>
      <c r="H458" s="76" t="s">
        <v>76</v>
      </c>
      <c r="I458" s="76" t="s">
        <v>2788</v>
      </c>
      <c r="J458" s="40" t="s">
        <v>2529</v>
      </c>
      <c r="K458" s="66" t="s">
        <v>80</v>
      </c>
      <c r="L458" s="76" t="s">
        <v>81</v>
      </c>
      <c r="M458" s="64">
        <v>45393</v>
      </c>
      <c r="N458" s="86">
        <v>45398</v>
      </c>
      <c r="O458" s="86">
        <v>45503</v>
      </c>
      <c r="P458" s="76">
        <v>3</v>
      </c>
      <c r="Q458" s="76">
        <v>15</v>
      </c>
      <c r="R458" s="76">
        <f t="shared" ref="R458:R467" si="14">3*30+15</f>
        <v>105</v>
      </c>
      <c r="S458" s="76" t="s">
        <v>82</v>
      </c>
      <c r="T458" s="69">
        <v>16800000</v>
      </c>
      <c r="U458" s="69">
        <v>4800000</v>
      </c>
      <c r="V458" s="43">
        <v>1164</v>
      </c>
      <c r="W458" s="44">
        <v>45364</v>
      </c>
      <c r="X458" s="45">
        <v>117600000</v>
      </c>
      <c r="Y458" s="46">
        <v>1551</v>
      </c>
      <c r="Z458" s="44">
        <v>45394</v>
      </c>
      <c r="AA458" s="47" t="s">
        <v>1026</v>
      </c>
      <c r="AB458" s="77" t="s">
        <v>84</v>
      </c>
      <c r="AC458" s="74">
        <v>45393</v>
      </c>
      <c r="AD458" s="48" t="s">
        <v>2789</v>
      </c>
      <c r="AE458" s="8" t="s">
        <v>2790</v>
      </c>
      <c r="AF458" s="77" t="s">
        <v>87</v>
      </c>
      <c r="AG458" s="48" t="s">
        <v>328</v>
      </c>
      <c r="AH458" s="48" t="s">
        <v>323</v>
      </c>
      <c r="AI458" s="48" t="s">
        <v>77</v>
      </c>
      <c r="AJ458" s="48" t="s">
        <v>77</v>
      </c>
      <c r="AK458" s="49"/>
      <c r="AL458" s="50"/>
      <c r="AM458" s="48" t="s">
        <v>77</v>
      </c>
      <c r="AN458" s="48" t="s">
        <v>77</v>
      </c>
      <c r="AO458" s="48" t="s">
        <v>77</v>
      </c>
      <c r="AP458" s="48" t="s">
        <v>77</v>
      </c>
      <c r="AQ458" s="48" t="s">
        <v>77</v>
      </c>
      <c r="AR458" s="48" t="s">
        <v>77</v>
      </c>
      <c r="AS458" s="48" t="s">
        <v>77</v>
      </c>
      <c r="AT458" s="51"/>
      <c r="AU458" s="51"/>
      <c r="AV458" s="51"/>
      <c r="AW458" s="51"/>
      <c r="AX458" s="52"/>
      <c r="AY458" s="37"/>
      <c r="AZ458" s="37"/>
      <c r="BA458" s="66"/>
      <c r="BB458" s="66"/>
      <c r="BC458" s="51"/>
      <c r="BD458" s="51"/>
      <c r="BE458" s="51"/>
      <c r="BF458" s="51"/>
      <c r="BG458" s="66"/>
      <c r="BH458" s="76"/>
      <c r="BI458" s="66"/>
      <c r="BJ458" s="76"/>
      <c r="BK458" s="66"/>
      <c r="BL458" s="79"/>
      <c r="BM458" s="76"/>
      <c r="BN458" s="66"/>
      <c r="BO458" s="66"/>
      <c r="BP458" s="79"/>
      <c r="BQ458" s="76"/>
      <c r="BR458" s="66"/>
      <c r="BS458" s="66"/>
      <c r="BT458" s="79"/>
      <c r="BU458" s="80"/>
      <c r="BV458" s="79"/>
      <c r="BW458" s="79"/>
      <c r="BX458" s="57">
        <f>O458</f>
        <v>45503</v>
      </c>
      <c r="BY458" s="52">
        <f>R458+AX458</f>
        <v>105</v>
      </c>
      <c r="BZ458" s="37" t="str">
        <f>S458</f>
        <v>3 MESES Y 15 DIAS</v>
      </c>
      <c r="CA458" s="42">
        <f>T458+AL458</f>
        <v>16800000</v>
      </c>
      <c r="CB458" s="37" t="s">
        <v>91</v>
      </c>
    </row>
    <row r="459" spans="1:80" s="58" customFormat="1" ht="29.25" customHeight="1" x14ac:dyDescent="0.3">
      <c r="A459" s="75">
        <v>458</v>
      </c>
      <c r="B459" s="73">
        <v>104210</v>
      </c>
      <c r="C459" s="36" t="s">
        <v>312</v>
      </c>
      <c r="D459" s="71" t="s">
        <v>282</v>
      </c>
      <c r="E459" s="71" t="s">
        <v>283</v>
      </c>
      <c r="F459" s="66" t="s">
        <v>2791</v>
      </c>
      <c r="G459" s="38" t="s">
        <v>2792</v>
      </c>
      <c r="H459" s="76" t="s">
        <v>76</v>
      </c>
      <c r="I459" s="76" t="s">
        <v>2793</v>
      </c>
      <c r="J459" s="40" t="s">
        <v>2794</v>
      </c>
      <c r="K459" s="66" t="s">
        <v>80</v>
      </c>
      <c r="L459" s="76" t="s">
        <v>81</v>
      </c>
      <c r="M459" s="64">
        <v>45393</v>
      </c>
      <c r="N459" s="86">
        <v>45394</v>
      </c>
      <c r="O459" s="86">
        <v>45499</v>
      </c>
      <c r="P459" s="76">
        <v>3</v>
      </c>
      <c r="Q459" s="76">
        <v>15</v>
      </c>
      <c r="R459" s="76">
        <f t="shared" si="14"/>
        <v>105</v>
      </c>
      <c r="S459" s="76" t="s">
        <v>82</v>
      </c>
      <c r="T459" s="69">
        <v>9100000</v>
      </c>
      <c r="U459" s="69">
        <v>2600000</v>
      </c>
      <c r="V459" s="43">
        <v>1169</v>
      </c>
      <c r="W459" s="44">
        <v>45364</v>
      </c>
      <c r="X459" s="45">
        <v>45500000</v>
      </c>
      <c r="Y459" s="46">
        <v>1552</v>
      </c>
      <c r="Z459" s="44">
        <v>45394</v>
      </c>
      <c r="AA459" s="47" t="s">
        <v>603</v>
      </c>
      <c r="AB459" s="77" t="s">
        <v>84</v>
      </c>
      <c r="AC459" s="74">
        <v>45393</v>
      </c>
      <c r="AD459" s="48" t="s">
        <v>2795</v>
      </c>
      <c r="AE459" s="8" t="s">
        <v>2796</v>
      </c>
      <c r="AF459" s="77" t="s">
        <v>87</v>
      </c>
      <c r="AG459" s="48" t="s">
        <v>290</v>
      </c>
      <c r="AH459" s="60" t="s">
        <v>291</v>
      </c>
      <c r="AI459" s="48" t="s">
        <v>77</v>
      </c>
      <c r="AJ459" s="48" t="s">
        <v>77</v>
      </c>
      <c r="AK459" s="49"/>
      <c r="AL459" s="50"/>
      <c r="AM459" s="48" t="s">
        <v>77</v>
      </c>
      <c r="AN459" s="48" t="s">
        <v>77</v>
      </c>
      <c r="AO459" s="48" t="s">
        <v>77</v>
      </c>
      <c r="AP459" s="48" t="s">
        <v>77</v>
      </c>
      <c r="AQ459" s="48" t="s">
        <v>77</v>
      </c>
      <c r="AR459" s="48" t="s">
        <v>77</v>
      </c>
      <c r="AS459" s="48" t="s">
        <v>77</v>
      </c>
      <c r="AT459" s="51"/>
      <c r="AU459" s="51"/>
      <c r="AV459" s="51"/>
      <c r="AW459" s="51"/>
      <c r="AX459" s="52"/>
      <c r="AY459" s="37"/>
      <c r="AZ459" s="37"/>
      <c r="BA459" s="66"/>
      <c r="BB459" s="66"/>
      <c r="BC459" s="51"/>
      <c r="BD459" s="51"/>
      <c r="BE459" s="51"/>
      <c r="BF459" s="51"/>
      <c r="BG459" s="66"/>
      <c r="BH459" s="76"/>
      <c r="BI459" s="66"/>
      <c r="BJ459" s="76"/>
      <c r="BK459" s="66"/>
      <c r="BL459" s="79"/>
      <c r="BM459" s="76"/>
      <c r="BN459" s="66"/>
      <c r="BO459" s="66"/>
      <c r="BP459" s="79"/>
      <c r="BQ459" s="76"/>
      <c r="BR459" s="66"/>
      <c r="BS459" s="66"/>
      <c r="BT459" s="79"/>
      <c r="BU459" s="80"/>
      <c r="BV459" s="79"/>
      <c r="BW459" s="79"/>
      <c r="BX459" s="57">
        <f>O459</f>
        <v>45499</v>
      </c>
      <c r="BY459" s="52">
        <f>R459+AX459</f>
        <v>105</v>
      </c>
      <c r="BZ459" s="37" t="str">
        <f>S459</f>
        <v>3 MESES Y 15 DIAS</v>
      </c>
      <c r="CA459" s="42">
        <f>T459+AL459</f>
        <v>9100000</v>
      </c>
      <c r="CB459" s="37" t="s">
        <v>91</v>
      </c>
    </row>
    <row r="460" spans="1:80" s="58" customFormat="1" ht="29.25" customHeight="1" x14ac:dyDescent="0.3">
      <c r="A460" s="75">
        <v>459</v>
      </c>
      <c r="B460" s="73">
        <v>104122</v>
      </c>
      <c r="C460" s="36" t="s">
        <v>346</v>
      </c>
      <c r="D460" s="71" t="s">
        <v>320</v>
      </c>
      <c r="E460" s="71" t="s">
        <v>321</v>
      </c>
      <c r="F460" s="66" t="s">
        <v>2797</v>
      </c>
      <c r="G460" s="38" t="s">
        <v>2798</v>
      </c>
      <c r="H460" s="76" t="s">
        <v>76</v>
      </c>
      <c r="I460" s="76" t="s">
        <v>2799</v>
      </c>
      <c r="J460" s="40" t="s">
        <v>2764</v>
      </c>
      <c r="K460" s="66" t="s">
        <v>80</v>
      </c>
      <c r="L460" s="76" t="s">
        <v>81</v>
      </c>
      <c r="M460" s="64">
        <v>45393</v>
      </c>
      <c r="N460" s="86">
        <v>45394</v>
      </c>
      <c r="O460" s="86">
        <v>45499</v>
      </c>
      <c r="P460" s="76">
        <v>3</v>
      </c>
      <c r="Q460" s="76">
        <v>15</v>
      </c>
      <c r="R460" s="76">
        <f t="shared" si="14"/>
        <v>105</v>
      </c>
      <c r="S460" s="76" t="s">
        <v>82</v>
      </c>
      <c r="T460" s="69">
        <v>9975000</v>
      </c>
      <c r="U460" s="69">
        <v>2850000</v>
      </c>
      <c r="V460" s="43">
        <v>1165</v>
      </c>
      <c r="W460" s="44">
        <v>45364</v>
      </c>
      <c r="X460" s="45">
        <v>19950000</v>
      </c>
      <c r="Y460" s="46">
        <v>1553</v>
      </c>
      <c r="Z460" s="44">
        <v>45394</v>
      </c>
      <c r="AA460" s="47" t="s">
        <v>2729</v>
      </c>
      <c r="AB460" s="77" t="s">
        <v>84</v>
      </c>
      <c r="AC460" s="74">
        <v>45393</v>
      </c>
      <c r="AD460" s="48" t="s">
        <v>2800</v>
      </c>
      <c r="AE460" s="8" t="s">
        <v>2801</v>
      </c>
      <c r="AF460" s="77" t="s">
        <v>87</v>
      </c>
      <c r="AG460" s="48" t="s">
        <v>328</v>
      </c>
      <c r="AH460" s="48" t="s">
        <v>323</v>
      </c>
      <c r="AI460" s="48" t="s">
        <v>77</v>
      </c>
      <c r="AJ460" s="48" t="s">
        <v>77</v>
      </c>
      <c r="AK460" s="49"/>
      <c r="AL460" s="50"/>
      <c r="AM460" s="48" t="s">
        <v>77</v>
      </c>
      <c r="AN460" s="48" t="s">
        <v>77</v>
      </c>
      <c r="AO460" s="48" t="s">
        <v>77</v>
      </c>
      <c r="AP460" s="48" t="s">
        <v>77</v>
      </c>
      <c r="AQ460" s="48" t="s">
        <v>77</v>
      </c>
      <c r="AR460" s="48" t="s">
        <v>77</v>
      </c>
      <c r="AS460" s="48" t="s">
        <v>77</v>
      </c>
      <c r="AT460" s="51"/>
      <c r="AU460" s="51"/>
      <c r="AV460" s="51"/>
      <c r="AW460" s="51"/>
      <c r="AX460" s="52"/>
      <c r="AY460" s="37"/>
      <c r="AZ460" s="37"/>
      <c r="BA460" s="66"/>
      <c r="BB460" s="66"/>
      <c r="BC460" s="51"/>
      <c r="BD460" s="51"/>
      <c r="BE460" s="51"/>
      <c r="BF460" s="51"/>
      <c r="BG460" s="66"/>
      <c r="BH460" s="76"/>
      <c r="BI460" s="66"/>
      <c r="BJ460" s="76"/>
      <c r="BK460" s="66"/>
      <c r="BL460" s="79"/>
      <c r="BM460" s="76"/>
      <c r="BN460" s="66"/>
      <c r="BO460" s="66"/>
      <c r="BP460" s="79"/>
      <c r="BQ460" s="76"/>
      <c r="BR460" s="66"/>
      <c r="BS460" s="66"/>
      <c r="BT460" s="79"/>
      <c r="BU460" s="80"/>
      <c r="BV460" s="79"/>
      <c r="BW460" s="79"/>
      <c r="BX460" s="57">
        <f>O460</f>
        <v>45499</v>
      </c>
      <c r="BY460" s="52">
        <f>R460+AX460</f>
        <v>105</v>
      </c>
      <c r="BZ460" s="37" t="str">
        <f>S460</f>
        <v>3 MESES Y 15 DIAS</v>
      </c>
      <c r="CA460" s="42">
        <f>T460+AL460</f>
        <v>9975000</v>
      </c>
      <c r="CB460" s="37" t="s">
        <v>91</v>
      </c>
    </row>
    <row r="461" spans="1:80" s="58" customFormat="1" ht="29.25" customHeight="1" x14ac:dyDescent="0.3">
      <c r="A461" s="75">
        <v>460</v>
      </c>
      <c r="B461" s="73">
        <v>104206</v>
      </c>
      <c r="C461" s="36" t="s">
        <v>312</v>
      </c>
      <c r="D461" s="71" t="s">
        <v>282</v>
      </c>
      <c r="E461" s="71" t="s">
        <v>283</v>
      </c>
      <c r="F461" s="66" t="s">
        <v>2802</v>
      </c>
      <c r="G461" s="38" t="s">
        <v>2803</v>
      </c>
      <c r="H461" s="76" t="s">
        <v>76</v>
      </c>
      <c r="I461" s="76" t="s">
        <v>2804</v>
      </c>
      <c r="J461" s="40" t="s">
        <v>287</v>
      </c>
      <c r="K461" s="66" t="s">
        <v>80</v>
      </c>
      <c r="L461" s="76" t="s">
        <v>81</v>
      </c>
      <c r="M461" s="64">
        <v>45393</v>
      </c>
      <c r="N461" s="86">
        <v>45401</v>
      </c>
      <c r="O461" s="86">
        <v>45507</v>
      </c>
      <c r="P461" s="76">
        <v>3</v>
      </c>
      <c r="Q461" s="76">
        <v>15</v>
      </c>
      <c r="R461" s="76">
        <f t="shared" si="14"/>
        <v>105</v>
      </c>
      <c r="S461" s="76" t="s">
        <v>82</v>
      </c>
      <c r="T461" s="69">
        <v>19250000</v>
      </c>
      <c r="U461" s="69">
        <v>5500000</v>
      </c>
      <c r="V461" s="46">
        <v>1168</v>
      </c>
      <c r="W461" s="44">
        <v>45364</v>
      </c>
      <c r="X461" s="45">
        <v>19250000</v>
      </c>
      <c r="Y461" s="46">
        <v>1554</v>
      </c>
      <c r="Z461" s="44">
        <v>45394</v>
      </c>
      <c r="AA461" s="47" t="s">
        <v>1001</v>
      </c>
      <c r="AB461" s="77" t="s">
        <v>84</v>
      </c>
      <c r="AC461" s="74">
        <v>45393</v>
      </c>
      <c r="AD461" s="48" t="s">
        <v>2805</v>
      </c>
      <c r="AE461" s="8" t="s">
        <v>2806</v>
      </c>
      <c r="AF461" s="77" t="s">
        <v>87</v>
      </c>
      <c r="AG461" s="48" t="s">
        <v>290</v>
      </c>
      <c r="AH461" s="60" t="s">
        <v>291</v>
      </c>
      <c r="AI461" s="48" t="s">
        <v>77</v>
      </c>
      <c r="AJ461" s="48" t="s">
        <v>77</v>
      </c>
      <c r="AK461" s="49"/>
      <c r="AL461" s="50"/>
      <c r="AM461" s="48" t="s">
        <v>77</v>
      </c>
      <c r="AN461" s="48" t="s">
        <v>77</v>
      </c>
      <c r="AO461" s="48" t="s">
        <v>77</v>
      </c>
      <c r="AP461" s="48" t="s">
        <v>77</v>
      </c>
      <c r="AQ461" s="48" t="s">
        <v>77</v>
      </c>
      <c r="AR461" s="48" t="s">
        <v>77</v>
      </c>
      <c r="AS461" s="48" t="s">
        <v>77</v>
      </c>
      <c r="AT461" s="51"/>
      <c r="AU461" s="51"/>
      <c r="AV461" s="51"/>
      <c r="AW461" s="51"/>
      <c r="AX461" s="52"/>
      <c r="AY461" s="37"/>
      <c r="AZ461" s="37"/>
      <c r="BA461" s="66"/>
      <c r="BB461" s="66"/>
      <c r="BC461" s="51"/>
      <c r="BD461" s="51"/>
      <c r="BE461" s="51"/>
      <c r="BF461" s="51"/>
      <c r="BG461" s="66"/>
      <c r="BH461" s="76"/>
      <c r="BI461" s="66"/>
      <c r="BJ461" s="76"/>
      <c r="BK461" s="66"/>
      <c r="BL461" s="79"/>
      <c r="BM461" s="76"/>
      <c r="BN461" s="66"/>
      <c r="BO461" s="66"/>
      <c r="BP461" s="79"/>
      <c r="BQ461" s="76"/>
      <c r="BR461" s="66"/>
      <c r="BS461" s="66"/>
      <c r="BT461" s="79"/>
      <c r="BU461" s="80"/>
      <c r="BV461" s="79"/>
      <c r="BW461" s="79"/>
      <c r="BX461" s="57">
        <f>O461</f>
        <v>45507</v>
      </c>
      <c r="BY461" s="52">
        <f>R461+AX461</f>
        <v>105</v>
      </c>
      <c r="BZ461" s="37" t="str">
        <f>S461</f>
        <v>3 MESES Y 15 DIAS</v>
      </c>
      <c r="CA461" s="42">
        <f>T461+AL461</f>
        <v>19250000</v>
      </c>
      <c r="CB461" s="37" t="s">
        <v>91</v>
      </c>
    </row>
    <row r="462" spans="1:80" s="58" customFormat="1" ht="29.25" customHeight="1" x14ac:dyDescent="0.3">
      <c r="A462" s="75">
        <v>461</v>
      </c>
      <c r="B462" s="73">
        <v>104101</v>
      </c>
      <c r="C462" s="36" t="s">
        <v>319</v>
      </c>
      <c r="D462" s="71" t="s">
        <v>320</v>
      </c>
      <c r="E462" s="71" t="s">
        <v>321</v>
      </c>
      <c r="F462" s="66" t="s">
        <v>2807</v>
      </c>
      <c r="G462" s="38" t="s">
        <v>2808</v>
      </c>
      <c r="H462" s="76" t="s">
        <v>76</v>
      </c>
      <c r="I462" s="76" t="s">
        <v>2809</v>
      </c>
      <c r="J462" s="40" t="s">
        <v>2529</v>
      </c>
      <c r="K462" s="66" t="s">
        <v>80</v>
      </c>
      <c r="L462" s="76" t="s">
        <v>81</v>
      </c>
      <c r="M462" s="64">
        <v>45393</v>
      </c>
      <c r="N462" s="86">
        <v>45398</v>
      </c>
      <c r="O462" s="86">
        <v>45503</v>
      </c>
      <c r="P462" s="76">
        <v>3</v>
      </c>
      <c r="Q462" s="76">
        <v>15</v>
      </c>
      <c r="R462" s="76">
        <f t="shared" si="14"/>
        <v>105</v>
      </c>
      <c r="S462" s="76" t="s">
        <v>82</v>
      </c>
      <c r="T462" s="69">
        <v>16800000</v>
      </c>
      <c r="U462" s="69">
        <v>4800000</v>
      </c>
      <c r="V462" s="43">
        <v>1164</v>
      </c>
      <c r="W462" s="44">
        <v>45364</v>
      </c>
      <c r="X462" s="45">
        <v>117600000</v>
      </c>
      <c r="Y462" s="46">
        <v>1559</v>
      </c>
      <c r="Z462" s="44">
        <v>45398</v>
      </c>
      <c r="AA462" s="47" t="s">
        <v>1026</v>
      </c>
      <c r="AB462" s="77" t="s">
        <v>84</v>
      </c>
      <c r="AC462" s="74">
        <v>45393</v>
      </c>
      <c r="AD462" s="48" t="s">
        <v>2810</v>
      </c>
      <c r="AE462" s="8" t="s">
        <v>2811</v>
      </c>
      <c r="AF462" s="77" t="s">
        <v>87</v>
      </c>
      <c r="AG462" s="48" t="s">
        <v>328</v>
      </c>
      <c r="AH462" s="48" t="s">
        <v>323</v>
      </c>
      <c r="AI462" s="48" t="s">
        <v>77</v>
      </c>
      <c r="AJ462" s="48" t="s">
        <v>77</v>
      </c>
      <c r="AK462" s="49"/>
      <c r="AL462" s="50"/>
      <c r="AM462" s="48" t="s">
        <v>77</v>
      </c>
      <c r="AN462" s="48" t="s">
        <v>77</v>
      </c>
      <c r="AO462" s="48" t="s">
        <v>77</v>
      </c>
      <c r="AP462" s="48" t="s">
        <v>77</v>
      </c>
      <c r="AQ462" s="48" t="s">
        <v>77</v>
      </c>
      <c r="AR462" s="48" t="s">
        <v>77</v>
      </c>
      <c r="AS462" s="48" t="s">
        <v>77</v>
      </c>
      <c r="AT462" s="51"/>
      <c r="AU462" s="51"/>
      <c r="AV462" s="51"/>
      <c r="AW462" s="51"/>
      <c r="AX462" s="52"/>
      <c r="AY462" s="37"/>
      <c r="AZ462" s="37"/>
      <c r="BA462" s="66"/>
      <c r="BB462" s="66"/>
      <c r="BC462" s="51"/>
      <c r="BD462" s="51"/>
      <c r="BE462" s="51"/>
      <c r="BF462" s="51"/>
      <c r="BG462" s="66"/>
      <c r="BH462" s="76"/>
      <c r="BI462" s="66"/>
      <c r="BJ462" s="76"/>
      <c r="BK462" s="66"/>
      <c r="BL462" s="79"/>
      <c r="BM462" s="76"/>
      <c r="BN462" s="66"/>
      <c r="BO462" s="66"/>
      <c r="BP462" s="79"/>
      <c r="BQ462" s="76"/>
      <c r="BR462" s="66"/>
      <c r="BS462" s="66"/>
      <c r="BT462" s="79"/>
      <c r="BU462" s="80"/>
      <c r="BV462" s="79"/>
      <c r="BW462" s="79"/>
      <c r="BX462" s="57">
        <f>O462</f>
        <v>45503</v>
      </c>
      <c r="BY462" s="52">
        <f>R462+AX462</f>
        <v>105</v>
      </c>
      <c r="BZ462" s="37" t="str">
        <f>S462</f>
        <v>3 MESES Y 15 DIAS</v>
      </c>
      <c r="CA462" s="42">
        <f>T462+AL462</f>
        <v>16800000</v>
      </c>
      <c r="CB462" s="37" t="s">
        <v>91</v>
      </c>
    </row>
    <row r="463" spans="1:80" s="58" customFormat="1" ht="29.25" customHeight="1" x14ac:dyDescent="0.3">
      <c r="A463" s="75">
        <v>462</v>
      </c>
      <c r="B463" s="73">
        <v>104210</v>
      </c>
      <c r="C463" s="36" t="s">
        <v>312</v>
      </c>
      <c r="D463" s="71" t="s">
        <v>282</v>
      </c>
      <c r="E463" s="71" t="s">
        <v>283</v>
      </c>
      <c r="F463" s="66" t="s">
        <v>2812</v>
      </c>
      <c r="G463" s="38" t="s">
        <v>2813</v>
      </c>
      <c r="H463" s="76" t="s">
        <v>76</v>
      </c>
      <c r="I463" s="76" t="s">
        <v>2814</v>
      </c>
      <c r="J463" s="40" t="s">
        <v>2284</v>
      </c>
      <c r="K463" s="66" t="s">
        <v>80</v>
      </c>
      <c r="L463" s="76" t="s">
        <v>81</v>
      </c>
      <c r="M463" s="64">
        <v>45393</v>
      </c>
      <c r="N463" s="86">
        <v>45394</v>
      </c>
      <c r="O463" s="86">
        <v>45499</v>
      </c>
      <c r="P463" s="76">
        <v>3</v>
      </c>
      <c r="Q463" s="76">
        <v>15</v>
      </c>
      <c r="R463" s="76">
        <f t="shared" si="14"/>
        <v>105</v>
      </c>
      <c r="S463" s="76" t="s">
        <v>82</v>
      </c>
      <c r="T463" s="69">
        <v>9100000</v>
      </c>
      <c r="U463" s="69">
        <v>2600000</v>
      </c>
      <c r="V463" s="43">
        <v>1169</v>
      </c>
      <c r="W463" s="44">
        <v>45364</v>
      </c>
      <c r="X463" s="45">
        <v>45500000</v>
      </c>
      <c r="Y463" s="46">
        <v>1555</v>
      </c>
      <c r="Z463" s="44">
        <v>45394</v>
      </c>
      <c r="AA463" s="47" t="s">
        <v>603</v>
      </c>
      <c r="AB463" s="77" t="s">
        <v>84</v>
      </c>
      <c r="AC463" s="74">
        <v>45393</v>
      </c>
      <c r="AD463" s="48" t="s">
        <v>2815</v>
      </c>
      <c r="AE463" s="8" t="s">
        <v>2816</v>
      </c>
      <c r="AF463" s="77" t="s">
        <v>87</v>
      </c>
      <c r="AG463" s="48" t="s">
        <v>290</v>
      </c>
      <c r="AH463" s="60" t="s">
        <v>291</v>
      </c>
      <c r="AI463" s="48" t="s">
        <v>108</v>
      </c>
      <c r="AJ463" s="74">
        <v>45464</v>
      </c>
      <c r="AK463" s="50">
        <v>3900000</v>
      </c>
      <c r="AL463" s="50">
        <v>3900000</v>
      </c>
      <c r="AM463" s="48">
        <v>111977</v>
      </c>
      <c r="AN463" s="46">
        <v>1660</v>
      </c>
      <c r="AO463" s="59">
        <v>45460</v>
      </c>
      <c r="AP463" s="50">
        <v>3900000</v>
      </c>
      <c r="AQ463" s="46">
        <v>1987</v>
      </c>
      <c r="AR463" s="59">
        <v>45469</v>
      </c>
      <c r="AS463" s="47">
        <v>3900000</v>
      </c>
      <c r="AT463" s="52">
        <v>1</v>
      </c>
      <c r="AU463" s="52">
        <v>15</v>
      </c>
      <c r="AV463" s="52">
        <v>45</v>
      </c>
      <c r="AW463" s="37" t="s">
        <v>110</v>
      </c>
      <c r="AX463" s="65">
        <v>45</v>
      </c>
      <c r="AY463" s="64">
        <v>45546</v>
      </c>
      <c r="AZ463" s="66"/>
      <c r="BA463" s="66"/>
      <c r="BB463" s="66"/>
      <c r="BC463" s="51"/>
      <c r="BD463" s="51"/>
      <c r="BE463" s="51"/>
      <c r="BF463" s="51"/>
      <c r="BG463" s="66"/>
      <c r="BH463" s="76"/>
      <c r="BI463" s="66"/>
      <c r="BJ463" s="76"/>
      <c r="BK463" s="66"/>
      <c r="BL463" s="79"/>
      <c r="BM463" s="76"/>
      <c r="BN463" s="66"/>
      <c r="BO463" s="66"/>
      <c r="BP463" s="79"/>
      <c r="BQ463" s="76"/>
      <c r="BR463" s="66"/>
      <c r="BS463" s="66"/>
      <c r="BT463" s="79"/>
      <c r="BU463" s="80"/>
      <c r="BV463" s="79"/>
      <c r="BW463" s="79"/>
      <c r="BX463" s="64">
        <v>45546</v>
      </c>
      <c r="BY463" s="52">
        <f>R463+AX463</f>
        <v>150</v>
      </c>
      <c r="BZ463" s="37" t="s">
        <v>111</v>
      </c>
      <c r="CA463" s="42">
        <f>T463+AL463</f>
        <v>13000000</v>
      </c>
      <c r="CB463" s="37" t="s">
        <v>91</v>
      </c>
    </row>
    <row r="464" spans="1:80" s="58" customFormat="1" ht="29.25" customHeight="1" x14ac:dyDescent="0.3">
      <c r="A464" s="75">
        <v>463</v>
      </c>
      <c r="B464" s="73">
        <v>104210</v>
      </c>
      <c r="C464" s="36" t="s">
        <v>312</v>
      </c>
      <c r="D464" s="71" t="s">
        <v>282</v>
      </c>
      <c r="E464" s="71" t="s">
        <v>283</v>
      </c>
      <c r="F464" s="66" t="s">
        <v>2817</v>
      </c>
      <c r="G464" s="38" t="s">
        <v>2818</v>
      </c>
      <c r="H464" s="76" t="s">
        <v>76</v>
      </c>
      <c r="I464" s="76" t="s">
        <v>2819</v>
      </c>
      <c r="J464" s="40" t="s">
        <v>2284</v>
      </c>
      <c r="K464" s="66" t="s">
        <v>80</v>
      </c>
      <c r="L464" s="76" t="s">
        <v>81</v>
      </c>
      <c r="M464" s="64">
        <v>45393</v>
      </c>
      <c r="N464" s="86">
        <v>45394</v>
      </c>
      <c r="O464" s="86">
        <v>45499</v>
      </c>
      <c r="P464" s="76">
        <v>3</v>
      </c>
      <c r="Q464" s="76">
        <v>15</v>
      </c>
      <c r="R464" s="76">
        <f t="shared" si="14"/>
        <v>105</v>
      </c>
      <c r="S464" s="76" t="s">
        <v>82</v>
      </c>
      <c r="T464" s="69">
        <v>9100000</v>
      </c>
      <c r="U464" s="69">
        <v>2600000</v>
      </c>
      <c r="V464" s="43">
        <v>1169</v>
      </c>
      <c r="W464" s="44">
        <v>45364</v>
      </c>
      <c r="X464" s="45">
        <v>45500000</v>
      </c>
      <c r="Y464" s="46">
        <v>1556</v>
      </c>
      <c r="Z464" s="44">
        <v>45394</v>
      </c>
      <c r="AA464" s="47" t="s">
        <v>603</v>
      </c>
      <c r="AB464" s="77" t="s">
        <v>84</v>
      </c>
      <c r="AC464" s="74">
        <v>45393</v>
      </c>
      <c r="AD464" s="48" t="s">
        <v>2820</v>
      </c>
      <c r="AE464" s="8" t="s">
        <v>2821</v>
      </c>
      <c r="AF464" s="77" t="s">
        <v>87</v>
      </c>
      <c r="AG464" s="48" t="s">
        <v>290</v>
      </c>
      <c r="AH464" s="60" t="s">
        <v>291</v>
      </c>
      <c r="AI464" s="48" t="s">
        <v>108</v>
      </c>
      <c r="AJ464" s="74">
        <v>45464</v>
      </c>
      <c r="AK464" s="50">
        <v>3900000</v>
      </c>
      <c r="AL464" s="50">
        <v>3900000</v>
      </c>
      <c r="AM464" s="48">
        <v>111978</v>
      </c>
      <c r="AN464" s="46">
        <v>1661</v>
      </c>
      <c r="AO464" s="59">
        <v>45460</v>
      </c>
      <c r="AP464" s="50">
        <v>3900000</v>
      </c>
      <c r="AQ464" s="46">
        <v>1988</v>
      </c>
      <c r="AR464" s="59">
        <v>45469</v>
      </c>
      <c r="AS464" s="47">
        <v>3900000</v>
      </c>
      <c r="AT464" s="52">
        <v>1</v>
      </c>
      <c r="AU464" s="52">
        <v>15</v>
      </c>
      <c r="AV464" s="52">
        <v>45</v>
      </c>
      <c r="AW464" s="37" t="s">
        <v>110</v>
      </c>
      <c r="AX464" s="65">
        <v>45</v>
      </c>
      <c r="AY464" s="64">
        <v>45546</v>
      </c>
      <c r="AZ464" s="66"/>
      <c r="BA464" s="66"/>
      <c r="BB464" s="66"/>
      <c r="BC464" s="51"/>
      <c r="BD464" s="51"/>
      <c r="BE464" s="51"/>
      <c r="BF464" s="51"/>
      <c r="BG464" s="66"/>
      <c r="BH464" s="76"/>
      <c r="BI464" s="66"/>
      <c r="BJ464" s="76"/>
      <c r="BK464" s="66"/>
      <c r="BL464" s="79"/>
      <c r="BM464" s="76"/>
      <c r="BN464" s="66"/>
      <c r="BO464" s="66"/>
      <c r="BP464" s="79"/>
      <c r="BQ464" s="76"/>
      <c r="BR464" s="66"/>
      <c r="BS464" s="66"/>
      <c r="BT464" s="79"/>
      <c r="BU464" s="80"/>
      <c r="BV464" s="79"/>
      <c r="BW464" s="79"/>
      <c r="BX464" s="64">
        <v>45546</v>
      </c>
      <c r="BY464" s="52">
        <f>R464+AX464</f>
        <v>150</v>
      </c>
      <c r="BZ464" s="37" t="s">
        <v>111</v>
      </c>
      <c r="CA464" s="42">
        <f>T464+AL464</f>
        <v>13000000</v>
      </c>
      <c r="CB464" s="37" t="s">
        <v>91</v>
      </c>
    </row>
    <row r="465" spans="1:80" s="58" customFormat="1" ht="29.25" customHeight="1" x14ac:dyDescent="0.3">
      <c r="A465" s="75">
        <v>464</v>
      </c>
      <c r="B465" s="73">
        <v>103897</v>
      </c>
      <c r="C465" s="36" t="s">
        <v>133</v>
      </c>
      <c r="D465" s="71" t="s">
        <v>134</v>
      </c>
      <c r="E465" s="71" t="s">
        <v>385</v>
      </c>
      <c r="F465" s="66" t="s">
        <v>2822</v>
      </c>
      <c r="G465" s="38" t="s">
        <v>2823</v>
      </c>
      <c r="H465" s="76" t="s">
        <v>76</v>
      </c>
      <c r="I465" s="76" t="s">
        <v>2824</v>
      </c>
      <c r="J465" s="40" t="s">
        <v>2825</v>
      </c>
      <c r="K465" s="66" t="s">
        <v>80</v>
      </c>
      <c r="L465" s="76" t="s">
        <v>81</v>
      </c>
      <c r="M465" s="64">
        <v>45394</v>
      </c>
      <c r="N465" s="86">
        <v>45400</v>
      </c>
      <c r="O465" s="86">
        <v>45506</v>
      </c>
      <c r="P465" s="76">
        <v>3</v>
      </c>
      <c r="Q465" s="76">
        <v>15</v>
      </c>
      <c r="R465" s="76">
        <f t="shared" si="14"/>
        <v>105</v>
      </c>
      <c r="S465" s="76" t="s">
        <v>82</v>
      </c>
      <c r="T465" s="69">
        <v>25900000</v>
      </c>
      <c r="U465" s="69">
        <v>7400000</v>
      </c>
      <c r="V465" s="46">
        <v>1179</v>
      </c>
      <c r="W465" s="44">
        <v>45364</v>
      </c>
      <c r="X465" s="45">
        <v>25900000</v>
      </c>
      <c r="Y465" s="46">
        <v>1557</v>
      </c>
      <c r="Z465" s="44">
        <v>45397</v>
      </c>
      <c r="AA465" s="47" t="s">
        <v>920</v>
      </c>
      <c r="AB465" s="77" t="s">
        <v>84</v>
      </c>
      <c r="AC465" s="74">
        <v>45394</v>
      </c>
      <c r="AD465" s="48" t="s">
        <v>2826</v>
      </c>
      <c r="AE465" s="8" t="s">
        <v>2827</v>
      </c>
      <c r="AF465" s="77" t="s">
        <v>87</v>
      </c>
      <c r="AG465" s="48" t="s">
        <v>392</v>
      </c>
      <c r="AH465" s="48" t="s">
        <v>107</v>
      </c>
      <c r="AI465" s="48" t="s">
        <v>77</v>
      </c>
      <c r="AJ465" s="48" t="s">
        <v>77</v>
      </c>
      <c r="AK465" s="49"/>
      <c r="AL465" s="50"/>
      <c r="AM465" s="48" t="s">
        <v>77</v>
      </c>
      <c r="AN465" s="48" t="s">
        <v>77</v>
      </c>
      <c r="AO465" s="48" t="s">
        <v>77</v>
      </c>
      <c r="AP465" s="48" t="s">
        <v>77</v>
      </c>
      <c r="AQ465" s="48" t="s">
        <v>77</v>
      </c>
      <c r="AR465" s="48" t="s">
        <v>77</v>
      </c>
      <c r="AS465" s="48" t="s">
        <v>77</v>
      </c>
      <c r="AT465" s="51"/>
      <c r="AU465" s="51"/>
      <c r="AV465" s="51"/>
      <c r="AW465" s="51"/>
      <c r="AX465" s="52"/>
      <c r="AY465" s="37"/>
      <c r="AZ465" s="37"/>
      <c r="BA465" s="66"/>
      <c r="BB465" s="66"/>
      <c r="BC465" s="51"/>
      <c r="BD465" s="51"/>
      <c r="BE465" s="51"/>
      <c r="BF465" s="51"/>
      <c r="BG465" s="66"/>
      <c r="BH465" s="76"/>
      <c r="BI465" s="66"/>
      <c r="BJ465" s="76"/>
      <c r="BK465" s="66"/>
      <c r="BL465" s="79"/>
      <c r="BM465" s="76"/>
      <c r="BN465" s="66"/>
      <c r="BO465" s="66"/>
      <c r="BP465" s="79"/>
      <c r="BQ465" s="76"/>
      <c r="BR465" s="66"/>
      <c r="BS465" s="66"/>
      <c r="BT465" s="79"/>
      <c r="BU465" s="80"/>
      <c r="BV465" s="79"/>
      <c r="BW465" s="79"/>
      <c r="BX465" s="57">
        <f>O465</f>
        <v>45506</v>
      </c>
      <c r="BY465" s="52">
        <f>R465+AX465</f>
        <v>105</v>
      </c>
      <c r="BZ465" s="37" t="str">
        <f>S465</f>
        <v>3 MESES Y 15 DIAS</v>
      </c>
      <c r="CA465" s="42">
        <f>T465+AL465</f>
        <v>25900000</v>
      </c>
      <c r="CB465" s="37" t="s">
        <v>91</v>
      </c>
    </row>
    <row r="466" spans="1:80" s="58" customFormat="1" ht="29.25" customHeight="1" x14ac:dyDescent="0.3">
      <c r="A466" s="75">
        <v>465</v>
      </c>
      <c r="B466" s="73">
        <v>106985</v>
      </c>
      <c r="C466" s="36" t="s">
        <v>133</v>
      </c>
      <c r="D466" s="71" t="s">
        <v>134</v>
      </c>
      <c r="E466" s="71" t="s">
        <v>385</v>
      </c>
      <c r="F466" s="66" t="s">
        <v>2828</v>
      </c>
      <c r="G466" s="38" t="s">
        <v>2829</v>
      </c>
      <c r="H466" s="76" t="s">
        <v>76</v>
      </c>
      <c r="I466" s="76" t="s">
        <v>2830</v>
      </c>
      <c r="J466" s="40" t="s">
        <v>1375</v>
      </c>
      <c r="K466" s="66" t="s">
        <v>80</v>
      </c>
      <c r="L466" s="76" t="s">
        <v>81</v>
      </c>
      <c r="M466" s="64">
        <v>45400</v>
      </c>
      <c r="N466" s="86">
        <v>45406</v>
      </c>
      <c r="O466" s="86">
        <v>45512</v>
      </c>
      <c r="P466" s="76">
        <v>3</v>
      </c>
      <c r="Q466" s="76">
        <v>15</v>
      </c>
      <c r="R466" s="76">
        <f t="shared" si="14"/>
        <v>105</v>
      </c>
      <c r="S466" s="76" t="s">
        <v>82</v>
      </c>
      <c r="T466" s="69">
        <v>14000000</v>
      </c>
      <c r="U466" s="69">
        <v>4000000</v>
      </c>
      <c r="V466" s="46">
        <v>1222</v>
      </c>
      <c r="W466" s="44">
        <v>45385</v>
      </c>
      <c r="X466" s="45">
        <v>42000000</v>
      </c>
      <c r="Y466" s="46">
        <v>1560</v>
      </c>
      <c r="Z466" s="44">
        <v>45401</v>
      </c>
      <c r="AA466" s="47" t="s">
        <v>798</v>
      </c>
      <c r="AB466" s="77" t="s">
        <v>84</v>
      </c>
      <c r="AC466" s="74">
        <v>45400</v>
      </c>
      <c r="AD466" s="48" t="s">
        <v>2831</v>
      </c>
      <c r="AE466" s="8" t="s">
        <v>2832</v>
      </c>
      <c r="AF466" s="77" t="s">
        <v>87</v>
      </c>
      <c r="AG466" s="48" t="s">
        <v>554</v>
      </c>
      <c r="AH466" s="60" t="s">
        <v>329</v>
      </c>
      <c r="AI466" s="48" t="s">
        <v>77</v>
      </c>
      <c r="AJ466" s="48" t="s">
        <v>77</v>
      </c>
      <c r="AK466" s="49"/>
      <c r="AL466" s="50"/>
      <c r="AM466" s="48" t="s">
        <v>77</v>
      </c>
      <c r="AN466" s="48" t="s">
        <v>77</v>
      </c>
      <c r="AO466" s="48" t="s">
        <v>77</v>
      </c>
      <c r="AP466" s="48" t="s">
        <v>77</v>
      </c>
      <c r="AQ466" s="48" t="s">
        <v>77</v>
      </c>
      <c r="AR466" s="48" t="s">
        <v>77</v>
      </c>
      <c r="AS466" s="48" t="s">
        <v>77</v>
      </c>
      <c r="AT466" s="51"/>
      <c r="AU466" s="51"/>
      <c r="AV466" s="51"/>
      <c r="AW466" s="51"/>
      <c r="AX466" s="52"/>
      <c r="AY466" s="37"/>
      <c r="AZ466" s="37"/>
      <c r="BA466" s="66"/>
      <c r="BB466" s="66"/>
      <c r="BC466" s="51"/>
      <c r="BD466" s="51"/>
      <c r="BE466" s="51"/>
      <c r="BF466" s="51"/>
      <c r="BG466" s="66"/>
      <c r="BH466" s="76"/>
      <c r="BI466" s="66"/>
      <c r="BJ466" s="76"/>
      <c r="BK466" s="66"/>
      <c r="BL466" s="79"/>
      <c r="BM466" s="76"/>
      <c r="BN466" s="66"/>
      <c r="BO466" s="66"/>
      <c r="BP466" s="79"/>
      <c r="BQ466" s="76"/>
      <c r="BR466" s="66"/>
      <c r="BS466" s="66"/>
      <c r="BT466" s="79"/>
      <c r="BU466" s="80"/>
      <c r="BV466" s="79"/>
      <c r="BW466" s="79"/>
      <c r="BX466" s="64">
        <f>O466</f>
        <v>45512</v>
      </c>
      <c r="BY466" s="65">
        <f>R466+AX466</f>
        <v>105</v>
      </c>
      <c r="BZ466" s="66" t="str">
        <f>S466</f>
        <v>3 MESES Y 15 DIAS</v>
      </c>
      <c r="CA466" s="42">
        <f>T466+AL466</f>
        <v>14000000</v>
      </c>
      <c r="CB466" s="37" t="s">
        <v>91</v>
      </c>
    </row>
    <row r="467" spans="1:80" s="58" customFormat="1" ht="29.25" customHeight="1" x14ac:dyDescent="0.3">
      <c r="A467" s="75">
        <v>466</v>
      </c>
      <c r="B467" s="73">
        <v>106808</v>
      </c>
      <c r="C467" s="36" t="s">
        <v>133</v>
      </c>
      <c r="D467" s="71" t="s">
        <v>134</v>
      </c>
      <c r="E467" s="71" t="s">
        <v>385</v>
      </c>
      <c r="F467" s="66" t="s">
        <v>2833</v>
      </c>
      <c r="G467" s="38" t="s">
        <v>2834</v>
      </c>
      <c r="H467" s="76" t="s">
        <v>76</v>
      </c>
      <c r="I467" s="76" t="s">
        <v>2835</v>
      </c>
      <c r="J467" s="40" t="s">
        <v>2758</v>
      </c>
      <c r="K467" s="66" t="s">
        <v>80</v>
      </c>
      <c r="L467" s="76" t="s">
        <v>81</v>
      </c>
      <c r="M467" s="64">
        <v>45400</v>
      </c>
      <c r="N467" s="86">
        <v>45406</v>
      </c>
      <c r="O467" s="86">
        <v>45512</v>
      </c>
      <c r="P467" s="76">
        <v>3</v>
      </c>
      <c r="Q467" s="76">
        <v>15</v>
      </c>
      <c r="R467" s="76">
        <f t="shared" si="14"/>
        <v>105</v>
      </c>
      <c r="S467" s="76" t="s">
        <v>82</v>
      </c>
      <c r="T467" s="69">
        <v>17500000</v>
      </c>
      <c r="U467" s="69">
        <v>5000000</v>
      </c>
      <c r="V467" s="43">
        <v>1220</v>
      </c>
      <c r="W467" s="44">
        <v>45385</v>
      </c>
      <c r="X467" s="45">
        <v>35000000</v>
      </c>
      <c r="Y467" s="46">
        <v>1561</v>
      </c>
      <c r="Z467" s="44">
        <v>45401</v>
      </c>
      <c r="AA467" s="47" t="s">
        <v>583</v>
      </c>
      <c r="AB467" s="77" t="s">
        <v>84</v>
      </c>
      <c r="AC467" s="74">
        <v>45400</v>
      </c>
      <c r="AD467" s="48" t="s">
        <v>2836</v>
      </c>
      <c r="AE467" s="8" t="s">
        <v>2837</v>
      </c>
      <c r="AF467" s="77" t="s">
        <v>87</v>
      </c>
      <c r="AG467" s="48" t="s">
        <v>392</v>
      </c>
      <c r="AH467" s="48" t="s">
        <v>107</v>
      </c>
      <c r="AI467" s="48" t="s">
        <v>77</v>
      </c>
      <c r="AJ467" s="48" t="s">
        <v>77</v>
      </c>
      <c r="AK467" s="49"/>
      <c r="AL467" s="50"/>
      <c r="AM467" s="48" t="s">
        <v>77</v>
      </c>
      <c r="AN467" s="48" t="s">
        <v>77</v>
      </c>
      <c r="AO467" s="48" t="s">
        <v>77</v>
      </c>
      <c r="AP467" s="48" t="s">
        <v>77</v>
      </c>
      <c r="AQ467" s="48" t="s">
        <v>77</v>
      </c>
      <c r="AR467" s="48" t="s">
        <v>77</v>
      </c>
      <c r="AS467" s="48" t="s">
        <v>77</v>
      </c>
      <c r="AT467" s="51"/>
      <c r="AU467" s="51"/>
      <c r="AV467" s="51"/>
      <c r="AW467" s="51"/>
      <c r="AX467" s="52"/>
      <c r="AY467" s="37"/>
      <c r="AZ467" s="37"/>
      <c r="BA467" s="66"/>
      <c r="BB467" s="66"/>
      <c r="BC467" s="51"/>
      <c r="BD467" s="51"/>
      <c r="BE467" s="51"/>
      <c r="BF467" s="51"/>
      <c r="BG467" s="66"/>
      <c r="BH467" s="76"/>
      <c r="BI467" s="66"/>
      <c r="BJ467" s="76"/>
      <c r="BK467" s="66"/>
      <c r="BL467" s="79"/>
      <c r="BM467" s="76"/>
      <c r="BN467" s="66"/>
      <c r="BO467" s="66"/>
      <c r="BP467" s="79"/>
      <c r="BQ467" s="76"/>
      <c r="BR467" s="66"/>
      <c r="BS467" s="66"/>
      <c r="BT467" s="79"/>
      <c r="BU467" s="80"/>
      <c r="BV467" s="79"/>
      <c r="BW467" s="79"/>
      <c r="BX467" s="64">
        <f>O467</f>
        <v>45512</v>
      </c>
      <c r="BY467" s="65">
        <f>R467+AX467</f>
        <v>105</v>
      </c>
      <c r="BZ467" s="66" t="str">
        <f>S467</f>
        <v>3 MESES Y 15 DIAS</v>
      </c>
      <c r="CA467" s="42">
        <f>T467+AL467</f>
        <v>17500000</v>
      </c>
      <c r="CB467" s="37" t="s">
        <v>91</v>
      </c>
    </row>
    <row r="468" spans="1:80" s="58" customFormat="1" ht="29.25" customHeight="1" x14ac:dyDescent="0.3">
      <c r="A468" s="75">
        <v>467</v>
      </c>
      <c r="B468" s="73">
        <v>107239</v>
      </c>
      <c r="C468" s="36" t="s">
        <v>2265</v>
      </c>
      <c r="D468" s="71" t="s">
        <v>2266</v>
      </c>
      <c r="E468" s="71" t="s">
        <v>2267</v>
      </c>
      <c r="F468" s="66" t="s">
        <v>2838</v>
      </c>
      <c r="G468" s="38" t="s">
        <v>2839</v>
      </c>
      <c r="H468" s="76" t="s">
        <v>76</v>
      </c>
      <c r="I468" s="76" t="s">
        <v>2840</v>
      </c>
      <c r="J468" s="40" t="s">
        <v>2841</v>
      </c>
      <c r="K468" s="66" t="s">
        <v>80</v>
      </c>
      <c r="L468" s="76" t="s">
        <v>81</v>
      </c>
      <c r="M468" s="64">
        <v>45405</v>
      </c>
      <c r="N468" s="86">
        <v>45407</v>
      </c>
      <c r="O468" s="86">
        <v>45497</v>
      </c>
      <c r="P468" s="76">
        <v>3</v>
      </c>
      <c r="Q468" s="76">
        <v>0</v>
      </c>
      <c r="R468" s="76">
        <v>90</v>
      </c>
      <c r="S468" s="76" t="s">
        <v>2842</v>
      </c>
      <c r="T468" s="69">
        <v>11400000</v>
      </c>
      <c r="U468" s="69">
        <v>3800000</v>
      </c>
      <c r="V468" s="46">
        <v>1233</v>
      </c>
      <c r="W468" s="44">
        <v>45397</v>
      </c>
      <c r="X468" s="45">
        <v>22800000</v>
      </c>
      <c r="Y468" s="46">
        <v>1563</v>
      </c>
      <c r="Z468" s="44">
        <v>45407</v>
      </c>
      <c r="AA468" s="47" t="s">
        <v>2843</v>
      </c>
      <c r="AB468" s="77" t="s">
        <v>84</v>
      </c>
      <c r="AC468" s="74">
        <v>45405</v>
      </c>
      <c r="AD468" s="48" t="s">
        <v>2844</v>
      </c>
      <c r="AE468" s="8" t="s">
        <v>2845</v>
      </c>
      <c r="AF468" s="77" t="s">
        <v>87</v>
      </c>
      <c r="AG468" s="61" t="s">
        <v>2329</v>
      </c>
      <c r="AH468" s="89" t="s">
        <v>2275</v>
      </c>
      <c r="AI468" s="48" t="s">
        <v>77</v>
      </c>
      <c r="AJ468" s="48" t="s">
        <v>77</v>
      </c>
      <c r="AK468" s="49"/>
      <c r="AL468" s="50"/>
      <c r="AM468" s="48" t="s">
        <v>77</v>
      </c>
      <c r="AN468" s="48" t="s">
        <v>77</v>
      </c>
      <c r="AO468" s="48" t="s">
        <v>77</v>
      </c>
      <c r="AP468" s="48" t="s">
        <v>77</v>
      </c>
      <c r="AQ468" s="48" t="s">
        <v>77</v>
      </c>
      <c r="AR468" s="48" t="s">
        <v>77</v>
      </c>
      <c r="AS468" s="48" t="s">
        <v>77</v>
      </c>
      <c r="AT468" s="51"/>
      <c r="AU468" s="51"/>
      <c r="AV468" s="51"/>
      <c r="AW468" s="51"/>
      <c r="AX468" s="52"/>
      <c r="AY468" s="37"/>
      <c r="AZ468" s="37"/>
      <c r="BA468" s="66"/>
      <c r="BB468" s="66"/>
      <c r="BC468" s="51"/>
      <c r="BD468" s="51"/>
      <c r="BE468" s="51"/>
      <c r="BF468" s="51"/>
      <c r="BG468" s="66"/>
      <c r="BH468" s="76"/>
      <c r="BI468" s="66"/>
      <c r="BJ468" s="76"/>
      <c r="BK468" s="66"/>
      <c r="BL468" s="79"/>
      <c r="BM468" s="76"/>
      <c r="BN468" s="66"/>
      <c r="BO468" s="66"/>
      <c r="BP468" s="79"/>
      <c r="BQ468" s="76"/>
      <c r="BR468" s="66"/>
      <c r="BS468" s="66"/>
      <c r="BT468" s="79"/>
      <c r="BU468" s="80"/>
      <c r="BV468" s="79"/>
      <c r="BW468" s="79"/>
      <c r="BX468" s="64">
        <f>O468</f>
        <v>45497</v>
      </c>
      <c r="BY468" s="65">
        <f>R468+AX468</f>
        <v>90</v>
      </c>
      <c r="BZ468" s="66" t="str">
        <f>S468</f>
        <v>3 MESES</v>
      </c>
      <c r="CA468" s="42">
        <f>T468+AL468</f>
        <v>11400000</v>
      </c>
      <c r="CB468" s="37" t="s">
        <v>91</v>
      </c>
    </row>
    <row r="469" spans="1:80" s="58" customFormat="1" ht="29.25" customHeight="1" x14ac:dyDescent="0.3">
      <c r="A469" s="75">
        <v>468</v>
      </c>
      <c r="B469" s="73">
        <v>107294</v>
      </c>
      <c r="C469" s="36" t="s">
        <v>121</v>
      </c>
      <c r="D469" s="36" t="s">
        <v>122</v>
      </c>
      <c r="E469" s="36" t="s">
        <v>123</v>
      </c>
      <c r="F469" s="66" t="s">
        <v>2846</v>
      </c>
      <c r="G469" s="38" t="s">
        <v>2847</v>
      </c>
      <c r="H469" s="76" t="s">
        <v>76</v>
      </c>
      <c r="I469" s="76" t="s">
        <v>2848</v>
      </c>
      <c r="J469" s="40" t="s">
        <v>209</v>
      </c>
      <c r="K469" s="66" t="s">
        <v>80</v>
      </c>
      <c r="L469" s="76" t="s">
        <v>81</v>
      </c>
      <c r="M469" s="64">
        <v>45405</v>
      </c>
      <c r="N469" s="86">
        <v>45407</v>
      </c>
      <c r="O469" s="86">
        <v>45497</v>
      </c>
      <c r="P469" s="76">
        <v>3</v>
      </c>
      <c r="Q469" s="76">
        <v>0</v>
      </c>
      <c r="R469" s="76">
        <v>90</v>
      </c>
      <c r="S469" s="76" t="s">
        <v>2842</v>
      </c>
      <c r="T469" s="69">
        <v>16200000</v>
      </c>
      <c r="U469" s="69">
        <v>5400000</v>
      </c>
      <c r="V469" s="46">
        <v>1234</v>
      </c>
      <c r="W469" s="44">
        <v>45397</v>
      </c>
      <c r="X469" s="45">
        <v>32400000</v>
      </c>
      <c r="Y469" s="46">
        <v>1564</v>
      </c>
      <c r="Z469" s="44">
        <v>45407</v>
      </c>
      <c r="AA469" s="47" t="s">
        <v>2849</v>
      </c>
      <c r="AB469" s="77" t="s">
        <v>84</v>
      </c>
      <c r="AC469" s="74">
        <v>45405</v>
      </c>
      <c r="AD469" s="48" t="s">
        <v>2850</v>
      </c>
      <c r="AE469" s="8" t="s">
        <v>2851</v>
      </c>
      <c r="AF469" s="77" t="s">
        <v>87</v>
      </c>
      <c r="AG469" s="61" t="s">
        <v>130</v>
      </c>
      <c r="AH469" s="48" t="s">
        <v>131</v>
      </c>
      <c r="AI469" s="48" t="s">
        <v>77</v>
      </c>
      <c r="AJ469" s="48" t="s">
        <v>77</v>
      </c>
      <c r="AK469" s="49"/>
      <c r="AL469" s="50"/>
      <c r="AM469" s="48" t="s">
        <v>77</v>
      </c>
      <c r="AN469" s="48" t="s">
        <v>77</v>
      </c>
      <c r="AO469" s="48" t="s">
        <v>77</v>
      </c>
      <c r="AP469" s="48" t="s">
        <v>77</v>
      </c>
      <c r="AQ469" s="48" t="s">
        <v>77</v>
      </c>
      <c r="AR469" s="48" t="s">
        <v>77</v>
      </c>
      <c r="AS469" s="48" t="s">
        <v>77</v>
      </c>
      <c r="AT469" s="51"/>
      <c r="AU469" s="51"/>
      <c r="AV469" s="51"/>
      <c r="AW469" s="51"/>
      <c r="AX469" s="52"/>
      <c r="AY469" s="37"/>
      <c r="AZ469" s="37"/>
      <c r="BA469" s="66"/>
      <c r="BB469" s="66"/>
      <c r="BC469" s="51"/>
      <c r="BD469" s="51"/>
      <c r="BE469" s="51"/>
      <c r="BF469" s="51"/>
      <c r="BG469" s="66"/>
      <c r="BH469" s="76"/>
      <c r="BI469" s="66"/>
      <c r="BJ469" s="76"/>
      <c r="BK469" s="66"/>
      <c r="BL469" s="79"/>
      <c r="BM469" s="76"/>
      <c r="BN469" s="66"/>
      <c r="BO469" s="66"/>
      <c r="BP469" s="79"/>
      <c r="BQ469" s="76"/>
      <c r="BR469" s="66"/>
      <c r="BS469" s="66"/>
      <c r="BT469" s="79"/>
      <c r="BU469" s="80"/>
      <c r="BV469" s="79"/>
      <c r="BW469" s="79"/>
      <c r="BX469" s="64">
        <f>O469</f>
        <v>45497</v>
      </c>
      <c r="BY469" s="65">
        <f>R469+AX469</f>
        <v>90</v>
      </c>
      <c r="BZ469" s="66" t="str">
        <f>S469</f>
        <v>3 MESES</v>
      </c>
      <c r="CA469" s="42">
        <f>T469+AL469</f>
        <v>16200000</v>
      </c>
      <c r="CB469" s="37" t="s">
        <v>91</v>
      </c>
    </row>
    <row r="470" spans="1:80" s="58" customFormat="1" ht="29.25" customHeight="1" x14ac:dyDescent="0.3">
      <c r="A470" s="75">
        <v>469</v>
      </c>
      <c r="B470" s="73">
        <v>107295</v>
      </c>
      <c r="C470" s="36" t="s">
        <v>121</v>
      </c>
      <c r="D470" s="36" t="s">
        <v>122</v>
      </c>
      <c r="E470" s="36" t="s">
        <v>123</v>
      </c>
      <c r="F470" s="66" t="s">
        <v>2852</v>
      </c>
      <c r="G470" s="38" t="s">
        <v>2853</v>
      </c>
      <c r="H470" s="76" t="s">
        <v>76</v>
      </c>
      <c r="I470" s="76" t="s">
        <v>2854</v>
      </c>
      <c r="J470" s="40" t="s">
        <v>2855</v>
      </c>
      <c r="K470" s="66" t="s">
        <v>80</v>
      </c>
      <c r="L470" s="76" t="s">
        <v>81</v>
      </c>
      <c r="M470" s="64">
        <v>45405</v>
      </c>
      <c r="N470" s="86">
        <v>45407</v>
      </c>
      <c r="O470" s="86">
        <v>45497</v>
      </c>
      <c r="P470" s="76">
        <v>3</v>
      </c>
      <c r="Q470" s="76">
        <v>0</v>
      </c>
      <c r="R470" s="76">
        <v>90</v>
      </c>
      <c r="S470" s="76" t="s">
        <v>2842</v>
      </c>
      <c r="T470" s="69">
        <v>16200000</v>
      </c>
      <c r="U470" s="69">
        <v>5400000</v>
      </c>
      <c r="V470" s="46">
        <v>1235</v>
      </c>
      <c r="W470" s="44">
        <v>45397</v>
      </c>
      <c r="X470" s="45">
        <v>32400000</v>
      </c>
      <c r="Y470" s="46">
        <v>1565</v>
      </c>
      <c r="Z470" s="44">
        <v>45407</v>
      </c>
      <c r="AA470" s="47" t="s">
        <v>2849</v>
      </c>
      <c r="AB470" s="77" t="s">
        <v>84</v>
      </c>
      <c r="AC470" s="74">
        <v>45405</v>
      </c>
      <c r="AD470" s="48" t="s">
        <v>2856</v>
      </c>
      <c r="AE470" s="8" t="s">
        <v>2857</v>
      </c>
      <c r="AF470" s="77" t="s">
        <v>87</v>
      </c>
      <c r="AG470" s="61" t="s">
        <v>130</v>
      </c>
      <c r="AH470" s="48" t="s">
        <v>131</v>
      </c>
      <c r="AI470" s="48" t="s">
        <v>77</v>
      </c>
      <c r="AJ470" s="48" t="s">
        <v>77</v>
      </c>
      <c r="AK470" s="49"/>
      <c r="AL470" s="50"/>
      <c r="AM470" s="48" t="s">
        <v>77</v>
      </c>
      <c r="AN470" s="48" t="s">
        <v>77</v>
      </c>
      <c r="AO470" s="48" t="s">
        <v>77</v>
      </c>
      <c r="AP470" s="48" t="s">
        <v>77</v>
      </c>
      <c r="AQ470" s="48" t="s">
        <v>77</v>
      </c>
      <c r="AR470" s="48" t="s">
        <v>77</v>
      </c>
      <c r="AS470" s="48" t="s">
        <v>77</v>
      </c>
      <c r="AT470" s="51"/>
      <c r="AU470" s="51"/>
      <c r="AV470" s="51"/>
      <c r="AW470" s="51"/>
      <c r="AX470" s="52"/>
      <c r="AY470" s="37"/>
      <c r="AZ470" s="37"/>
      <c r="BA470" s="66"/>
      <c r="BB470" s="66"/>
      <c r="BC470" s="51"/>
      <c r="BD470" s="51"/>
      <c r="BE470" s="51"/>
      <c r="BF470" s="51"/>
      <c r="BG470" s="66"/>
      <c r="BH470" s="76"/>
      <c r="BI470" s="66"/>
      <c r="BJ470" s="76"/>
      <c r="BK470" s="66"/>
      <c r="BL470" s="79"/>
      <c r="BM470" s="76"/>
      <c r="BN470" s="66"/>
      <c r="BO470" s="66"/>
      <c r="BP470" s="79"/>
      <c r="BQ470" s="76"/>
      <c r="BR470" s="66"/>
      <c r="BS470" s="66"/>
      <c r="BT470" s="79"/>
      <c r="BU470" s="80"/>
      <c r="BV470" s="79"/>
      <c r="BW470" s="79"/>
      <c r="BX470" s="64">
        <f>O470</f>
        <v>45497</v>
      </c>
      <c r="BY470" s="65">
        <f>R470+AX470</f>
        <v>90</v>
      </c>
      <c r="BZ470" s="66" t="str">
        <f>S470</f>
        <v>3 MESES</v>
      </c>
      <c r="CA470" s="42">
        <f>T470+AL470</f>
        <v>16200000</v>
      </c>
      <c r="CB470" s="37" t="s">
        <v>91</v>
      </c>
    </row>
    <row r="471" spans="1:80" s="58" customFormat="1" ht="29.25" customHeight="1" x14ac:dyDescent="0.3">
      <c r="A471" s="75">
        <v>470</v>
      </c>
      <c r="B471" s="73">
        <v>107227</v>
      </c>
      <c r="C471" s="36" t="s">
        <v>738</v>
      </c>
      <c r="D471" s="71" t="s">
        <v>186</v>
      </c>
      <c r="E471" s="71" t="s">
        <v>187</v>
      </c>
      <c r="F471" s="66" t="s">
        <v>2858</v>
      </c>
      <c r="G471" s="38" t="s">
        <v>2859</v>
      </c>
      <c r="H471" s="76" t="s">
        <v>76</v>
      </c>
      <c r="I471" s="76" t="s">
        <v>2860</v>
      </c>
      <c r="J471" s="40" t="s">
        <v>751</v>
      </c>
      <c r="K471" s="66" t="s">
        <v>80</v>
      </c>
      <c r="L471" s="76" t="s">
        <v>81</v>
      </c>
      <c r="M471" s="64">
        <v>45405</v>
      </c>
      <c r="N471" s="86">
        <v>45414</v>
      </c>
      <c r="O471" s="86">
        <v>45520</v>
      </c>
      <c r="P471" s="76">
        <v>3</v>
      </c>
      <c r="Q471" s="76">
        <v>0</v>
      </c>
      <c r="R471" s="76">
        <v>90</v>
      </c>
      <c r="S471" s="76" t="s">
        <v>2842</v>
      </c>
      <c r="T471" s="69">
        <v>7200000</v>
      </c>
      <c r="U471" s="69">
        <v>2400000</v>
      </c>
      <c r="V471" s="46">
        <v>1229</v>
      </c>
      <c r="W471" s="44">
        <v>45397</v>
      </c>
      <c r="X471" s="45">
        <v>28800000</v>
      </c>
      <c r="Y471" s="46">
        <v>1566</v>
      </c>
      <c r="Z471" s="44">
        <v>45407</v>
      </c>
      <c r="AA471" s="47" t="s">
        <v>2861</v>
      </c>
      <c r="AB471" s="77" t="s">
        <v>84</v>
      </c>
      <c r="AC471" s="74">
        <v>45405</v>
      </c>
      <c r="AD471" s="48" t="s">
        <v>2862</v>
      </c>
      <c r="AE471" s="8" t="s">
        <v>2863</v>
      </c>
      <c r="AF471" s="77" t="s">
        <v>87</v>
      </c>
      <c r="AG471" s="61" t="s">
        <v>746</v>
      </c>
      <c r="AH471" s="48" t="s">
        <v>747</v>
      </c>
      <c r="AI471" s="48" t="s">
        <v>77</v>
      </c>
      <c r="AJ471" s="48" t="s">
        <v>77</v>
      </c>
      <c r="AK471" s="49"/>
      <c r="AL471" s="50"/>
      <c r="AM471" s="48" t="s">
        <v>77</v>
      </c>
      <c r="AN471" s="48" t="s">
        <v>77</v>
      </c>
      <c r="AO471" s="48" t="s">
        <v>77</v>
      </c>
      <c r="AP471" s="48" t="s">
        <v>77</v>
      </c>
      <c r="AQ471" s="48" t="s">
        <v>77</v>
      </c>
      <c r="AR471" s="48" t="s">
        <v>77</v>
      </c>
      <c r="AS471" s="48" t="s">
        <v>77</v>
      </c>
      <c r="AT471" s="51"/>
      <c r="AU471" s="51"/>
      <c r="AV471" s="51"/>
      <c r="AW471" s="51"/>
      <c r="AX471" s="52"/>
      <c r="AY471" s="37"/>
      <c r="AZ471" s="37"/>
      <c r="BA471" s="66"/>
      <c r="BB471" s="66"/>
      <c r="BC471" s="51"/>
      <c r="BD471" s="51"/>
      <c r="BE471" s="51"/>
      <c r="BF471" s="51"/>
      <c r="BG471" s="66"/>
      <c r="BH471" s="76"/>
      <c r="BI471" s="66"/>
      <c r="BJ471" s="76"/>
      <c r="BK471" s="66"/>
      <c r="BL471" s="79"/>
      <c r="BM471" s="76"/>
      <c r="BN471" s="66"/>
      <c r="BO471" s="66"/>
      <c r="BP471" s="79"/>
      <c r="BQ471" s="76"/>
      <c r="BR471" s="66"/>
      <c r="BS471" s="66"/>
      <c r="BT471" s="79"/>
      <c r="BU471" s="80"/>
      <c r="BV471" s="79"/>
      <c r="BW471" s="79"/>
      <c r="BX471" s="64">
        <f>O471</f>
        <v>45520</v>
      </c>
      <c r="BY471" s="65">
        <f>R471+AX471</f>
        <v>90</v>
      </c>
      <c r="BZ471" s="66" t="str">
        <f>S471</f>
        <v>3 MESES</v>
      </c>
      <c r="CA471" s="42">
        <f>T471+AL471</f>
        <v>7200000</v>
      </c>
      <c r="CB471" s="37" t="s">
        <v>91</v>
      </c>
    </row>
    <row r="472" spans="1:80" s="58" customFormat="1" ht="29.25" customHeight="1" x14ac:dyDescent="0.3">
      <c r="A472" s="75">
        <v>471</v>
      </c>
      <c r="B472" s="73">
        <v>107233</v>
      </c>
      <c r="C472" s="36" t="s">
        <v>2265</v>
      </c>
      <c r="D472" s="71" t="s">
        <v>2266</v>
      </c>
      <c r="E472" s="71" t="s">
        <v>2267</v>
      </c>
      <c r="F472" s="66" t="s">
        <v>2864</v>
      </c>
      <c r="G472" s="38" t="s">
        <v>2865</v>
      </c>
      <c r="H472" s="76" t="s">
        <v>76</v>
      </c>
      <c r="I472" s="76" t="s">
        <v>2866</v>
      </c>
      <c r="J472" s="40" t="s">
        <v>2460</v>
      </c>
      <c r="K472" s="66" t="s">
        <v>80</v>
      </c>
      <c r="L472" s="76" t="s">
        <v>81</v>
      </c>
      <c r="M472" s="64">
        <v>45405</v>
      </c>
      <c r="N472" s="86">
        <v>45407</v>
      </c>
      <c r="O472" s="86">
        <v>45497</v>
      </c>
      <c r="P472" s="76">
        <v>3</v>
      </c>
      <c r="Q472" s="76">
        <v>0</v>
      </c>
      <c r="R472" s="76">
        <v>90</v>
      </c>
      <c r="S472" s="76" t="s">
        <v>2842</v>
      </c>
      <c r="T472" s="69">
        <v>14400000</v>
      </c>
      <c r="U472" s="69">
        <v>4800000</v>
      </c>
      <c r="V472" s="46">
        <v>1232</v>
      </c>
      <c r="W472" s="44">
        <v>45397</v>
      </c>
      <c r="X472" s="45">
        <v>28800000</v>
      </c>
      <c r="Y472" s="46">
        <v>1567</v>
      </c>
      <c r="Z472" s="44">
        <v>45407</v>
      </c>
      <c r="AA472" s="47" t="s">
        <v>2867</v>
      </c>
      <c r="AB472" s="77" t="s">
        <v>84</v>
      </c>
      <c r="AC472" s="74">
        <v>45405</v>
      </c>
      <c r="AD472" s="48" t="s">
        <v>2868</v>
      </c>
      <c r="AE472" s="8" t="s">
        <v>2869</v>
      </c>
      <c r="AF472" s="77" t="s">
        <v>87</v>
      </c>
      <c r="AG472" s="61" t="s">
        <v>2329</v>
      </c>
      <c r="AH472" s="89" t="s">
        <v>2275</v>
      </c>
      <c r="AI472" s="48" t="s">
        <v>77</v>
      </c>
      <c r="AJ472" s="48" t="s">
        <v>77</v>
      </c>
      <c r="AK472" s="49"/>
      <c r="AL472" s="50"/>
      <c r="AM472" s="48" t="s">
        <v>77</v>
      </c>
      <c r="AN472" s="48" t="s">
        <v>77</v>
      </c>
      <c r="AO472" s="48" t="s">
        <v>77</v>
      </c>
      <c r="AP472" s="48" t="s">
        <v>77</v>
      </c>
      <c r="AQ472" s="48" t="s">
        <v>77</v>
      </c>
      <c r="AR472" s="48" t="s">
        <v>77</v>
      </c>
      <c r="AS472" s="48" t="s">
        <v>77</v>
      </c>
      <c r="AT472" s="51"/>
      <c r="AU472" s="51"/>
      <c r="AV472" s="51"/>
      <c r="AW472" s="51"/>
      <c r="AX472" s="52"/>
      <c r="AY472" s="37"/>
      <c r="AZ472" s="37"/>
      <c r="BA472" s="66"/>
      <c r="BB472" s="66"/>
      <c r="BC472" s="51"/>
      <c r="BD472" s="51"/>
      <c r="BE472" s="51"/>
      <c r="BF472" s="51"/>
      <c r="BG472" s="66"/>
      <c r="BH472" s="76"/>
      <c r="BI472" s="66"/>
      <c r="BJ472" s="76"/>
      <c r="BK472" s="66"/>
      <c r="BL472" s="79"/>
      <c r="BM472" s="76"/>
      <c r="BN472" s="66"/>
      <c r="BO472" s="66"/>
      <c r="BP472" s="79"/>
      <c r="BQ472" s="76"/>
      <c r="BR472" s="66"/>
      <c r="BS472" s="66"/>
      <c r="BT472" s="79"/>
      <c r="BU472" s="80"/>
      <c r="BV472" s="79"/>
      <c r="BW472" s="79"/>
      <c r="BX472" s="64">
        <f>O472</f>
        <v>45497</v>
      </c>
      <c r="BY472" s="65">
        <f>R472+AX472</f>
        <v>90</v>
      </c>
      <c r="BZ472" s="66" t="str">
        <f>S472</f>
        <v>3 MESES</v>
      </c>
      <c r="CA472" s="42">
        <f>T472+AL472</f>
        <v>14400000</v>
      </c>
      <c r="CB472" s="37" t="s">
        <v>91</v>
      </c>
    </row>
    <row r="473" spans="1:80" s="58" customFormat="1" ht="29.25" customHeight="1" x14ac:dyDescent="0.3">
      <c r="A473" s="34">
        <v>472</v>
      </c>
      <c r="B473" s="73">
        <v>107522</v>
      </c>
      <c r="C473" s="70" t="e">
        <v>#N/A</v>
      </c>
      <c r="D473" s="71" t="s">
        <v>2870</v>
      </c>
      <c r="E473" s="71" t="s">
        <v>2871</v>
      </c>
      <c r="F473" s="39" t="s">
        <v>2872</v>
      </c>
      <c r="G473" s="38" t="s">
        <v>2873</v>
      </c>
      <c r="H473" s="76" t="s">
        <v>643</v>
      </c>
      <c r="I473" s="76" t="s">
        <v>2874</v>
      </c>
      <c r="J473" s="40" t="s">
        <v>2875</v>
      </c>
      <c r="K473" s="76" t="s">
        <v>2876</v>
      </c>
      <c r="L473" s="76" t="s">
        <v>2877</v>
      </c>
      <c r="M473" s="64">
        <v>45405</v>
      </c>
      <c r="N473" s="86">
        <v>45411</v>
      </c>
      <c r="O473" s="86">
        <v>45755</v>
      </c>
      <c r="P473" s="76">
        <v>12</v>
      </c>
      <c r="Q473" s="76">
        <v>0</v>
      </c>
      <c r="R473" s="76">
        <v>360</v>
      </c>
      <c r="S473" s="76" t="s">
        <v>2878</v>
      </c>
      <c r="T473" s="69">
        <v>300000000</v>
      </c>
      <c r="U473" s="69" t="s">
        <v>644</v>
      </c>
      <c r="V473" s="61" t="s">
        <v>2879</v>
      </c>
      <c r="W473" s="74">
        <v>45394</v>
      </c>
      <c r="X473" s="93" t="s">
        <v>2880</v>
      </c>
      <c r="Y473" s="61" t="s">
        <v>2881</v>
      </c>
      <c r="Z473" s="74">
        <v>45405</v>
      </c>
      <c r="AA473" s="93" t="s">
        <v>2880</v>
      </c>
      <c r="AB473" s="77" t="s">
        <v>2882</v>
      </c>
      <c r="AC473" s="74">
        <v>45405</v>
      </c>
      <c r="AD473" s="48" t="s">
        <v>644</v>
      </c>
      <c r="AE473" s="8" t="s">
        <v>2883</v>
      </c>
      <c r="AF473" s="77" t="s">
        <v>2884</v>
      </c>
      <c r="AG473" s="48" t="s">
        <v>2885</v>
      </c>
      <c r="AH473" s="48" t="s">
        <v>2886</v>
      </c>
      <c r="AI473" s="48" t="s">
        <v>2887</v>
      </c>
      <c r="AJ473" s="59">
        <v>45643</v>
      </c>
      <c r="AK473" s="50">
        <v>150000000</v>
      </c>
      <c r="AL473" s="50">
        <v>150000000</v>
      </c>
      <c r="AM473" s="48">
        <v>123632</v>
      </c>
      <c r="AN473" s="48">
        <v>2117</v>
      </c>
      <c r="AO473" s="57">
        <v>45642</v>
      </c>
      <c r="AP473" s="50">
        <v>150000000</v>
      </c>
      <c r="AQ473" s="48">
        <v>2848</v>
      </c>
      <c r="AR473" s="57">
        <v>45656</v>
      </c>
      <c r="AS473" s="50">
        <v>150000000</v>
      </c>
      <c r="AT473" s="48">
        <v>6</v>
      </c>
      <c r="AU473" s="48">
        <v>0</v>
      </c>
      <c r="AV473" s="48">
        <v>180</v>
      </c>
      <c r="AW473" s="48" t="s">
        <v>2888</v>
      </c>
      <c r="AX473" s="52">
        <v>180</v>
      </c>
      <c r="AY473" s="57">
        <v>45958</v>
      </c>
      <c r="AZ473" s="37"/>
      <c r="BA473" s="66"/>
      <c r="BB473" s="66"/>
      <c r="BC473" s="51"/>
      <c r="BD473" s="51"/>
      <c r="BE473" s="51"/>
      <c r="BF473" s="51"/>
      <c r="BG473" s="66"/>
      <c r="BH473" s="76"/>
      <c r="BI473" s="66"/>
      <c r="BJ473" s="76"/>
      <c r="BK473" s="66"/>
      <c r="BL473" s="79"/>
      <c r="BM473" s="76"/>
      <c r="BN473" s="66"/>
      <c r="BO473" s="66"/>
      <c r="BP473" s="79"/>
      <c r="BQ473" s="76"/>
      <c r="BR473" s="66"/>
      <c r="BS473" s="66"/>
      <c r="BT473" s="79"/>
      <c r="BU473" s="80"/>
      <c r="BV473" s="79"/>
      <c r="BW473" s="79"/>
      <c r="BX473" s="64">
        <v>45958</v>
      </c>
      <c r="BY473" s="65">
        <f>R473+AX473</f>
        <v>540</v>
      </c>
      <c r="BZ473" s="66" t="s">
        <v>2889</v>
      </c>
      <c r="CA473" s="42">
        <f>T473+AL473</f>
        <v>450000000</v>
      </c>
      <c r="CB473" s="66" t="s">
        <v>2890</v>
      </c>
    </row>
    <row r="474" spans="1:80" s="58" customFormat="1" ht="29.25" customHeight="1" x14ac:dyDescent="0.3">
      <c r="A474" s="75">
        <v>473</v>
      </c>
      <c r="B474" s="73">
        <v>107200</v>
      </c>
      <c r="C474" s="36" t="s">
        <v>71</v>
      </c>
      <c r="D474" s="71" t="s">
        <v>72</v>
      </c>
      <c r="E474" s="71" t="s">
        <v>73</v>
      </c>
      <c r="F474" s="66" t="s">
        <v>2891</v>
      </c>
      <c r="G474" s="38" t="s">
        <v>2892</v>
      </c>
      <c r="H474" s="76" t="s">
        <v>76</v>
      </c>
      <c r="I474" s="76" t="s">
        <v>2893</v>
      </c>
      <c r="J474" s="40" t="s">
        <v>1039</v>
      </c>
      <c r="K474" s="66" t="s">
        <v>80</v>
      </c>
      <c r="L474" s="76" t="s">
        <v>81</v>
      </c>
      <c r="M474" s="64">
        <v>45405</v>
      </c>
      <c r="N474" s="86">
        <v>45407</v>
      </c>
      <c r="O474" s="86">
        <v>45497</v>
      </c>
      <c r="P474" s="76">
        <v>3</v>
      </c>
      <c r="Q474" s="76">
        <v>0</v>
      </c>
      <c r="R474" s="76">
        <v>90</v>
      </c>
      <c r="S474" s="76" t="s">
        <v>2842</v>
      </c>
      <c r="T474" s="69">
        <v>19500000</v>
      </c>
      <c r="U474" s="69">
        <v>6500000</v>
      </c>
      <c r="V474" s="46">
        <v>1228</v>
      </c>
      <c r="W474" s="44">
        <v>45397</v>
      </c>
      <c r="X474" s="45">
        <v>19500000</v>
      </c>
      <c r="Y474" s="46">
        <v>1568</v>
      </c>
      <c r="Z474" s="44">
        <v>45407</v>
      </c>
      <c r="AA474" s="47" t="s">
        <v>2894</v>
      </c>
      <c r="AB474" s="77" t="s">
        <v>84</v>
      </c>
      <c r="AC474" s="74">
        <v>45405</v>
      </c>
      <c r="AD474" s="48" t="s">
        <v>2895</v>
      </c>
      <c r="AE474" s="8" t="s">
        <v>2896</v>
      </c>
      <c r="AF474" s="77" t="s">
        <v>87</v>
      </c>
      <c r="AG474" s="61" t="s">
        <v>458</v>
      </c>
      <c r="AH474" s="48" t="s">
        <v>695</v>
      </c>
      <c r="AI474" s="48" t="s">
        <v>108</v>
      </c>
      <c r="AJ474" s="74">
        <v>45484</v>
      </c>
      <c r="AK474" s="50">
        <v>9750000</v>
      </c>
      <c r="AL474" s="50">
        <v>9750000</v>
      </c>
      <c r="AM474" s="48">
        <v>113613</v>
      </c>
      <c r="AN474" s="46">
        <v>1716</v>
      </c>
      <c r="AO474" s="59">
        <v>45484</v>
      </c>
      <c r="AP474" s="50">
        <v>9750000</v>
      </c>
      <c r="AQ474" s="46">
        <v>2080</v>
      </c>
      <c r="AR474" s="59">
        <v>45485</v>
      </c>
      <c r="AS474" s="47">
        <v>9750000</v>
      </c>
      <c r="AT474" s="52">
        <v>1</v>
      </c>
      <c r="AU474" s="52">
        <v>15</v>
      </c>
      <c r="AV474" s="52">
        <v>45</v>
      </c>
      <c r="AW474" s="37" t="s">
        <v>110</v>
      </c>
      <c r="AX474" s="65">
        <v>45</v>
      </c>
      <c r="AY474" s="64">
        <v>45544</v>
      </c>
      <c r="AZ474" s="66"/>
      <c r="BA474" s="66"/>
      <c r="BB474" s="66"/>
      <c r="BC474" s="51"/>
      <c r="BD474" s="51"/>
      <c r="BE474" s="51"/>
      <c r="BF474" s="51"/>
      <c r="BG474" s="66"/>
      <c r="BH474" s="76"/>
      <c r="BI474" s="66"/>
      <c r="BJ474" s="76"/>
      <c r="BK474" s="66"/>
      <c r="BL474" s="79"/>
      <c r="BM474" s="76"/>
      <c r="BN474" s="66"/>
      <c r="BO474" s="66"/>
      <c r="BP474" s="79"/>
      <c r="BQ474" s="76"/>
      <c r="BR474" s="66"/>
      <c r="BS474" s="66"/>
      <c r="BT474" s="79"/>
      <c r="BU474" s="80"/>
      <c r="BV474" s="79"/>
      <c r="BW474" s="79"/>
      <c r="BX474" s="64">
        <v>45544</v>
      </c>
      <c r="BY474" s="65">
        <f>R474+AX474</f>
        <v>135</v>
      </c>
      <c r="BZ474" s="66" t="s">
        <v>2785</v>
      </c>
      <c r="CA474" s="42">
        <f>T474+AL474</f>
        <v>29250000</v>
      </c>
      <c r="CB474" s="37" t="s">
        <v>91</v>
      </c>
    </row>
    <row r="475" spans="1:80" s="58" customFormat="1" ht="29.25" customHeight="1" x14ac:dyDescent="0.3">
      <c r="A475" s="75">
        <v>474</v>
      </c>
      <c r="B475" s="73">
        <v>107291</v>
      </c>
      <c r="C475" s="70" t="e">
        <v>#N/A</v>
      </c>
      <c r="D475" s="71" t="s">
        <v>2897</v>
      </c>
      <c r="E475" s="71" t="s">
        <v>2898</v>
      </c>
      <c r="F475" s="76" t="s">
        <v>2899</v>
      </c>
      <c r="G475" s="38" t="s">
        <v>2900</v>
      </c>
      <c r="H475" s="76" t="s">
        <v>2901</v>
      </c>
      <c r="I475" s="76" t="s">
        <v>2902</v>
      </c>
      <c r="J475" s="40" t="s">
        <v>2903</v>
      </c>
      <c r="K475" s="76" t="s">
        <v>2876</v>
      </c>
      <c r="L475" s="76" t="s">
        <v>81</v>
      </c>
      <c r="M475" s="64">
        <v>45408</v>
      </c>
      <c r="N475" s="86">
        <v>45418</v>
      </c>
      <c r="O475" s="86">
        <v>45782</v>
      </c>
      <c r="P475" s="76">
        <v>12</v>
      </c>
      <c r="Q475" s="76">
        <v>0</v>
      </c>
      <c r="R475" s="76">
        <v>360</v>
      </c>
      <c r="S475" s="76" t="s">
        <v>2878</v>
      </c>
      <c r="T475" s="69">
        <v>455880908</v>
      </c>
      <c r="U475" s="69" t="s">
        <v>644</v>
      </c>
      <c r="V475" s="61" t="s">
        <v>2904</v>
      </c>
      <c r="W475" s="74">
        <v>45386</v>
      </c>
      <c r="X475" s="93" t="s">
        <v>2905</v>
      </c>
      <c r="Y475" s="61" t="s">
        <v>2906</v>
      </c>
      <c r="Z475" s="74">
        <v>45411</v>
      </c>
      <c r="AA475" s="93" t="s">
        <v>2907</v>
      </c>
      <c r="AB475" s="77" t="s">
        <v>2882</v>
      </c>
      <c r="AC475" s="74">
        <v>45408</v>
      </c>
      <c r="AD475" s="48" t="s">
        <v>644</v>
      </c>
      <c r="AE475" s="8" t="s">
        <v>2908</v>
      </c>
      <c r="AF475" s="77" t="s">
        <v>2884</v>
      </c>
      <c r="AG475" s="61" t="s">
        <v>654</v>
      </c>
      <c r="AH475" s="48" t="s">
        <v>2909</v>
      </c>
      <c r="AI475" s="48" t="s">
        <v>2910</v>
      </c>
      <c r="AJ475" s="59" t="s">
        <v>2911</v>
      </c>
      <c r="AK475" s="94" t="s">
        <v>2912</v>
      </c>
      <c r="AL475" s="50">
        <f>148320607+72601349</f>
        <v>220921956</v>
      </c>
      <c r="AM475" s="48">
        <v>133605</v>
      </c>
      <c r="AN475" s="48" t="s">
        <v>2913</v>
      </c>
      <c r="AO475" s="57">
        <v>45719</v>
      </c>
      <c r="AP475" s="94" t="s">
        <v>2914</v>
      </c>
      <c r="AQ475" s="48" t="s">
        <v>2915</v>
      </c>
      <c r="AR475" s="57" t="s">
        <v>2916</v>
      </c>
      <c r="AS475" s="94" t="s">
        <v>2917</v>
      </c>
      <c r="AT475" s="66" t="s">
        <v>2918</v>
      </c>
      <c r="AU475" s="66" t="s">
        <v>2919</v>
      </c>
      <c r="AV475" s="66" t="s">
        <v>2920</v>
      </c>
      <c r="AW475" s="66" t="s">
        <v>2921</v>
      </c>
      <c r="AX475" s="52">
        <f>90+45</f>
        <v>135</v>
      </c>
      <c r="AY475" s="57" t="s">
        <v>2922</v>
      </c>
      <c r="AZ475" s="37"/>
      <c r="BA475" s="66"/>
      <c r="BB475" s="66"/>
      <c r="BC475" s="51"/>
      <c r="BD475" s="51"/>
      <c r="BE475" s="51"/>
      <c r="BF475" s="51"/>
      <c r="BG475" s="66"/>
      <c r="BH475" s="76"/>
      <c r="BI475" s="66"/>
      <c r="BJ475" s="76"/>
      <c r="BK475" s="66"/>
      <c r="BL475" s="79"/>
      <c r="BM475" s="76"/>
      <c r="BN475" s="66"/>
      <c r="BO475" s="66"/>
      <c r="BP475" s="79"/>
      <c r="BQ475" s="76"/>
      <c r="BR475" s="66"/>
      <c r="BS475" s="66"/>
      <c r="BT475" s="79"/>
      <c r="BU475" s="80"/>
      <c r="BV475" s="79"/>
      <c r="BW475" s="79"/>
      <c r="BX475" s="64">
        <v>45858</v>
      </c>
      <c r="BY475" s="65">
        <f>R475+AX475</f>
        <v>495</v>
      </c>
      <c r="BZ475" s="66" t="s">
        <v>2923</v>
      </c>
      <c r="CA475" s="42">
        <f>T475+AL475</f>
        <v>676802864</v>
      </c>
      <c r="CB475" s="66" t="s">
        <v>2890</v>
      </c>
    </row>
    <row r="476" spans="1:80" s="58" customFormat="1" ht="29.25" customHeight="1" x14ac:dyDescent="0.3">
      <c r="A476" s="75">
        <v>475</v>
      </c>
      <c r="B476" s="73">
        <v>107295</v>
      </c>
      <c r="C476" s="36" t="s">
        <v>121</v>
      </c>
      <c r="D476" s="71" t="s">
        <v>122</v>
      </c>
      <c r="E476" s="71" t="s">
        <v>123</v>
      </c>
      <c r="F476" s="66" t="s">
        <v>2924</v>
      </c>
      <c r="G476" s="38" t="s">
        <v>2925</v>
      </c>
      <c r="H476" s="76" t="s">
        <v>76</v>
      </c>
      <c r="I476" s="76" t="s">
        <v>2926</v>
      </c>
      <c r="J476" s="40" t="s">
        <v>1153</v>
      </c>
      <c r="K476" s="66" t="s">
        <v>80</v>
      </c>
      <c r="L476" s="76" t="s">
        <v>81</v>
      </c>
      <c r="M476" s="64">
        <v>45412</v>
      </c>
      <c r="N476" s="95">
        <v>45419</v>
      </c>
      <c r="O476" s="86">
        <v>45510</v>
      </c>
      <c r="P476" s="76">
        <v>3</v>
      </c>
      <c r="Q476" s="76">
        <v>0</v>
      </c>
      <c r="R476" s="76">
        <v>90</v>
      </c>
      <c r="S476" s="76" t="s">
        <v>2842</v>
      </c>
      <c r="T476" s="69">
        <v>16200000</v>
      </c>
      <c r="U476" s="69">
        <v>5400000</v>
      </c>
      <c r="V476" s="46">
        <v>1235</v>
      </c>
      <c r="W476" s="44">
        <v>45397</v>
      </c>
      <c r="X476" s="45">
        <v>32400000</v>
      </c>
      <c r="Y476" s="46">
        <v>1573</v>
      </c>
      <c r="Z476" s="44">
        <v>45414</v>
      </c>
      <c r="AA476" s="47" t="s">
        <v>2849</v>
      </c>
      <c r="AB476" s="77" t="s">
        <v>84</v>
      </c>
      <c r="AC476" s="74">
        <v>45412</v>
      </c>
      <c r="AD476" s="48" t="s">
        <v>2927</v>
      </c>
      <c r="AE476" s="8" t="s">
        <v>2928</v>
      </c>
      <c r="AF476" s="77" t="s">
        <v>87</v>
      </c>
      <c r="AG476" s="61" t="s">
        <v>130</v>
      </c>
      <c r="AH476" s="48" t="s">
        <v>131</v>
      </c>
      <c r="AI476" s="48" t="s">
        <v>77</v>
      </c>
      <c r="AJ476" s="48" t="s">
        <v>77</v>
      </c>
      <c r="AK476" s="49"/>
      <c r="AL476" s="50"/>
      <c r="AM476" s="48" t="s">
        <v>77</v>
      </c>
      <c r="AN476" s="48" t="s">
        <v>77</v>
      </c>
      <c r="AO476" s="48" t="s">
        <v>77</v>
      </c>
      <c r="AP476" s="48" t="s">
        <v>77</v>
      </c>
      <c r="AQ476" s="48" t="s">
        <v>77</v>
      </c>
      <c r="AR476" s="48" t="s">
        <v>77</v>
      </c>
      <c r="AS476" s="48" t="s">
        <v>77</v>
      </c>
      <c r="AT476" s="51"/>
      <c r="AU476" s="51"/>
      <c r="AV476" s="51"/>
      <c r="AW476" s="51"/>
      <c r="AX476" s="52"/>
      <c r="AY476" s="37"/>
      <c r="AZ476" s="37"/>
      <c r="BA476" s="66"/>
      <c r="BB476" s="66"/>
      <c r="BC476" s="51"/>
      <c r="BD476" s="51"/>
      <c r="BE476" s="51"/>
      <c r="BF476" s="51"/>
      <c r="BG476" s="66"/>
      <c r="BH476" s="76"/>
      <c r="BI476" s="66"/>
      <c r="BJ476" s="76"/>
      <c r="BK476" s="66"/>
      <c r="BL476" s="79"/>
      <c r="BM476" s="76"/>
      <c r="BN476" s="66"/>
      <c r="BO476" s="66"/>
      <c r="BP476" s="79"/>
      <c r="BQ476" s="76"/>
      <c r="BR476" s="66"/>
      <c r="BS476" s="66"/>
      <c r="BT476" s="79"/>
      <c r="BU476" s="80"/>
      <c r="BV476" s="79"/>
      <c r="BW476" s="79"/>
      <c r="BX476" s="64">
        <f>O476</f>
        <v>45510</v>
      </c>
      <c r="BY476" s="65">
        <f>R476+AX476</f>
        <v>90</v>
      </c>
      <c r="BZ476" s="66" t="str">
        <f>S476</f>
        <v>3 MESES</v>
      </c>
      <c r="CA476" s="42">
        <f>T476+AL476</f>
        <v>16200000</v>
      </c>
      <c r="CB476" s="37" t="s">
        <v>91</v>
      </c>
    </row>
    <row r="477" spans="1:80" s="58" customFormat="1" ht="29.25" customHeight="1" x14ac:dyDescent="0.3">
      <c r="A477" s="75">
        <v>476</v>
      </c>
      <c r="B477" s="73">
        <v>107227</v>
      </c>
      <c r="C477" s="36" t="s">
        <v>738</v>
      </c>
      <c r="D477" s="71" t="s">
        <v>186</v>
      </c>
      <c r="E477" s="71" t="s">
        <v>187</v>
      </c>
      <c r="F477" s="66" t="s">
        <v>2929</v>
      </c>
      <c r="G477" s="38" t="s">
        <v>2930</v>
      </c>
      <c r="H477" s="76" t="s">
        <v>76</v>
      </c>
      <c r="I477" s="76" t="s">
        <v>2931</v>
      </c>
      <c r="J477" s="40" t="s">
        <v>751</v>
      </c>
      <c r="K477" s="66" t="s">
        <v>80</v>
      </c>
      <c r="L477" s="76" t="s">
        <v>81</v>
      </c>
      <c r="M477" s="64">
        <v>45412</v>
      </c>
      <c r="N477" s="86">
        <v>45415</v>
      </c>
      <c r="O477" s="86">
        <v>45506</v>
      </c>
      <c r="P477" s="76">
        <v>3</v>
      </c>
      <c r="Q477" s="76">
        <v>0</v>
      </c>
      <c r="R477" s="76">
        <v>90</v>
      </c>
      <c r="S477" s="76" t="s">
        <v>2842</v>
      </c>
      <c r="T477" s="69">
        <v>7200000</v>
      </c>
      <c r="U477" s="69">
        <v>2400000</v>
      </c>
      <c r="V477" s="43">
        <v>1229</v>
      </c>
      <c r="W477" s="44">
        <v>45397</v>
      </c>
      <c r="X477" s="45">
        <v>28800000</v>
      </c>
      <c r="Y477" s="46">
        <v>1574</v>
      </c>
      <c r="Z477" s="44">
        <v>45414</v>
      </c>
      <c r="AA477" s="47" t="s">
        <v>2861</v>
      </c>
      <c r="AB477" s="77" t="s">
        <v>84</v>
      </c>
      <c r="AC477" s="74">
        <v>45412</v>
      </c>
      <c r="AD477" s="48" t="s">
        <v>2932</v>
      </c>
      <c r="AE477" s="8" t="s">
        <v>2933</v>
      </c>
      <c r="AF477" s="77" t="s">
        <v>87</v>
      </c>
      <c r="AG477" s="61" t="s">
        <v>746</v>
      </c>
      <c r="AH477" s="61" t="s">
        <v>747</v>
      </c>
      <c r="AI477" s="48" t="s">
        <v>77</v>
      </c>
      <c r="AJ477" s="48" t="s">
        <v>77</v>
      </c>
      <c r="AK477" s="49"/>
      <c r="AL477" s="50"/>
      <c r="AM477" s="48" t="s">
        <v>77</v>
      </c>
      <c r="AN477" s="48" t="s">
        <v>77</v>
      </c>
      <c r="AO477" s="48" t="s">
        <v>77</v>
      </c>
      <c r="AP477" s="48" t="s">
        <v>77</v>
      </c>
      <c r="AQ477" s="48" t="s">
        <v>77</v>
      </c>
      <c r="AR477" s="48" t="s">
        <v>77</v>
      </c>
      <c r="AS477" s="48" t="s">
        <v>77</v>
      </c>
      <c r="AT477" s="51"/>
      <c r="AU477" s="51"/>
      <c r="AV477" s="51"/>
      <c r="AW477" s="51"/>
      <c r="AX477" s="52"/>
      <c r="AY477" s="37"/>
      <c r="AZ477" s="37"/>
      <c r="BA477" s="66"/>
      <c r="BB477" s="66"/>
      <c r="BC477" s="51"/>
      <c r="BD477" s="51"/>
      <c r="BE477" s="51"/>
      <c r="BF477" s="51"/>
      <c r="BG477" s="66"/>
      <c r="BH477" s="76"/>
      <c r="BI477" s="66"/>
      <c r="BJ477" s="76"/>
      <c r="BK477" s="66"/>
      <c r="BL477" s="79"/>
      <c r="BM477" s="76"/>
      <c r="BN477" s="66"/>
      <c r="BO477" s="66"/>
      <c r="BP477" s="79"/>
      <c r="BQ477" s="76"/>
      <c r="BR477" s="66"/>
      <c r="BS477" s="66"/>
      <c r="BT477" s="79"/>
      <c r="BU477" s="80"/>
      <c r="BV477" s="79"/>
      <c r="BW477" s="79"/>
      <c r="BX477" s="64">
        <f>O477</f>
        <v>45506</v>
      </c>
      <c r="BY477" s="65">
        <f>R477+AX477</f>
        <v>90</v>
      </c>
      <c r="BZ477" s="66" t="str">
        <f>S477</f>
        <v>3 MESES</v>
      </c>
      <c r="CA477" s="42">
        <f>T477+AL477</f>
        <v>7200000</v>
      </c>
      <c r="CB477" s="37" t="s">
        <v>91</v>
      </c>
    </row>
    <row r="478" spans="1:80" s="58" customFormat="1" ht="29.25" customHeight="1" x14ac:dyDescent="0.3">
      <c r="A478" s="34">
        <v>477</v>
      </c>
      <c r="B478" s="37" t="s">
        <v>142</v>
      </c>
      <c r="C478" s="37" t="s">
        <v>142</v>
      </c>
      <c r="D478" s="37" t="s">
        <v>142</v>
      </c>
      <c r="E478" s="37" t="s">
        <v>142</v>
      </c>
      <c r="F478" s="37" t="s">
        <v>142</v>
      </c>
      <c r="G478" s="61" t="s">
        <v>142</v>
      </c>
      <c r="H478" s="37" t="s">
        <v>142</v>
      </c>
      <c r="I478" s="37" t="s">
        <v>142</v>
      </c>
      <c r="J478" s="39" t="s">
        <v>142</v>
      </c>
      <c r="K478" s="37" t="s">
        <v>142</v>
      </c>
      <c r="L478" s="37" t="s">
        <v>142</v>
      </c>
      <c r="M478" s="37" t="s">
        <v>142</v>
      </c>
      <c r="N478" s="37" t="s">
        <v>142</v>
      </c>
      <c r="O478" s="37" t="s">
        <v>142</v>
      </c>
      <c r="P478" s="37" t="s">
        <v>142</v>
      </c>
      <c r="Q478" s="37" t="s">
        <v>142</v>
      </c>
      <c r="R478" s="37" t="s">
        <v>142</v>
      </c>
      <c r="S478" s="37" t="s">
        <v>142</v>
      </c>
      <c r="T478" s="37" t="s">
        <v>142</v>
      </c>
      <c r="U478" s="37" t="s">
        <v>142</v>
      </c>
      <c r="V478" s="48" t="s">
        <v>142</v>
      </c>
      <c r="W478" s="48" t="s">
        <v>142</v>
      </c>
      <c r="X478" s="48" t="s">
        <v>142</v>
      </c>
      <c r="Y478" s="48" t="s">
        <v>142</v>
      </c>
      <c r="Z478" s="48" t="s">
        <v>142</v>
      </c>
      <c r="AA478" s="62" t="s">
        <v>142</v>
      </c>
      <c r="AB478" s="48" t="s">
        <v>142</v>
      </c>
      <c r="AC478" s="48" t="s">
        <v>142</v>
      </c>
      <c r="AD478" s="48" t="s">
        <v>142</v>
      </c>
      <c r="AE478" s="48" t="s">
        <v>142</v>
      </c>
      <c r="AF478" s="48" t="s">
        <v>142</v>
      </c>
      <c r="AG478" s="48" t="s">
        <v>142</v>
      </c>
      <c r="AH478" s="48" t="s">
        <v>142</v>
      </c>
      <c r="AI478" s="48" t="s">
        <v>142</v>
      </c>
      <c r="AJ478" s="48" t="s">
        <v>142</v>
      </c>
      <c r="AK478" s="48" t="s">
        <v>142</v>
      </c>
      <c r="AL478" s="48" t="s">
        <v>142</v>
      </c>
      <c r="AM478" s="48" t="s">
        <v>142</v>
      </c>
      <c r="AN478" s="48" t="s">
        <v>142</v>
      </c>
      <c r="AO478" s="37" t="s">
        <v>142</v>
      </c>
      <c r="AP478" s="37" t="s">
        <v>142</v>
      </c>
      <c r="AQ478" s="37" t="s">
        <v>142</v>
      </c>
      <c r="AR478" s="37" t="s">
        <v>142</v>
      </c>
      <c r="AS478" s="37" t="s">
        <v>142</v>
      </c>
      <c r="AT478" s="37" t="s">
        <v>142</v>
      </c>
      <c r="AU478" s="37" t="s">
        <v>142</v>
      </c>
      <c r="AV478" s="37" t="s">
        <v>142</v>
      </c>
      <c r="AW478" s="37" t="s">
        <v>142</v>
      </c>
      <c r="AX478" s="37" t="s">
        <v>142</v>
      </c>
      <c r="AY478" s="37" t="s">
        <v>142</v>
      </c>
      <c r="AZ478" s="37" t="s">
        <v>142</v>
      </c>
      <c r="BA478" s="37" t="s">
        <v>142</v>
      </c>
      <c r="BB478" s="37" t="s">
        <v>142</v>
      </c>
      <c r="BC478" s="37" t="s">
        <v>142</v>
      </c>
      <c r="BD478" s="37" t="s">
        <v>142</v>
      </c>
      <c r="BE478" s="37" t="s">
        <v>142</v>
      </c>
      <c r="BF478" s="37" t="s">
        <v>142</v>
      </c>
      <c r="BG478" s="37" t="s">
        <v>142</v>
      </c>
      <c r="BH478" s="37" t="s">
        <v>142</v>
      </c>
      <c r="BI478" s="37" t="s">
        <v>142</v>
      </c>
      <c r="BJ478" s="37" t="s">
        <v>142</v>
      </c>
      <c r="BK478" s="37" t="s">
        <v>142</v>
      </c>
      <c r="BL478" s="37" t="s">
        <v>142</v>
      </c>
      <c r="BM478" s="37" t="s">
        <v>142</v>
      </c>
      <c r="BN478" s="37" t="s">
        <v>142</v>
      </c>
      <c r="BO478" s="37" t="s">
        <v>142</v>
      </c>
      <c r="BP478" s="37" t="s">
        <v>142</v>
      </c>
      <c r="BQ478" s="37" t="s">
        <v>142</v>
      </c>
      <c r="BR478" s="37" t="s">
        <v>142</v>
      </c>
      <c r="BS478" s="37" t="s">
        <v>142</v>
      </c>
      <c r="BT478" s="37" t="s">
        <v>142</v>
      </c>
      <c r="BU478" s="37" t="s">
        <v>142</v>
      </c>
      <c r="BV478" s="37" t="s">
        <v>142</v>
      </c>
      <c r="BW478" s="37" t="s">
        <v>142</v>
      </c>
      <c r="BX478" s="37" t="s">
        <v>142</v>
      </c>
      <c r="BY478" s="37" t="s">
        <v>142</v>
      </c>
      <c r="BZ478" s="37" t="s">
        <v>142</v>
      </c>
      <c r="CA478" s="37" t="s">
        <v>142</v>
      </c>
      <c r="CB478" s="37" t="s">
        <v>142</v>
      </c>
    </row>
    <row r="479" spans="1:80" s="58" customFormat="1" ht="29.25" customHeight="1" x14ac:dyDescent="0.3">
      <c r="A479" s="75">
        <v>478</v>
      </c>
      <c r="B479" s="73">
        <v>106985</v>
      </c>
      <c r="C479" s="36" t="s">
        <v>133</v>
      </c>
      <c r="D479" s="71" t="s">
        <v>134</v>
      </c>
      <c r="E479" s="71" t="s">
        <v>385</v>
      </c>
      <c r="F479" s="66" t="s">
        <v>2934</v>
      </c>
      <c r="G479" s="38" t="s">
        <v>2935</v>
      </c>
      <c r="H479" s="76" t="s">
        <v>76</v>
      </c>
      <c r="I479" s="76" t="s">
        <v>2936</v>
      </c>
      <c r="J479" s="40" t="s">
        <v>2937</v>
      </c>
      <c r="K479" s="66" t="s">
        <v>80</v>
      </c>
      <c r="L479" s="76" t="s">
        <v>81</v>
      </c>
      <c r="M479" s="64">
        <v>45412</v>
      </c>
      <c r="N479" s="86">
        <v>45414</v>
      </c>
      <c r="O479" s="86">
        <v>45520</v>
      </c>
      <c r="P479" s="76">
        <v>3</v>
      </c>
      <c r="Q479" s="76">
        <v>15</v>
      </c>
      <c r="R479" s="76">
        <f>3*30+15</f>
        <v>105</v>
      </c>
      <c r="S479" s="76" t="s">
        <v>82</v>
      </c>
      <c r="T479" s="69">
        <v>14000000</v>
      </c>
      <c r="U479" s="69">
        <v>4000000</v>
      </c>
      <c r="V479" s="43">
        <v>1222</v>
      </c>
      <c r="W479" s="44">
        <v>45385</v>
      </c>
      <c r="X479" s="45">
        <v>42000000</v>
      </c>
      <c r="Y479" s="46">
        <v>1576</v>
      </c>
      <c r="Z479" s="44">
        <v>45414</v>
      </c>
      <c r="AA479" s="47" t="s">
        <v>798</v>
      </c>
      <c r="AB479" s="77" t="s">
        <v>84</v>
      </c>
      <c r="AC479" s="74">
        <v>45412</v>
      </c>
      <c r="AD479" s="48" t="s">
        <v>2938</v>
      </c>
      <c r="AE479" s="8" t="s">
        <v>2939</v>
      </c>
      <c r="AF479" s="77" t="s">
        <v>87</v>
      </c>
      <c r="AG479" s="48" t="s">
        <v>106</v>
      </c>
      <c r="AH479" s="61" t="s">
        <v>107</v>
      </c>
      <c r="AI479" s="48" t="s">
        <v>77</v>
      </c>
      <c r="AJ479" s="48" t="s">
        <v>77</v>
      </c>
      <c r="AK479" s="49"/>
      <c r="AL479" s="50"/>
      <c r="AM479" s="48" t="s">
        <v>77</v>
      </c>
      <c r="AN479" s="48" t="s">
        <v>77</v>
      </c>
      <c r="AO479" s="48" t="s">
        <v>77</v>
      </c>
      <c r="AP479" s="48" t="s">
        <v>77</v>
      </c>
      <c r="AQ479" s="48" t="s">
        <v>77</v>
      </c>
      <c r="AR479" s="48" t="s">
        <v>77</v>
      </c>
      <c r="AS479" s="48" t="s">
        <v>77</v>
      </c>
      <c r="AT479" s="51"/>
      <c r="AU479" s="51"/>
      <c r="AV479" s="51"/>
      <c r="AW479" s="51"/>
      <c r="AX479" s="52"/>
      <c r="AY479" s="37"/>
      <c r="AZ479" s="37"/>
      <c r="BA479" s="66"/>
      <c r="BB479" s="66"/>
      <c r="BC479" s="51"/>
      <c r="BD479" s="51"/>
      <c r="BE479" s="51"/>
      <c r="BF479" s="51"/>
      <c r="BG479" s="66"/>
      <c r="BH479" s="76"/>
      <c r="BI479" s="66"/>
      <c r="BJ479" s="76"/>
      <c r="BK479" s="66"/>
      <c r="BL479" s="79"/>
      <c r="BM479" s="76"/>
      <c r="BN479" s="66"/>
      <c r="BO479" s="66"/>
      <c r="BP479" s="79"/>
      <c r="BQ479" s="76"/>
      <c r="BR479" s="66"/>
      <c r="BS479" s="66"/>
      <c r="BT479" s="79"/>
      <c r="BU479" s="80"/>
      <c r="BV479" s="79"/>
      <c r="BW479" s="79"/>
      <c r="BX479" s="64">
        <f>O479</f>
        <v>45520</v>
      </c>
      <c r="BY479" s="65">
        <f>R479+AX479</f>
        <v>105</v>
      </c>
      <c r="BZ479" s="66" t="str">
        <f>S479</f>
        <v>3 MESES Y 15 DIAS</v>
      </c>
      <c r="CA479" s="42">
        <f>T479+AL479</f>
        <v>14000000</v>
      </c>
      <c r="CB479" s="37" t="s">
        <v>91</v>
      </c>
    </row>
    <row r="480" spans="1:80" s="58" customFormat="1" ht="29.25" customHeight="1" x14ac:dyDescent="0.3">
      <c r="A480" s="75">
        <v>479</v>
      </c>
      <c r="B480" s="73">
        <v>106985</v>
      </c>
      <c r="C480" s="36" t="s">
        <v>133</v>
      </c>
      <c r="D480" s="71" t="s">
        <v>134</v>
      </c>
      <c r="E480" s="71" t="s">
        <v>385</v>
      </c>
      <c r="F480" s="66" t="s">
        <v>2940</v>
      </c>
      <c r="G480" s="38" t="s">
        <v>2941</v>
      </c>
      <c r="H480" s="76" t="s">
        <v>76</v>
      </c>
      <c r="I480" s="76" t="s">
        <v>2936</v>
      </c>
      <c r="J480" s="40" t="s">
        <v>2937</v>
      </c>
      <c r="K480" s="66" t="s">
        <v>80</v>
      </c>
      <c r="L480" s="76" t="s">
        <v>81</v>
      </c>
      <c r="M480" s="64">
        <v>45412</v>
      </c>
      <c r="N480" s="86">
        <v>45415</v>
      </c>
      <c r="O480" s="86">
        <v>45521</v>
      </c>
      <c r="P480" s="76">
        <v>3</v>
      </c>
      <c r="Q480" s="76">
        <v>15</v>
      </c>
      <c r="R480" s="76">
        <f>3*30+15</f>
        <v>105</v>
      </c>
      <c r="S480" s="76" t="s">
        <v>82</v>
      </c>
      <c r="T480" s="69">
        <v>14000000</v>
      </c>
      <c r="U480" s="69">
        <v>4000000</v>
      </c>
      <c r="V480" s="43">
        <v>1222</v>
      </c>
      <c r="W480" s="44">
        <v>45385</v>
      </c>
      <c r="X480" s="45">
        <v>42000000</v>
      </c>
      <c r="Y480" s="46">
        <v>1577</v>
      </c>
      <c r="Z480" s="44">
        <v>45415</v>
      </c>
      <c r="AA480" s="47" t="s">
        <v>798</v>
      </c>
      <c r="AB480" s="77" t="s">
        <v>84</v>
      </c>
      <c r="AC480" s="74">
        <v>45412</v>
      </c>
      <c r="AD480" s="48" t="s">
        <v>2942</v>
      </c>
      <c r="AE480" s="8" t="s">
        <v>2943</v>
      </c>
      <c r="AF480" s="77" t="s">
        <v>87</v>
      </c>
      <c r="AG480" s="48" t="s">
        <v>2944</v>
      </c>
      <c r="AH480" s="60" t="s">
        <v>998</v>
      </c>
      <c r="AI480" s="48" t="s">
        <v>77</v>
      </c>
      <c r="AJ480" s="48" t="s">
        <v>77</v>
      </c>
      <c r="AK480" s="49"/>
      <c r="AL480" s="50"/>
      <c r="AM480" s="48" t="s">
        <v>77</v>
      </c>
      <c r="AN480" s="48" t="s">
        <v>77</v>
      </c>
      <c r="AO480" s="48" t="s">
        <v>77</v>
      </c>
      <c r="AP480" s="48" t="s">
        <v>77</v>
      </c>
      <c r="AQ480" s="48" t="s">
        <v>77</v>
      </c>
      <c r="AR480" s="48" t="s">
        <v>77</v>
      </c>
      <c r="AS480" s="48" t="s">
        <v>77</v>
      </c>
      <c r="AT480" s="51"/>
      <c r="AU480" s="51"/>
      <c r="AV480" s="51"/>
      <c r="AW480" s="51"/>
      <c r="AX480" s="52"/>
      <c r="AY480" s="37"/>
      <c r="AZ480" s="37"/>
      <c r="BA480" s="66"/>
      <c r="BB480" s="66"/>
      <c r="BC480" s="51"/>
      <c r="BD480" s="51"/>
      <c r="BE480" s="51"/>
      <c r="BF480" s="51"/>
      <c r="BG480" s="66"/>
      <c r="BH480" s="76"/>
      <c r="BI480" s="66"/>
      <c r="BJ480" s="76"/>
      <c r="BK480" s="66"/>
      <c r="BL480" s="79"/>
      <c r="BM480" s="76"/>
      <c r="BN480" s="66"/>
      <c r="BO480" s="66"/>
      <c r="BP480" s="79"/>
      <c r="BQ480" s="76"/>
      <c r="BR480" s="66"/>
      <c r="BS480" s="66"/>
      <c r="BT480" s="79"/>
      <c r="BU480" s="80"/>
      <c r="BV480" s="79"/>
      <c r="BW480" s="79"/>
      <c r="BX480" s="64">
        <f>O480</f>
        <v>45521</v>
      </c>
      <c r="BY480" s="65">
        <f>R480+AX480</f>
        <v>105</v>
      </c>
      <c r="BZ480" s="66" t="str">
        <f>S480</f>
        <v>3 MESES Y 15 DIAS</v>
      </c>
      <c r="CA480" s="42">
        <f>T480+AL480</f>
        <v>14000000</v>
      </c>
      <c r="CB480" s="37" t="s">
        <v>91</v>
      </c>
    </row>
    <row r="481" spans="1:80" s="58" customFormat="1" ht="29.25" customHeight="1" x14ac:dyDescent="0.3">
      <c r="A481" s="75">
        <v>480</v>
      </c>
      <c r="B481" s="73">
        <v>107229</v>
      </c>
      <c r="C481" s="36" t="s">
        <v>71</v>
      </c>
      <c r="D481" s="71" t="s">
        <v>72</v>
      </c>
      <c r="E481" s="71" t="s">
        <v>73</v>
      </c>
      <c r="F481" s="66" t="s">
        <v>2945</v>
      </c>
      <c r="G481" s="38" t="s">
        <v>2946</v>
      </c>
      <c r="H481" s="76" t="s">
        <v>76</v>
      </c>
      <c r="I481" s="76" t="s">
        <v>2947</v>
      </c>
      <c r="J481" s="40" t="s">
        <v>376</v>
      </c>
      <c r="K481" s="66" t="s">
        <v>80</v>
      </c>
      <c r="L481" s="76" t="s">
        <v>81</v>
      </c>
      <c r="M481" s="64">
        <v>45415</v>
      </c>
      <c r="N481" s="86">
        <v>45419</v>
      </c>
      <c r="O481" s="86">
        <v>45510</v>
      </c>
      <c r="P481" s="76">
        <v>3</v>
      </c>
      <c r="Q481" s="76">
        <v>0</v>
      </c>
      <c r="R481" s="76">
        <v>90</v>
      </c>
      <c r="S481" s="76" t="s">
        <v>2842</v>
      </c>
      <c r="T481" s="69">
        <v>16350000</v>
      </c>
      <c r="U481" s="69">
        <v>5450000</v>
      </c>
      <c r="V481" s="46">
        <v>1230</v>
      </c>
      <c r="W481" s="44">
        <v>45397</v>
      </c>
      <c r="X481" s="45">
        <v>32700000</v>
      </c>
      <c r="Y481" s="46">
        <v>1578</v>
      </c>
      <c r="Z481" s="44">
        <v>45419</v>
      </c>
      <c r="AA481" s="47" t="s">
        <v>2948</v>
      </c>
      <c r="AB481" s="77" t="s">
        <v>84</v>
      </c>
      <c r="AC481" s="74">
        <v>45415</v>
      </c>
      <c r="AD481" s="48" t="s">
        <v>2949</v>
      </c>
      <c r="AE481" s="78" t="s">
        <v>2950</v>
      </c>
      <c r="AF481" s="77" t="s">
        <v>87</v>
      </c>
      <c r="AG481" s="61" t="s">
        <v>359</v>
      </c>
      <c r="AH481" s="60" t="s">
        <v>119</v>
      </c>
      <c r="AI481" s="48" t="s">
        <v>77</v>
      </c>
      <c r="AJ481" s="48" t="s">
        <v>77</v>
      </c>
      <c r="AK481" s="49"/>
      <c r="AL481" s="50"/>
      <c r="AM481" s="48" t="s">
        <v>77</v>
      </c>
      <c r="AN481" s="48" t="s">
        <v>77</v>
      </c>
      <c r="AO481" s="48" t="s">
        <v>77</v>
      </c>
      <c r="AP481" s="48" t="s">
        <v>77</v>
      </c>
      <c r="AQ481" s="48" t="s">
        <v>77</v>
      </c>
      <c r="AR481" s="48" t="s">
        <v>77</v>
      </c>
      <c r="AS481" s="48" t="s">
        <v>77</v>
      </c>
      <c r="AT481" s="51"/>
      <c r="AU481" s="51"/>
      <c r="AV481" s="51"/>
      <c r="AW481" s="51"/>
      <c r="AX481" s="52"/>
      <c r="AY481" s="37"/>
      <c r="AZ481" s="37"/>
      <c r="BA481" s="66"/>
      <c r="BB481" s="66"/>
      <c r="BC481" s="51"/>
      <c r="BD481" s="51"/>
      <c r="BE481" s="51"/>
      <c r="BF481" s="51"/>
      <c r="BG481" s="66"/>
      <c r="BH481" s="76"/>
      <c r="BI481" s="66"/>
      <c r="BJ481" s="76"/>
      <c r="BK481" s="66"/>
      <c r="BL481" s="79"/>
      <c r="BM481" s="76"/>
      <c r="BN481" s="66"/>
      <c r="BO481" s="66"/>
      <c r="BP481" s="79"/>
      <c r="BQ481" s="76"/>
      <c r="BR481" s="66"/>
      <c r="BS481" s="66"/>
      <c r="BT481" s="79"/>
      <c r="BU481" s="80"/>
      <c r="BV481" s="79"/>
      <c r="BW481" s="79"/>
      <c r="BX481" s="64">
        <f>O481</f>
        <v>45510</v>
      </c>
      <c r="BY481" s="65">
        <f>R481+AX481</f>
        <v>90</v>
      </c>
      <c r="BZ481" s="66" t="str">
        <f>S481</f>
        <v>3 MESES</v>
      </c>
      <c r="CA481" s="42">
        <f>T481+AL481</f>
        <v>16350000</v>
      </c>
      <c r="CB481" s="37" t="s">
        <v>91</v>
      </c>
    </row>
    <row r="482" spans="1:80" s="58" customFormat="1" ht="29.25" customHeight="1" x14ac:dyDescent="0.3">
      <c r="A482" s="75">
        <v>481</v>
      </c>
      <c r="B482" s="73">
        <v>107227</v>
      </c>
      <c r="C482" s="36" t="s">
        <v>738</v>
      </c>
      <c r="D482" s="71" t="s">
        <v>186</v>
      </c>
      <c r="E482" s="71" t="s">
        <v>187</v>
      </c>
      <c r="F482" s="66" t="s">
        <v>2951</v>
      </c>
      <c r="G482" s="38" t="s">
        <v>2952</v>
      </c>
      <c r="H482" s="76" t="s">
        <v>76</v>
      </c>
      <c r="I482" s="76" t="s">
        <v>2953</v>
      </c>
      <c r="J482" s="40" t="s">
        <v>751</v>
      </c>
      <c r="K482" s="66" t="s">
        <v>80</v>
      </c>
      <c r="L482" s="76" t="s">
        <v>81</v>
      </c>
      <c r="M482" s="64">
        <v>45415</v>
      </c>
      <c r="N482" s="86">
        <v>45420</v>
      </c>
      <c r="O482" s="86">
        <v>45511</v>
      </c>
      <c r="P482" s="76">
        <v>3</v>
      </c>
      <c r="Q482" s="76">
        <v>0</v>
      </c>
      <c r="R482" s="76">
        <v>90</v>
      </c>
      <c r="S482" s="76" t="s">
        <v>2842</v>
      </c>
      <c r="T482" s="69">
        <v>7200000</v>
      </c>
      <c r="U482" s="69">
        <v>2400000</v>
      </c>
      <c r="V482" s="43">
        <v>1229</v>
      </c>
      <c r="W482" s="44">
        <v>45397</v>
      </c>
      <c r="X482" s="45">
        <v>28800000</v>
      </c>
      <c r="Y482" s="46">
        <v>1579</v>
      </c>
      <c r="Z482" s="44">
        <v>45419</v>
      </c>
      <c r="AA482" s="47" t="s">
        <v>2861</v>
      </c>
      <c r="AB482" s="77" t="s">
        <v>84</v>
      </c>
      <c r="AC482" s="74">
        <v>45415</v>
      </c>
      <c r="AD482" s="48" t="s">
        <v>2954</v>
      </c>
      <c r="AE482" s="78" t="s">
        <v>2955</v>
      </c>
      <c r="AF482" s="77" t="s">
        <v>87</v>
      </c>
      <c r="AG482" s="61" t="s">
        <v>746</v>
      </c>
      <c r="AH482" s="61" t="s">
        <v>747</v>
      </c>
      <c r="AI482" s="48" t="s">
        <v>77</v>
      </c>
      <c r="AJ482" s="48" t="s">
        <v>77</v>
      </c>
      <c r="AK482" s="49"/>
      <c r="AL482" s="50"/>
      <c r="AM482" s="48" t="s">
        <v>77</v>
      </c>
      <c r="AN482" s="48" t="s">
        <v>77</v>
      </c>
      <c r="AO482" s="48" t="s">
        <v>77</v>
      </c>
      <c r="AP482" s="48" t="s">
        <v>77</v>
      </c>
      <c r="AQ482" s="48" t="s">
        <v>77</v>
      </c>
      <c r="AR482" s="48" t="s">
        <v>77</v>
      </c>
      <c r="AS482" s="48" t="s">
        <v>77</v>
      </c>
      <c r="AT482" s="51"/>
      <c r="AU482" s="51"/>
      <c r="AV482" s="51"/>
      <c r="AW482" s="51"/>
      <c r="AX482" s="52"/>
      <c r="AY482" s="37"/>
      <c r="AZ482" s="37"/>
      <c r="BA482" s="66"/>
      <c r="BB482" s="66"/>
      <c r="BC482" s="51"/>
      <c r="BD482" s="51"/>
      <c r="BE482" s="51"/>
      <c r="BF482" s="51"/>
      <c r="BG482" s="66"/>
      <c r="BH482" s="76"/>
      <c r="BI482" s="66"/>
      <c r="BJ482" s="76"/>
      <c r="BK482" s="66"/>
      <c r="BL482" s="79"/>
      <c r="BM482" s="76"/>
      <c r="BN482" s="66"/>
      <c r="BO482" s="66"/>
      <c r="BP482" s="79"/>
      <c r="BQ482" s="76"/>
      <c r="BR482" s="66"/>
      <c r="BS482" s="66"/>
      <c r="BT482" s="79"/>
      <c r="BU482" s="80"/>
      <c r="BV482" s="79"/>
      <c r="BW482" s="79"/>
      <c r="BX482" s="64">
        <f>O482</f>
        <v>45511</v>
      </c>
      <c r="BY482" s="65">
        <f>R482+AX482</f>
        <v>90</v>
      </c>
      <c r="BZ482" s="66" t="str">
        <f>S482</f>
        <v>3 MESES</v>
      </c>
      <c r="CA482" s="42">
        <f>T482+AL482</f>
        <v>7200000</v>
      </c>
      <c r="CB482" s="37" t="s">
        <v>91</v>
      </c>
    </row>
    <row r="483" spans="1:80" s="58" customFormat="1" ht="29.25" customHeight="1" x14ac:dyDescent="0.3">
      <c r="A483" s="75">
        <v>482</v>
      </c>
      <c r="B483" s="73">
        <v>107233</v>
      </c>
      <c r="C483" s="36" t="s">
        <v>2265</v>
      </c>
      <c r="D483" s="71" t="s">
        <v>2266</v>
      </c>
      <c r="E483" s="71" t="s">
        <v>2267</v>
      </c>
      <c r="F483" s="66" t="s">
        <v>2956</v>
      </c>
      <c r="G483" s="38" t="s">
        <v>2957</v>
      </c>
      <c r="H483" s="76" t="s">
        <v>76</v>
      </c>
      <c r="I483" s="76" t="s">
        <v>2958</v>
      </c>
      <c r="J483" s="40" t="s">
        <v>2460</v>
      </c>
      <c r="K483" s="66" t="s">
        <v>80</v>
      </c>
      <c r="L483" s="76" t="s">
        <v>81</v>
      </c>
      <c r="M483" s="64">
        <v>45415</v>
      </c>
      <c r="N483" s="86">
        <v>45420</v>
      </c>
      <c r="O483" s="86">
        <v>45511</v>
      </c>
      <c r="P483" s="76">
        <v>3</v>
      </c>
      <c r="Q483" s="76">
        <v>0</v>
      </c>
      <c r="R483" s="76">
        <v>90</v>
      </c>
      <c r="S483" s="76" t="s">
        <v>2842</v>
      </c>
      <c r="T483" s="69">
        <v>14400000</v>
      </c>
      <c r="U483" s="69">
        <v>4800000</v>
      </c>
      <c r="V483" s="46">
        <v>1232</v>
      </c>
      <c r="W483" s="44">
        <v>45397</v>
      </c>
      <c r="X483" s="45">
        <v>28800000</v>
      </c>
      <c r="Y483" s="46">
        <v>1580</v>
      </c>
      <c r="Z483" s="44">
        <v>45419</v>
      </c>
      <c r="AA483" s="47" t="s">
        <v>2867</v>
      </c>
      <c r="AB483" s="77" t="s">
        <v>84</v>
      </c>
      <c r="AC483" s="74">
        <v>45415</v>
      </c>
      <c r="AD483" s="48" t="s">
        <v>2959</v>
      </c>
      <c r="AE483" s="78" t="s">
        <v>2960</v>
      </c>
      <c r="AF483" s="77" t="s">
        <v>87</v>
      </c>
      <c r="AG483" s="61" t="s">
        <v>2329</v>
      </c>
      <c r="AH483" s="89" t="s">
        <v>2275</v>
      </c>
      <c r="AI483" s="48" t="s">
        <v>77</v>
      </c>
      <c r="AJ483" s="48" t="s">
        <v>77</v>
      </c>
      <c r="AK483" s="49"/>
      <c r="AL483" s="50"/>
      <c r="AM483" s="48" t="s">
        <v>77</v>
      </c>
      <c r="AN483" s="48" t="s">
        <v>77</v>
      </c>
      <c r="AO483" s="48" t="s">
        <v>77</v>
      </c>
      <c r="AP483" s="48" t="s">
        <v>77</v>
      </c>
      <c r="AQ483" s="48" t="s">
        <v>77</v>
      </c>
      <c r="AR483" s="48" t="s">
        <v>77</v>
      </c>
      <c r="AS483" s="48" t="s">
        <v>77</v>
      </c>
      <c r="AT483" s="51"/>
      <c r="AU483" s="51"/>
      <c r="AV483" s="51"/>
      <c r="AW483" s="51"/>
      <c r="AX483" s="52"/>
      <c r="AY483" s="37"/>
      <c r="AZ483" s="37"/>
      <c r="BA483" s="66"/>
      <c r="BB483" s="66"/>
      <c r="BC483" s="51"/>
      <c r="BD483" s="51"/>
      <c r="BE483" s="51"/>
      <c r="BF483" s="51"/>
      <c r="BG483" s="66"/>
      <c r="BH483" s="76"/>
      <c r="BI483" s="66"/>
      <c r="BJ483" s="76"/>
      <c r="BK483" s="66"/>
      <c r="BL483" s="79"/>
      <c r="BM483" s="76"/>
      <c r="BN483" s="66"/>
      <c r="BO483" s="66"/>
      <c r="BP483" s="79"/>
      <c r="BQ483" s="76"/>
      <c r="BR483" s="66"/>
      <c r="BS483" s="66"/>
      <c r="BT483" s="79"/>
      <c r="BU483" s="80"/>
      <c r="BV483" s="79"/>
      <c r="BW483" s="79"/>
      <c r="BX483" s="64">
        <f>O483</f>
        <v>45511</v>
      </c>
      <c r="BY483" s="65">
        <f>R483+AX483</f>
        <v>90</v>
      </c>
      <c r="BZ483" s="66" t="str">
        <f>S483</f>
        <v>3 MESES</v>
      </c>
      <c r="CA483" s="42">
        <f>T483+AL483</f>
        <v>14400000</v>
      </c>
      <c r="CB483" s="37" t="s">
        <v>91</v>
      </c>
    </row>
    <row r="484" spans="1:80" s="58" customFormat="1" ht="29.25" customHeight="1" x14ac:dyDescent="0.3">
      <c r="A484" s="75">
        <v>483</v>
      </c>
      <c r="B484" s="73">
        <v>107294</v>
      </c>
      <c r="C484" s="36" t="s">
        <v>121</v>
      </c>
      <c r="D484" s="71" t="s">
        <v>122</v>
      </c>
      <c r="E484" s="71" t="s">
        <v>123</v>
      </c>
      <c r="F484" s="66" t="s">
        <v>2961</v>
      </c>
      <c r="G484" s="38" t="s">
        <v>2962</v>
      </c>
      <c r="H484" s="76" t="s">
        <v>76</v>
      </c>
      <c r="I484" s="76" t="s">
        <v>2963</v>
      </c>
      <c r="J484" s="40" t="s">
        <v>2964</v>
      </c>
      <c r="K484" s="66" t="s">
        <v>80</v>
      </c>
      <c r="L484" s="76" t="s">
        <v>81</v>
      </c>
      <c r="M484" s="64">
        <v>45415</v>
      </c>
      <c r="N484" s="86">
        <v>45419</v>
      </c>
      <c r="O484" s="86">
        <v>45510</v>
      </c>
      <c r="P484" s="76">
        <v>3</v>
      </c>
      <c r="Q484" s="76">
        <v>0</v>
      </c>
      <c r="R484" s="76">
        <v>90</v>
      </c>
      <c r="S484" s="76" t="s">
        <v>2842</v>
      </c>
      <c r="T484" s="69">
        <v>16200000</v>
      </c>
      <c r="U484" s="69">
        <v>5400000</v>
      </c>
      <c r="V484" s="46">
        <v>1234</v>
      </c>
      <c r="W484" s="44">
        <v>45397</v>
      </c>
      <c r="X484" s="45">
        <v>32400000</v>
      </c>
      <c r="Y484" s="46">
        <v>1581</v>
      </c>
      <c r="Z484" s="44">
        <v>45419</v>
      </c>
      <c r="AA484" s="47" t="s">
        <v>2849</v>
      </c>
      <c r="AB484" s="77" t="s">
        <v>84</v>
      </c>
      <c r="AC484" s="74">
        <v>45415</v>
      </c>
      <c r="AD484" s="48" t="s">
        <v>2965</v>
      </c>
      <c r="AE484" s="78" t="s">
        <v>2966</v>
      </c>
      <c r="AF484" s="77" t="s">
        <v>87</v>
      </c>
      <c r="AG484" s="61" t="s">
        <v>130</v>
      </c>
      <c r="AH484" s="48" t="s">
        <v>131</v>
      </c>
      <c r="AI484" s="48" t="s">
        <v>77</v>
      </c>
      <c r="AJ484" s="48" t="s">
        <v>77</v>
      </c>
      <c r="AK484" s="49"/>
      <c r="AL484" s="50"/>
      <c r="AM484" s="48" t="s">
        <v>77</v>
      </c>
      <c r="AN484" s="48" t="s">
        <v>77</v>
      </c>
      <c r="AO484" s="48" t="s">
        <v>77</v>
      </c>
      <c r="AP484" s="48" t="s">
        <v>77</v>
      </c>
      <c r="AQ484" s="48" t="s">
        <v>77</v>
      </c>
      <c r="AR484" s="48" t="s">
        <v>77</v>
      </c>
      <c r="AS484" s="48" t="s">
        <v>77</v>
      </c>
      <c r="AT484" s="51"/>
      <c r="AU484" s="51"/>
      <c r="AV484" s="51"/>
      <c r="AW484" s="51"/>
      <c r="AX484" s="52"/>
      <c r="AY484" s="37"/>
      <c r="AZ484" s="37"/>
      <c r="BA484" s="66"/>
      <c r="BB484" s="66"/>
      <c r="BC484" s="51"/>
      <c r="BD484" s="51"/>
      <c r="BE484" s="51"/>
      <c r="BF484" s="51"/>
      <c r="BG484" s="66"/>
      <c r="BH484" s="76"/>
      <c r="BI484" s="66"/>
      <c r="BJ484" s="76"/>
      <c r="BK484" s="66"/>
      <c r="BL484" s="79"/>
      <c r="BM484" s="76"/>
      <c r="BN484" s="66"/>
      <c r="BO484" s="66"/>
      <c r="BP484" s="79"/>
      <c r="BQ484" s="76"/>
      <c r="BR484" s="66"/>
      <c r="BS484" s="66"/>
      <c r="BT484" s="79"/>
      <c r="BU484" s="80"/>
      <c r="BV484" s="79"/>
      <c r="BW484" s="79"/>
      <c r="BX484" s="64">
        <f>O484</f>
        <v>45510</v>
      </c>
      <c r="BY484" s="65">
        <f>R484+AX484</f>
        <v>90</v>
      </c>
      <c r="BZ484" s="66" t="str">
        <f>S484</f>
        <v>3 MESES</v>
      </c>
      <c r="CA484" s="42">
        <f>T484+AL484</f>
        <v>16200000</v>
      </c>
      <c r="CB484" s="37" t="s">
        <v>91</v>
      </c>
    </row>
    <row r="485" spans="1:80" s="58" customFormat="1" ht="29.25" customHeight="1" x14ac:dyDescent="0.3">
      <c r="A485" s="75">
        <v>484</v>
      </c>
      <c r="B485" s="73">
        <v>107293</v>
      </c>
      <c r="C485" s="70" t="e">
        <v>#N/A</v>
      </c>
      <c r="D485" s="71" t="s">
        <v>2967</v>
      </c>
      <c r="E485" s="71" t="s">
        <v>2968</v>
      </c>
      <c r="F485" s="76" t="s">
        <v>2969</v>
      </c>
      <c r="G485" s="38" t="s">
        <v>2970</v>
      </c>
      <c r="H485" s="76" t="s">
        <v>643</v>
      </c>
      <c r="I485" s="76" t="s">
        <v>2971</v>
      </c>
      <c r="J485" s="81" t="s">
        <v>2972</v>
      </c>
      <c r="K485" s="66" t="s">
        <v>2973</v>
      </c>
      <c r="L485" s="76" t="s">
        <v>2974</v>
      </c>
      <c r="M485" s="64">
        <v>45419</v>
      </c>
      <c r="N485" s="86">
        <v>45484</v>
      </c>
      <c r="O485" s="86">
        <v>45726</v>
      </c>
      <c r="P485" s="76">
        <v>8</v>
      </c>
      <c r="Q485" s="76">
        <v>0</v>
      </c>
      <c r="R485" s="76">
        <f>8*30</f>
        <v>240</v>
      </c>
      <c r="S485" s="76" t="s">
        <v>2975</v>
      </c>
      <c r="T485" s="69">
        <v>149999990</v>
      </c>
      <c r="U485" s="69" t="s">
        <v>644</v>
      </c>
      <c r="V485" s="46">
        <v>1224</v>
      </c>
      <c r="W485" s="44">
        <v>45386</v>
      </c>
      <c r="X485" s="45">
        <v>150000000</v>
      </c>
      <c r="Y485" s="46">
        <v>1584</v>
      </c>
      <c r="Z485" s="44">
        <v>45420</v>
      </c>
      <c r="AA485" s="47" t="s">
        <v>2976</v>
      </c>
      <c r="AB485" s="77" t="s">
        <v>84</v>
      </c>
      <c r="AC485" s="74">
        <v>45398</v>
      </c>
      <c r="AD485" s="48" t="s">
        <v>2977</v>
      </c>
      <c r="AE485" s="8" t="s">
        <v>2978</v>
      </c>
      <c r="AF485" s="77" t="s">
        <v>87</v>
      </c>
      <c r="AG485" s="48" t="s">
        <v>2979</v>
      </c>
      <c r="AH485" s="61" t="s">
        <v>2980</v>
      </c>
      <c r="AI485" s="48" t="s">
        <v>77</v>
      </c>
      <c r="AJ485" s="48" t="s">
        <v>77</v>
      </c>
      <c r="AK485" s="49"/>
      <c r="AL485" s="50"/>
      <c r="AM485" s="48" t="s">
        <v>77</v>
      </c>
      <c r="AN485" s="48" t="s">
        <v>77</v>
      </c>
      <c r="AO485" s="48"/>
      <c r="AP485" s="48" t="s">
        <v>77</v>
      </c>
      <c r="AQ485" s="48" t="s">
        <v>77</v>
      </c>
      <c r="AR485" s="48" t="s">
        <v>77</v>
      </c>
      <c r="AS485" s="48"/>
      <c r="AT485" s="51"/>
      <c r="AU485" s="51"/>
      <c r="AV485" s="51"/>
      <c r="AW485" s="51"/>
      <c r="AX485" s="52"/>
      <c r="AY485" s="37"/>
      <c r="AZ485" s="37"/>
      <c r="BA485" s="66"/>
      <c r="BB485" s="66"/>
      <c r="BC485" s="51"/>
      <c r="BD485" s="51"/>
      <c r="BE485" s="51"/>
      <c r="BF485" s="51"/>
      <c r="BG485" s="66"/>
      <c r="BH485" s="76"/>
      <c r="BI485" s="66"/>
      <c r="BJ485" s="76"/>
      <c r="BK485" s="66"/>
      <c r="BL485" s="79"/>
      <c r="BM485" s="76"/>
      <c r="BN485" s="66"/>
      <c r="BO485" s="66"/>
      <c r="BP485" s="79"/>
      <c r="BQ485" s="76"/>
      <c r="BR485" s="66"/>
      <c r="BS485" s="66"/>
      <c r="BT485" s="79"/>
      <c r="BU485" s="80"/>
      <c r="BV485" s="79"/>
      <c r="BW485" s="79"/>
      <c r="BX485" s="64">
        <f>O485</f>
        <v>45726</v>
      </c>
      <c r="BY485" s="65">
        <f>R485+AX485</f>
        <v>240</v>
      </c>
      <c r="BZ485" s="66" t="str">
        <f>S485</f>
        <v>8 MESES</v>
      </c>
      <c r="CA485" s="42">
        <f>T485+AL485</f>
        <v>149999990</v>
      </c>
      <c r="CB485" s="66" t="s">
        <v>656</v>
      </c>
    </row>
    <row r="486" spans="1:80" s="58" customFormat="1" ht="29.25" customHeight="1" x14ac:dyDescent="0.3">
      <c r="A486" s="75">
        <v>485</v>
      </c>
      <c r="B486" s="73">
        <v>108029</v>
      </c>
      <c r="C486" s="36" t="s">
        <v>71</v>
      </c>
      <c r="D486" s="71" t="s">
        <v>72</v>
      </c>
      <c r="E486" s="71" t="s">
        <v>73</v>
      </c>
      <c r="F486" s="66" t="s">
        <v>2981</v>
      </c>
      <c r="G486" s="38" t="s">
        <v>2982</v>
      </c>
      <c r="H486" s="76" t="s">
        <v>76</v>
      </c>
      <c r="I486" s="76" t="s">
        <v>2983</v>
      </c>
      <c r="J486" s="40" t="s">
        <v>919</v>
      </c>
      <c r="K486" s="66" t="s">
        <v>80</v>
      </c>
      <c r="L486" s="76" t="s">
        <v>81</v>
      </c>
      <c r="M486" s="64">
        <v>45419</v>
      </c>
      <c r="N486" s="86">
        <v>45420</v>
      </c>
      <c r="O486" s="86">
        <v>45511</v>
      </c>
      <c r="P486" s="76">
        <v>3</v>
      </c>
      <c r="Q486" s="76">
        <v>0</v>
      </c>
      <c r="R486" s="76">
        <v>90</v>
      </c>
      <c r="S486" s="76" t="s">
        <v>2842</v>
      </c>
      <c r="T486" s="69">
        <v>22200000</v>
      </c>
      <c r="U486" s="69">
        <v>7400000</v>
      </c>
      <c r="V486" s="46">
        <v>1268</v>
      </c>
      <c r="W486" s="44">
        <v>45415</v>
      </c>
      <c r="X486" s="45">
        <v>22200000</v>
      </c>
      <c r="Y486" s="46">
        <v>1583</v>
      </c>
      <c r="Z486" s="44">
        <v>45420</v>
      </c>
      <c r="AA486" s="47" t="s">
        <v>2984</v>
      </c>
      <c r="AB486" s="77" t="s">
        <v>84</v>
      </c>
      <c r="AC486" s="74">
        <v>45419</v>
      </c>
      <c r="AD486" s="48" t="s">
        <v>2985</v>
      </c>
      <c r="AE486" s="8" t="s">
        <v>2986</v>
      </c>
      <c r="AF486" s="77" t="s">
        <v>87</v>
      </c>
      <c r="AG486" s="61" t="s">
        <v>204</v>
      </c>
      <c r="AH486" s="60" t="s">
        <v>2987</v>
      </c>
      <c r="AI486" s="48" t="s">
        <v>77</v>
      </c>
      <c r="AJ486" s="48" t="s">
        <v>77</v>
      </c>
      <c r="AK486" s="49"/>
      <c r="AL486" s="50"/>
      <c r="AM486" s="48" t="s">
        <v>77</v>
      </c>
      <c r="AN486" s="48" t="s">
        <v>77</v>
      </c>
      <c r="AO486" s="48" t="s">
        <v>77</v>
      </c>
      <c r="AP486" s="48" t="s">
        <v>77</v>
      </c>
      <c r="AQ486" s="48" t="s">
        <v>77</v>
      </c>
      <c r="AR486" s="48" t="s">
        <v>77</v>
      </c>
      <c r="AS486" s="48" t="s">
        <v>77</v>
      </c>
      <c r="AT486" s="51"/>
      <c r="AU486" s="51"/>
      <c r="AV486" s="51"/>
      <c r="AW486" s="51"/>
      <c r="AX486" s="52"/>
      <c r="AY486" s="37"/>
      <c r="AZ486" s="37"/>
      <c r="BA486" s="66"/>
      <c r="BB486" s="66"/>
      <c r="BC486" s="51"/>
      <c r="BD486" s="51"/>
      <c r="BE486" s="51"/>
      <c r="BF486" s="51"/>
      <c r="BG486" s="66"/>
      <c r="BH486" s="76"/>
      <c r="BI486" s="66"/>
      <c r="BJ486" s="76"/>
      <c r="BK486" s="66"/>
      <c r="BL486" s="79"/>
      <c r="BM486" s="76"/>
      <c r="BN486" s="66"/>
      <c r="BO486" s="66"/>
      <c r="BP486" s="79"/>
      <c r="BQ486" s="76"/>
      <c r="BR486" s="66"/>
      <c r="BS486" s="66"/>
      <c r="BT486" s="79"/>
      <c r="BU486" s="80"/>
      <c r="BV486" s="79"/>
      <c r="BW486" s="79"/>
      <c r="BX486" s="64">
        <f>O486</f>
        <v>45511</v>
      </c>
      <c r="BY486" s="65">
        <f>R486+AX486</f>
        <v>90</v>
      </c>
      <c r="BZ486" s="66" t="str">
        <f>S486</f>
        <v>3 MESES</v>
      </c>
      <c r="CA486" s="42">
        <f>T486+AL486</f>
        <v>22200000</v>
      </c>
      <c r="CB486" s="37" t="s">
        <v>91</v>
      </c>
    </row>
    <row r="487" spans="1:80" s="58" customFormat="1" ht="29.25" customHeight="1" x14ac:dyDescent="0.3">
      <c r="A487" s="75">
        <v>486</v>
      </c>
      <c r="B487" s="73">
        <v>107794</v>
      </c>
      <c r="C487" s="70" t="e">
        <v>#N/A</v>
      </c>
      <c r="D487" s="71" t="s">
        <v>186</v>
      </c>
      <c r="E487" s="71" t="s">
        <v>187</v>
      </c>
      <c r="F487" s="76" t="s">
        <v>2988</v>
      </c>
      <c r="G487" s="38" t="s">
        <v>2989</v>
      </c>
      <c r="H487" s="76" t="s">
        <v>2901</v>
      </c>
      <c r="I487" s="76" t="s">
        <v>2990</v>
      </c>
      <c r="J487" s="40" t="s">
        <v>2991</v>
      </c>
      <c r="K487" s="76" t="s">
        <v>2876</v>
      </c>
      <c r="L487" s="76" t="s">
        <v>2877</v>
      </c>
      <c r="M487" s="64">
        <v>45419</v>
      </c>
      <c r="N487" s="86">
        <v>45420</v>
      </c>
      <c r="O487" s="86">
        <v>45664</v>
      </c>
      <c r="P487" s="76">
        <v>8</v>
      </c>
      <c r="Q487" s="76">
        <v>0</v>
      </c>
      <c r="R487" s="76">
        <f>8*30</f>
        <v>240</v>
      </c>
      <c r="S487" s="76" t="s">
        <v>2975</v>
      </c>
      <c r="T487" s="69">
        <v>4000000000</v>
      </c>
      <c r="U487" s="69" t="s">
        <v>644</v>
      </c>
      <c r="V487" s="61">
        <v>1237</v>
      </c>
      <c r="W487" s="74">
        <v>45401</v>
      </c>
      <c r="X487" s="45">
        <v>4000000000</v>
      </c>
      <c r="Y487" s="61">
        <v>1582</v>
      </c>
      <c r="Z487" s="74">
        <v>45419</v>
      </c>
      <c r="AA487" s="47" t="s">
        <v>2992</v>
      </c>
      <c r="AB487" s="77" t="s">
        <v>84</v>
      </c>
      <c r="AC487" s="74">
        <v>45419</v>
      </c>
      <c r="AD487" s="48" t="s">
        <v>644</v>
      </c>
      <c r="AE487" s="8" t="s">
        <v>2993</v>
      </c>
      <c r="AF487" s="77" t="s">
        <v>2884</v>
      </c>
      <c r="AG487" s="48" t="s">
        <v>2885</v>
      </c>
      <c r="AH487" s="61" t="s">
        <v>2994</v>
      </c>
      <c r="AI487" s="48" t="s">
        <v>2887</v>
      </c>
      <c r="AJ487" s="59">
        <v>45625</v>
      </c>
      <c r="AK487" s="50">
        <v>2000000000</v>
      </c>
      <c r="AL487" s="50">
        <v>2000000000</v>
      </c>
      <c r="AM487" s="48">
        <v>121885</v>
      </c>
      <c r="AN487" s="48">
        <v>2030</v>
      </c>
      <c r="AO487" s="57">
        <v>45624</v>
      </c>
      <c r="AP487" s="50">
        <v>2000000000</v>
      </c>
      <c r="AQ487" s="48">
        <v>2634</v>
      </c>
      <c r="AR487" s="57">
        <v>45642</v>
      </c>
      <c r="AS487" s="50">
        <v>2000000000</v>
      </c>
      <c r="AT487" s="48">
        <v>4</v>
      </c>
      <c r="AU487" s="48">
        <v>0</v>
      </c>
      <c r="AV487" s="48">
        <v>120</v>
      </c>
      <c r="AW487" s="48" t="s">
        <v>1144</v>
      </c>
      <c r="AX487" s="52">
        <v>120</v>
      </c>
      <c r="AY487" s="57">
        <v>45784</v>
      </c>
      <c r="AZ487" s="37"/>
      <c r="BA487" s="66"/>
      <c r="BB487" s="66"/>
      <c r="BC487" s="51"/>
      <c r="BD487" s="51"/>
      <c r="BE487" s="51"/>
      <c r="BF487" s="51"/>
      <c r="BG487" s="66"/>
      <c r="BH487" s="76"/>
      <c r="BI487" s="66"/>
      <c r="BJ487" s="76"/>
      <c r="BK487" s="66"/>
      <c r="BL487" s="79"/>
      <c r="BM487" s="76"/>
      <c r="BN487" s="66"/>
      <c r="BO487" s="66"/>
      <c r="BP487" s="79"/>
      <c r="BQ487" s="76"/>
      <c r="BR487" s="66"/>
      <c r="BS487" s="66"/>
      <c r="BT487" s="79"/>
      <c r="BU487" s="80"/>
      <c r="BV487" s="79"/>
      <c r="BW487" s="79"/>
      <c r="BX487" s="57">
        <v>45784</v>
      </c>
      <c r="BY487" s="65">
        <f>R487+AX487</f>
        <v>360</v>
      </c>
      <c r="BZ487" s="66" t="s">
        <v>2878</v>
      </c>
      <c r="CA487" s="42">
        <f>T487+AL487</f>
        <v>6000000000</v>
      </c>
      <c r="CB487" s="66" t="s">
        <v>91</v>
      </c>
    </row>
    <row r="488" spans="1:80" s="58" customFormat="1" ht="29.25" customHeight="1" x14ac:dyDescent="0.3">
      <c r="A488" s="75">
        <v>487</v>
      </c>
      <c r="B488" s="73">
        <v>107898</v>
      </c>
      <c r="C488" s="36" t="s">
        <v>121</v>
      </c>
      <c r="D488" s="71" t="s">
        <v>122</v>
      </c>
      <c r="E488" s="71" t="s">
        <v>123</v>
      </c>
      <c r="F488" s="66" t="s">
        <v>2995</v>
      </c>
      <c r="G488" s="38" t="s">
        <v>2996</v>
      </c>
      <c r="H488" s="76" t="s">
        <v>76</v>
      </c>
      <c r="I488" s="76" t="s">
        <v>2997</v>
      </c>
      <c r="J488" s="40" t="s">
        <v>1153</v>
      </c>
      <c r="K488" s="66" t="s">
        <v>80</v>
      </c>
      <c r="L488" s="76" t="s">
        <v>81</v>
      </c>
      <c r="M488" s="64">
        <v>45421</v>
      </c>
      <c r="N488" s="86">
        <v>45427</v>
      </c>
      <c r="O488" s="86">
        <v>45518</v>
      </c>
      <c r="P488" s="76">
        <v>3</v>
      </c>
      <c r="Q488" s="76">
        <v>0</v>
      </c>
      <c r="R488" s="76">
        <v>90</v>
      </c>
      <c r="S488" s="76" t="s">
        <v>2842</v>
      </c>
      <c r="T488" s="69">
        <v>16200000</v>
      </c>
      <c r="U488" s="69">
        <v>5400000</v>
      </c>
      <c r="V488" s="43">
        <v>1262</v>
      </c>
      <c r="W488" s="44">
        <v>45415</v>
      </c>
      <c r="X488" s="45">
        <v>48600000</v>
      </c>
      <c r="Y488" s="46">
        <v>1586</v>
      </c>
      <c r="Z488" s="44">
        <v>45426</v>
      </c>
      <c r="AA488" s="47" t="s">
        <v>2849</v>
      </c>
      <c r="AB488" s="77" t="s">
        <v>84</v>
      </c>
      <c r="AC488" s="74">
        <v>45421</v>
      </c>
      <c r="AD488" s="48" t="s">
        <v>2998</v>
      </c>
      <c r="AE488" s="78" t="s">
        <v>2999</v>
      </c>
      <c r="AF488" s="77" t="s">
        <v>87</v>
      </c>
      <c r="AG488" s="61" t="s">
        <v>130</v>
      </c>
      <c r="AH488" s="48" t="s">
        <v>131</v>
      </c>
      <c r="AI488" s="48" t="s">
        <v>77</v>
      </c>
      <c r="AJ488" s="48" t="s">
        <v>77</v>
      </c>
      <c r="AK488" s="49"/>
      <c r="AL488" s="50"/>
      <c r="AM488" s="48" t="s">
        <v>77</v>
      </c>
      <c r="AN488" s="48" t="s">
        <v>77</v>
      </c>
      <c r="AO488" s="48" t="s">
        <v>77</v>
      </c>
      <c r="AP488" s="48" t="s">
        <v>77</v>
      </c>
      <c r="AQ488" s="48" t="s">
        <v>77</v>
      </c>
      <c r="AR488" s="48" t="s">
        <v>77</v>
      </c>
      <c r="AS488" s="48" t="s">
        <v>77</v>
      </c>
      <c r="AT488" s="51"/>
      <c r="AU488" s="51"/>
      <c r="AV488" s="51"/>
      <c r="AW488" s="51"/>
      <c r="AX488" s="52"/>
      <c r="AY488" s="37"/>
      <c r="AZ488" s="37"/>
      <c r="BA488" s="66"/>
      <c r="BB488" s="66"/>
      <c r="BC488" s="51"/>
      <c r="BD488" s="51"/>
      <c r="BE488" s="51"/>
      <c r="BF488" s="51"/>
      <c r="BG488" s="66"/>
      <c r="BH488" s="76"/>
      <c r="BI488" s="66"/>
      <c r="BJ488" s="76"/>
      <c r="BK488" s="66"/>
      <c r="BL488" s="79"/>
      <c r="BM488" s="76"/>
      <c r="BN488" s="66"/>
      <c r="BO488" s="66"/>
      <c r="BP488" s="79"/>
      <c r="BQ488" s="76"/>
      <c r="BR488" s="66"/>
      <c r="BS488" s="66"/>
      <c r="BT488" s="79"/>
      <c r="BU488" s="80"/>
      <c r="BV488" s="79"/>
      <c r="BW488" s="79"/>
      <c r="BX488" s="64">
        <f>O488</f>
        <v>45518</v>
      </c>
      <c r="BY488" s="65">
        <f>R488+AX488</f>
        <v>90</v>
      </c>
      <c r="BZ488" s="66" t="str">
        <f>S488</f>
        <v>3 MESES</v>
      </c>
      <c r="CA488" s="42">
        <f>T488+AL488</f>
        <v>16200000</v>
      </c>
      <c r="CB488" s="37" t="s">
        <v>91</v>
      </c>
    </row>
    <row r="489" spans="1:80" s="58" customFormat="1" ht="29.25" customHeight="1" x14ac:dyDescent="0.3">
      <c r="A489" s="75">
        <v>488</v>
      </c>
      <c r="B489" s="73">
        <v>107576</v>
      </c>
      <c r="C489" s="36" t="s">
        <v>2287</v>
      </c>
      <c r="D489" s="71" t="s">
        <v>2288</v>
      </c>
      <c r="E489" s="71" t="s">
        <v>2289</v>
      </c>
      <c r="F489" s="66" t="s">
        <v>3000</v>
      </c>
      <c r="G489" s="38" t="s">
        <v>3001</v>
      </c>
      <c r="H489" s="76" t="s">
        <v>76</v>
      </c>
      <c r="I489" s="76" t="s">
        <v>3002</v>
      </c>
      <c r="J489" s="40" t="s">
        <v>2293</v>
      </c>
      <c r="K489" s="66" t="s">
        <v>80</v>
      </c>
      <c r="L489" s="76" t="s">
        <v>81</v>
      </c>
      <c r="M489" s="64">
        <v>45421</v>
      </c>
      <c r="N489" s="86">
        <v>45426</v>
      </c>
      <c r="O489" s="86">
        <v>45517</v>
      </c>
      <c r="P489" s="76">
        <v>3</v>
      </c>
      <c r="Q489" s="76">
        <v>0</v>
      </c>
      <c r="R489" s="76">
        <v>90</v>
      </c>
      <c r="S489" s="76" t="s">
        <v>2842</v>
      </c>
      <c r="T489" s="69">
        <v>12000000</v>
      </c>
      <c r="U489" s="69">
        <v>4000000</v>
      </c>
      <c r="V489" s="43">
        <v>1251</v>
      </c>
      <c r="W489" s="44">
        <v>45411</v>
      </c>
      <c r="X489" s="45">
        <v>60000000</v>
      </c>
      <c r="Y489" s="46">
        <v>1587</v>
      </c>
      <c r="Z489" s="44">
        <v>45426</v>
      </c>
      <c r="AA489" s="47" t="s">
        <v>3003</v>
      </c>
      <c r="AB489" s="77" t="s">
        <v>84</v>
      </c>
      <c r="AC489" s="74">
        <v>45421</v>
      </c>
      <c r="AD489" s="48" t="s">
        <v>3004</v>
      </c>
      <c r="AE489" s="78" t="s">
        <v>3005</v>
      </c>
      <c r="AF489" s="77" t="s">
        <v>87</v>
      </c>
      <c r="AG489" s="61" t="s">
        <v>2296</v>
      </c>
      <c r="AH489" s="61" t="s">
        <v>846</v>
      </c>
      <c r="AI489" s="48" t="s">
        <v>77</v>
      </c>
      <c r="AJ489" s="48" t="s">
        <v>77</v>
      </c>
      <c r="AK489" s="49"/>
      <c r="AL489" s="50"/>
      <c r="AM489" s="48" t="s">
        <v>77</v>
      </c>
      <c r="AN489" s="48" t="s">
        <v>77</v>
      </c>
      <c r="AO489" s="48" t="s">
        <v>77</v>
      </c>
      <c r="AP489" s="48" t="s">
        <v>77</v>
      </c>
      <c r="AQ489" s="48" t="s">
        <v>77</v>
      </c>
      <c r="AR489" s="48" t="s">
        <v>77</v>
      </c>
      <c r="AS489" s="48" t="s">
        <v>77</v>
      </c>
      <c r="AT489" s="51"/>
      <c r="AU489" s="51"/>
      <c r="AV489" s="51"/>
      <c r="AW489" s="51"/>
      <c r="AX489" s="52"/>
      <c r="AY489" s="37"/>
      <c r="AZ489" s="37"/>
      <c r="BA489" s="66"/>
      <c r="BB489" s="66"/>
      <c r="BC489" s="51"/>
      <c r="BD489" s="51"/>
      <c r="BE489" s="51"/>
      <c r="BF489" s="51"/>
      <c r="BG489" s="66"/>
      <c r="BH489" s="76"/>
      <c r="BI489" s="66"/>
      <c r="BJ489" s="76"/>
      <c r="BK489" s="66"/>
      <c r="BL489" s="79"/>
      <c r="BM489" s="76"/>
      <c r="BN489" s="66"/>
      <c r="BO489" s="66"/>
      <c r="BP489" s="79"/>
      <c r="BQ489" s="76"/>
      <c r="BR489" s="66"/>
      <c r="BS489" s="66"/>
      <c r="BT489" s="79"/>
      <c r="BU489" s="80"/>
      <c r="BV489" s="79"/>
      <c r="BW489" s="79"/>
      <c r="BX489" s="64">
        <f>O489</f>
        <v>45517</v>
      </c>
      <c r="BY489" s="65">
        <f>R489+AX489</f>
        <v>90</v>
      </c>
      <c r="BZ489" s="66" t="str">
        <f>S489</f>
        <v>3 MESES</v>
      </c>
      <c r="CA489" s="42">
        <f>T489+AL489</f>
        <v>12000000</v>
      </c>
      <c r="CB489" s="37" t="s">
        <v>91</v>
      </c>
    </row>
    <row r="490" spans="1:80" s="58" customFormat="1" ht="29.25" customHeight="1" x14ac:dyDescent="0.3">
      <c r="A490" s="75">
        <v>489</v>
      </c>
      <c r="B490" s="73">
        <v>107400</v>
      </c>
      <c r="C490" s="36" t="s">
        <v>71</v>
      </c>
      <c r="D490" s="71" t="s">
        <v>72</v>
      </c>
      <c r="E490" s="71" t="s">
        <v>73</v>
      </c>
      <c r="F490" s="66" t="s">
        <v>3006</v>
      </c>
      <c r="G490" s="38" t="s">
        <v>3007</v>
      </c>
      <c r="H490" s="76" t="s">
        <v>76</v>
      </c>
      <c r="I490" s="76" t="s">
        <v>3008</v>
      </c>
      <c r="J490" s="40" t="s">
        <v>3009</v>
      </c>
      <c r="K490" s="66" t="s">
        <v>80</v>
      </c>
      <c r="L490" s="76" t="s">
        <v>81</v>
      </c>
      <c r="M490" s="64">
        <v>45421</v>
      </c>
      <c r="N490" s="86">
        <v>45426</v>
      </c>
      <c r="O490" s="86">
        <v>45517</v>
      </c>
      <c r="P490" s="76">
        <v>3</v>
      </c>
      <c r="Q490" s="76">
        <v>0</v>
      </c>
      <c r="R490" s="76">
        <v>90</v>
      </c>
      <c r="S490" s="76" t="s">
        <v>2842</v>
      </c>
      <c r="T490" s="69">
        <v>14280000</v>
      </c>
      <c r="U490" s="69">
        <v>4760000</v>
      </c>
      <c r="V490" s="46">
        <v>1252</v>
      </c>
      <c r="W490" s="44">
        <v>45411</v>
      </c>
      <c r="X490" s="45">
        <v>14280000</v>
      </c>
      <c r="Y490" s="46">
        <v>1588</v>
      </c>
      <c r="Z490" s="44">
        <v>45426</v>
      </c>
      <c r="AA490" s="47" t="s">
        <v>3010</v>
      </c>
      <c r="AB490" s="77" t="s">
        <v>84</v>
      </c>
      <c r="AC490" s="74">
        <v>45421</v>
      </c>
      <c r="AD490" s="48" t="s">
        <v>3011</v>
      </c>
      <c r="AE490" s="78" t="s">
        <v>3012</v>
      </c>
      <c r="AF490" s="77" t="s">
        <v>87</v>
      </c>
      <c r="AG490" s="48" t="s">
        <v>149</v>
      </c>
      <c r="AH490" s="61" t="s">
        <v>183</v>
      </c>
      <c r="AI490" s="48" t="s">
        <v>77</v>
      </c>
      <c r="AJ490" s="48" t="s">
        <v>77</v>
      </c>
      <c r="AK490" s="49"/>
      <c r="AL490" s="50"/>
      <c r="AM490" s="48" t="s">
        <v>77</v>
      </c>
      <c r="AN490" s="48" t="s">
        <v>77</v>
      </c>
      <c r="AO490" s="48" t="s">
        <v>77</v>
      </c>
      <c r="AP490" s="48" t="s">
        <v>77</v>
      </c>
      <c r="AQ490" s="48" t="s">
        <v>77</v>
      </c>
      <c r="AR490" s="48" t="s">
        <v>77</v>
      </c>
      <c r="AS490" s="48" t="s">
        <v>77</v>
      </c>
      <c r="AT490" s="51"/>
      <c r="AU490" s="51"/>
      <c r="AV490" s="51"/>
      <c r="AW490" s="51"/>
      <c r="AX490" s="52"/>
      <c r="AY490" s="37"/>
      <c r="AZ490" s="37"/>
      <c r="BA490" s="66"/>
      <c r="BB490" s="66"/>
      <c r="BC490" s="51"/>
      <c r="BD490" s="51"/>
      <c r="BE490" s="51"/>
      <c r="BF490" s="51"/>
      <c r="BG490" s="66"/>
      <c r="BH490" s="76"/>
      <c r="BI490" s="66"/>
      <c r="BJ490" s="76"/>
      <c r="BK490" s="66"/>
      <c r="BL490" s="79"/>
      <c r="BM490" s="76"/>
      <c r="BN490" s="66"/>
      <c r="BO490" s="66"/>
      <c r="BP490" s="79"/>
      <c r="BQ490" s="76"/>
      <c r="BR490" s="66"/>
      <c r="BS490" s="66"/>
      <c r="BT490" s="79"/>
      <c r="BU490" s="80"/>
      <c r="BV490" s="79"/>
      <c r="BW490" s="79"/>
      <c r="BX490" s="64">
        <f>O490</f>
        <v>45517</v>
      </c>
      <c r="BY490" s="65">
        <f>R490+AX490</f>
        <v>90</v>
      </c>
      <c r="BZ490" s="66" t="str">
        <f>S490</f>
        <v>3 MESES</v>
      </c>
      <c r="CA490" s="42">
        <f>T490+AL490</f>
        <v>14280000</v>
      </c>
      <c r="CB490" s="37" t="s">
        <v>91</v>
      </c>
    </row>
    <row r="491" spans="1:80" s="58" customFormat="1" ht="29.25" customHeight="1" x14ac:dyDescent="0.3">
      <c r="A491" s="75">
        <v>490</v>
      </c>
      <c r="B491" s="73">
        <v>107468</v>
      </c>
      <c r="C491" s="36" t="s">
        <v>71</v>
      </c>
      <c r="D491" s="71" t="s">
        <v>72</v>
      </c>
      <c r="E491" s="71" t="s">
        <v>73</v>
      </c>
      <c r="F491" s="66" t="s">
        <v>3013</v>
      </c>
      <c r="G491" s="38" t="s">
        <v>3014</v>
      </c>
      <c r="H491" s="76" t="s">
        <v>76</v>
      </c>
      <c r="I491" s="76" t="s">
        <v>3015</v>
      </c>
      <c r="J491" s="40" t="s">
        <v>95</v>
      </c>
      <c r="K491" s="66" t="s">
        <v>80</v>
      </c>
      <c r="L491" s="76" t="s">
        <v>81</v>
      </c>
      <c r="M491" s="64">
        <v>45421</v>
      </c>
      <c r="N491" s="86">
        <v>45426</v>
      </c>
      <c r="O491" s="86">
        <v>45517</v>
      </c>
      <c r="P491" s="76">
        <v>3</v>
      </c>
      <c r="Q491" s="76">
        <v>0</v>
      </c>
      <c r="R491" s="76">
        <v>90</v>
      </c>
      <c r="S491" s="76" t="s">
        <v>2842</v>
      </c>
      <c r="T491" s="69">
        <v>7800000</v>
      </c>
      <c r="U491" s="69">
        <v>2600000</v>
      </c>
      <c r="V491" s="43">
        <v>1254</v>
      </c>
      <c r="W491" s="44">
        <v>45411</v>
      </c>
      <c r="X491" s="45">
        <v>39000000</v>
      </c>
      <c r="Y491" s="46">
        <v>1589</v>
      </c>
      <c r="Z491" s="44">
        <v>45426</v>
      </c>
      <c r="AA491" s="47" t="s">
        <v>3016</v>
      </c>
      <c r="AB491" s="77" t="s">
        <v>84</v>
      </c>
      <c r="AC491" s="74">
        <v>45421</v>
      </c>
      <c r="AD491" s="48" t="s">
        <v>3017</v>
      </c>
      <c r="AE491" s="78" t="s">
        <v>3018</v>
      </c>
      <c r="AF491" s="77" t="s">
        <v>87</v>
      </c>
      <c r="AG491" s="48" t="s">
        <v>554</v>
      </c>
      <c r="AH491" s="60" t="s">
        <v>329</v>
      </c>
      <c r="AI491" s="48" t="s">
        <v>77</v>
      </c>
      <c r="AJ491" s="48" t="s">
        <v>77</v>
      </c>
      <c r="AK491" s="49"/>
      <c r="AL491" s="50"/>
      <c r="AM491" s="48" t="s">
        <v>77</v>
      </c>
      <c r="AN491" s="48" t="s">
        <v>77</v>
      </c>
      <c r="AO491" s="48" t="s">
        <v>77</v>
      </c>
      <c r="AP491" s="48" t="s">
        <v>77</v>
      </c>
      <c r="AQ491" s="48" t="s">
        <v>77</v>
      </c>
      <c r="AR491" s="48" t="s">
        <v>77</v>
      </c>
      <c r="AS491" s="48" t="s">
        <v>77</v>
      </c>
      <c r="AT491" s="51"/>
      <c r="AU491" s="51"/>
      <c r="AV491" s="51"/>
      <c r="AW491" s="51"/>
      <c r="AX491" s="52"/>
      <c r="AY491" s="37"/>
      <c r="AZ491" s="37"/>
      <c r="BA491" s="66"/>
      <c r="BB491" s="66"/>
      <c r="BC491" s="51"/>
      <c r="BD491" s="51"/>
      <c r="BE491" s="51"/>
      <c r="BF491" s="51"/>
      <c r="BG491" s="66"/>
      <c r="BH491" s="76"/>
      <c r="BI491" s="66"/>
      <c r="BJ491" s="76" t="s">
        <v>490</v>
      </c>
      <c r="BK491" s="64">
        <v>45471</v>
      </c>
      <c r="BL491" s="79">
        <v>45474</v>
      </c>
      <c r="BM491" s="81" t="s">
        <v>3019</v>
      </c>
      <c r="BN491" s="66">
        <v>1000064814</v>
      </c>
      <c r="BO491" s="66" t="s">
        <v>3020</v>
      </c>
      <c r="BP491" s="42">
        <v>4073333</v>
      </c>
      <c r="BQ491" s="81" t="s">
        <v>3014</v>
      </c>
      <c r="BR491" s="66">
        <v>1030542547</v>
      </c>
      <c r="BS491" s="66" t="s">
        <v>3021</v>
      </c>
      <c r="BT491" s="42">
        <v>3726667</v>
      </c>
      <c r="BU491" s="80" t="s">
        <v>3022</v>
      </c>
      <c r="BV491" s="79"/>
      <c r="BW491" s="79"/>
      <c r="BX491" s="64">
        <f>O491</f>
        <v>45517</v>
      </c>
      <c r="BY491" s="65">
        <f>R491+AX491</f>
        <v>90</v>
      </c>
      <c r="BZ491" s="66" t="str">
        <f>S491</f>
        <v>3 MESES</v>
      </c>
      <c r="CA491" s="42">
        <f>T491+AL491</f>
        <v>7800000</v>
      </c>
      <c r="CB491" s="37" t="s">
        <v>91</v>
      </c>
    </row>
    <row r="492" spans="1:80" s="58" customFormat="1" ht="29.25" customHeight="1" x14ac:dyDescent="0.3">
      <c r="A492" s="75">
        <v>491</v>
      </c>
      <c r="B492" s="73">
        <v>107448</v>
      </c>
      <c r="C492" s="36" t="s">
        <v>185</v>
      </c>
      <c r="D492" s="71" t="s">
        <v>186</v>
      </c>
      <c r="E492" s="71" t="s">
        <v>187</v>
      </c>
      <c r="F492" s="66" t="s">
        <v>3023</v>
      </c>
      <c r="G492" s="38" t="s">
        <v>3024</v>
      </c>
      <c r="H492" s="76" t="s">
        <v>76</v>
      </c>
      <c r="I492" s="76" t="s">
        <v>3025</v>
      </c>
      <c r="J492" s="40" t="s">
        <v>837</v>
      </c>
      <c r="K492" s="66" t="s">
        <v>80</v>
      </c>
      <c r="L492" s="76" t="s">
        <v>81</v>
      </c>
      <c r="M492" s="64">
        <v>45420</v>
      </c>
      <c r="N492" s="86">
        <v>45426</v>
      </c>
      <c r="O492" s="86">
        <v>45517</v>
      </c>
      <c r="P492" s="76">
        <v>3</v>
      </c>
      <c r="Q492" s="76">
        <v>0</v>
      </c>
      <c r="R492" s="76">
        <v>90</v>
      </c>
      <c r="S492" s="76" t="s">
        <v>2842</v>
      </c>
      <c r="T492" s="69">
        <v>11400000</v>
      </c>
      <c r="U492" s="69">
        <v>3800000</v>
      </c>
      <c r="V492" s="46">
        <v>1253</v>
      </c>
      <c r="W492" s="44">
        <v>45411</v>
      </c>
      <c r="X492" s="45">
        <v>11400000</v>
      </c>
      <c r="Y492" s="46">
        <v>1590</v>
      </c>
      <c r="Z492" s="44">
        <v>45426</v>
      </c>
      <c r="AA492" s="47" t="s">
        <v>2843</v>
      </c>
      <c r="AB492" s="77" t="s">
        <v>84</v>
      </c>
      <c r="AC492" s="74">
        <v>45420</v>
      </c>
      <c r="AD492" s="48" t="s">
        <v>3026</v>
      </c>
      <c r="AE492" s="78" t="s">
        <v>3027</v>
      </c>
      <c r="AF492" s="77" t="s">
        <v>87</v>
      </c>
      <c r="AG492" s="48" t="s">
        <v>194</v>
      </c>
      <c r="AH492" s="60" t="s">
        <v>195</v>
      </c>
      <c r="AI492" s="48" t="s">
        <v>77</v>
      </c>
      <c r="AJ492" s="48" t="s">
        <v>77</v>
      </c>
      <c r="AK492" s="49"/>
      <c r="AL492" s="50"/>
      <c r="AM492" s="48" t="s">
        <v>77</v>
      </c>
      <c r="AN492" s="48" t="s">
        <v>77</v>
      </c>
      <c r="AO492" s="48" t="s">
        <v>77</v>
      </c>
      <c r="AP492" s="48" t="s">
        <v>77</v>
      </c>
      <c r="AQ492" s="48" t="s">
        <v>77</v>
      </c>
      <c r="AR492" s="48" t="s">
        <v>77</v>
      </c>
      <c r="AS492" s="48" t="s">
        <v>77</v>
      </c>
      <c r="AT492" s="51"/>
      <c r="AU492" s="51"/>
      <c r="AV492" s="51"/>
      <c r="AW492" s="51"/>
      <c r="AX492" s="52"/>
      <c r="AY492" s="37"/>
      <c r="AZ492" s="37"/>
      <c r="BA492" s="66"/>
      <c r="BB492" s="66"/>
      <c r="BC492" s="51"/>
      <c r="BD492" s="51"/>
      <c r="BE492" s="51"/>
      <c r="BF492" s="51"/>
      <c r="BG492" s="66"/>
      <c r="BH492" s="76"/>
      <c r="BI492" s="66"/>
      <c r="BJ492" s="76"/>
      <c r="BK492" s="66"/>
      <c r="BL492" s="79"/>
      <c r="BM492" s="76"/>
      <c r="BN492" s="66"/>
      <c r="BO492" s="66"/>
      <c r="BP492" s="79"/>
      <c r="BQ492" s="76"/>
      <c r="BR492" s="66"/>
      <c r="BS492" s="66"/>
      <c r="BT492" s="79"/>
      <c r="BU492" s="80"/>
      <c r="BV492" s="79"/>
      <c r="BW492" s="79"/>
      <c r="BX492" s="64">
        <f>O492</f>
        <v>45517</v>
      </c>
      <c r="BY492" s="65">
        <f>R492+AX492</f>
        <v>90</v>
      </c>
      <c r="BZ492" s="66" t="str">
        <f>S492</f>
        <v>3 MESES</v>
      </c>
      <c r="CA492" s="42">
        <f>T492+AL492</f>
        <v>11400000</v>
      </c>
      <c r="CB492" s="37" t="s">
        <v>91</v>
      </c>
    </row>
    <row r="493" spans="1:80" s="58" customFormat="1" ht="29.25" customHeight="1" x14ac:dyDescent="0.3">
      <c r="A493" s="75">
        <v>492</v>
      </c>
      <c r="B493" s="73">
        <v>108024</v>
      </c>
      <c r="C493" s="36" t="s">
        <v>71</v>
      </c>
      <c r="D493" s="71" t="s">
        <v>72</v>
      </c>
      <c r="E493" s="71" t="s">
        <v>73</v>
      </c>
      <c r="F493" s="66" t="s">
        <v>3028</v>
      </c>
      <c r="G493" s="38" t="s">
        <v>3029</v>
      </c>
      <c r="H493" s="76" t="s">
        <v>76</v>
      </c>
      <c r="I493" s="76" t="s">
        <v>3030</v>
      </c>
      <c r="J493" s="40" t="s">
        <v>201</v>
      </c>
      <c r="K493" s="66" t="s">
        <v>80</v>
      </c>
      <c r="L493" s="76" t="s">
        <v>81</v>
      </c>
      <c r="M493" s="64">
        <v>45421</v>
      </c>
      <c r="N493" s="86">
        <v>45427</v>
      </c>
      <c r="O493" s="86">
        <v>45518</v>
      </c>
      <c r="P493" s="76">
        <v>3</v>
      </c>
      <c r="Q493" s="76">
        <v>0</v>
      </c>
      <c r="R493" s="76">
        <v>90</v>
      </c>
      <c r="S493" s="76" t="s">
        <v>2842</v>
      </c>
      <c r="T493" s="69">
        <v>16350000</v>
      </c>
      <c r="U493" s="69">
        <v>5450000</v>
      </c>
      <c r="V493" s="43">
        <v>1266</v>
      </c>
      <c r="W493" s="44">
        <v>45415</v>
      </c>
      <c r="X493" s="45">
        <v>32700000</v>
      </c>
      <c r="Y493" s="46">
        <v>1591</v>
      </c>
      <c r="Z493" s="44">
        <v>45426</v>
      </c>
      <c r="AA493" s="47" t="s">
        <v>2948</v>
      </c>
      <c r="AB493" s="77" t="s">
        <v>84</v>
      </c>
      <c r="AC493" s="74">
        <v>45421</v>
      </c>
      <c r="AD493" s="48" t="s">
        <v>3031</v>
      </c>
      <c r="AE493" s="78" t="s">
        <v>3032</v>
      </c>
      <c r="AF493" s="77" t="s">
        <v>87</v>
      </c>
      <c r="AG493" s="61" t="s">
        <v>204</v>
      </c>
      <c r="AH493" s="60" t="s">
        <v>2987</v>
      </c>
      <c r="AI493" s="48" t="s">
        <v>77</v>
      </c>
      <c r="AJ493" s="48" t="s">
        <v>77</v>
      </c>
      <c r="AK493" s="49"/>
      <c r="AL493" s="50"/>
      <c r="AM493" s="48" t="s">
        <v>77</v>
      </c>
      <c r="AN493" s="48" t="s">
        <v>77</v>
      </c>
      <c r="AO493" s="48" t="s">
        <v>77</v>
      </c>
      <c r="AP493" s="48" t="s">
        <v>77</v>
      </c>
      <c r="AQ493" s="48" t="s">
        <v>77</v>
      </c>
      <c r="AR493" s="48" t="s">
        <v>77</v>
      </c>
      <c r="AS493" s="48" t="s">
        <v>77</v>
      </c>
      <c r="AT493" s="51"/>
      <c r="AU493" s="51"/>
      <c r="AV493" s="51"/>
      <c r="AW493" s="51"/>
      <c r="AX493" s="52"/>
      <c r="AY493" s="37"/>
      <c r="AZ493" s="37"/>
      <c r="BA493" s="66"/>
      <c r="BB493" s="66"/>
      <c r="BC493" s="51"/>
      <c r="BD493" s="51"/>
      <c r="BE493" s="51"/>
      <c r="BF493" s="51"/>
      <c r="BG493" s="66"/>
      <c r="BH493" s="76"/>
      <c r="BI493" s="66"/>
      <c r="BJ493" s="76"/>
      <c r="BK493" s="66"/>
      <c r="BL493" s="79"/>
      <c r="BM493" s="76"/>
      <c r="BN493" s="66"/>
      <c r="BO493" s="66"/>
      <c r="BP493" s="79"/>
      <c r="BQ493" s="76"/>
      <c r="BR493" s="66"/>
      <c r="BS493" s="66"/>
      <c r="BT493" s="79"/>
      <c r="BU493" s="80"/>
      <c r="BV493" s="79"/>
      <c r="BW493" s="79"/>
      <c r="BX493" s="64">
        <f>O493</f>
        <v>45518</v>
      </c>
      <c r="BY493" s="65">
        <f>R493+AX493</f>
        <v>90</v>
      </c>
      <c r="BZ493" s="66" t="str">
        <f>S493</f>
        <v>3 MESES</v>
      </c>
      <c r="CA493" s="42">
        <f>T493+AL493</f>
        <v>16350000</v>
      </c>
      <c r="CB493" s="37" t="s">
        <v>91</v>
      </c>
    </row>
    <row r="494" spans="1:80" s="58" customFormat="1" ht="29.25" customHeight="1" x14ac:dyDescent="0.3">
      <c r="A494" s="75">
        <v>493</v>
      </c>
      <c r="B494" s="73">
        <v>107575</v>
      </c>
      <c r="C494" s="36" t="s">
        <v>2297</v>
      </c>
      <c r="D494" s="71" t="s">
        <v>2288</v>
      </c>
      <c r="E494" s="71" t="s">
        <v>2289</v>
      </c>
      <c r="F494" s="66" t="s">
        <v>3033</v>
      </c>
      <c r="G494" s="38" t="s">
        <v>3034</v>
      </c>
      <c r="H494" s="76" t="s">
        <v>76</v>
      </c>
      <c r="I494" s="76" t="s">
        <v>3035</v>
      </c>
      <c r="J494" s="40" t="s">
        <v>2318</v>
      </c>
      <c r="K494" s="66" t="s">
        <v>80</v>
      </c>
      <c r="L494" s="76" t="s">
        <v>81</v>
      </c>
      <c r="M494" s="64">
        <v>45421</v>
      </c>
      <c r="N494" s="86">
        <v>45426</v>
      </c>
      <c r="O494" s="86">
        <v>45517</v>
      </c>
      <c r="P494" s="76">
        <v>3</v>
      </c>
      <c r="Q494" s="76">
        <v>0</v>
      </c>
      <c r="R494" s="76">
        <v>90</v>
      </c>
      <c r="S494" s="76" t="s">
        <v>2842</v>
      </c>
      <c r="T494" s="69">
        <v>7800000</v>
      </c>
      <c r="U494" s="69">
        <v>2600000</v>
      </c>
      <c r="V494" s="43">
        <v>1250</v>
      </c>
      <c r="W494" s="44">
        <v>45411</v>
      </c>
      <c r="X494" s="45">
        <v>15600000</v>
      </c>
      <c r="Y494" s="46">
        <v>1592</v>
      </c>
      <c r="Z494" s="44">
        <v>45426</v>
      </c>
      <c r="AA494" s="47" t="s">
        <v>3016</v>
      </c>
      <c r="AB494" s="77" t="s">
        <v>84</v>
      </c>
      <c r="AC494" s="74">
        <v>45421</v>
      </c>
      <c r="AD494" s="48" t="s">
        <v>3036</v>
      </c>
      <c r="AE494" s="78" t="s">
        <v>3037</v>
      </c>
      <c r="AF494" s="77" t="s">
        <v>87</v>
      </c>
      <c r="AG494" s="61" t="s">
        <v>2296</v>
      </c>
      <c r="AH494" s="61" t="s">
        <v>846</v>
      </c>
      <c r="AI494" s="48" t="s">
        <v>77</v>
      </c>
      <c r="AJ494" s="48" t="s">
        <v>77</v>
      </c>
      <c r="AK494" s="49"/>
      <c r="AL494" s="50"/>
      <c r="AM494" s="48" t="s">
        <v>77</v>
      </c>
      <c r="AN494" s="48" t="s">
        <v>77</v>
      </c>
      <c r="AO494" s="48" t="s">
        <v>77</v>
      </c>
      <c r="AP494" s="48" t="s">
        <v>77</v>
      </c>
      <c r="AQ494" s="48" t="s">
        <v>77</v>
      </c>
      <c r="AR494" s="48" t="s">
        <v>77</v>
      </c>
      <c r="AS494" s="48" t="s">
        <v>77</v>
      </c>
      <c r="AT494" s="51"/>
      <c r="AU494" s="51"/>
      <c r="AV494" s="51"/>
      <c r="AW494" s="51"/>
      <c r="AX494" s="52"/>
      <c r="AY494" s="37"/>
      <c r="AZ494" s="37"/>
      <c r="BA494" s="66"/>
      <c r="BB494" s="66"/>
      <c r="BC494" s="51"/>
      <c r="BD494" s="51"/>
      <c r="BE494" s="51"/>
      <c r="BF494" s="51"/>
      <c r="BG494" s="66"/>
      <c r="BH494" s="76"/>
      <c r="BI494" s="66"/>
      <c r="BJ494" s="76"/>
      <c r="BK494" s="66"/>
      <c r="BL494" s="79"/>
      <c r="BM494" s="76"/>
      <c r="BN494" s="66"/>
      <c r="BO494" s="66"/>
      <c r="BP494" s="79"/>
      <c r="BQ494" s="76"/>
      <c r="BR494" s="66"/>
      <c r="BS494" s="66"/>
      <c r="BT494" s="79"/>
      <c r="BU494" s="80"/>
      <c r="BV494" s="79"/>
      <c r="BW494" s="79"/>
      <c r="BX494" s="64">
        <f>O494</f>
        <v>45517</v>
      </c>
      <c r="BY494" s="65">
        <f>R494+AX494</f>
        <v>90</v>
      </c>
      <c r="BZ494" s="66" t="str">
        <f>S494</f>
        <v>3 MESES</v>
      </c>
      <c r="CA494" s="42">
        <f>T494+AL494</f>
        <v>7800000</v>
      </c>
      <c r="CB494" s="37" t="s">
        <v>91</v>
      </c>
    </row>
    <row r="495" spans="1:80" s="58" customFormat="1" ht="29.25" customHeight="1" x14ac:dyDescent="0.3">
      <c r="A495" s="75">
        <v>494</v>
      </c>
      <c r="B495" s="73">
        <v>107898</v>
      </c>
      <c r="C495" s="36" t="s">
        <v>121</v>
      </c>
      <c r="D495" s="71" t="s">
        <v>122</v>
      </c>
      <c r="E495" s="71" t="s">
        <v>123</v>
      </c>
      <c r="F495" s="66" t="s">
        <v>3038</v>
      </c>
      <c r="G495" s="38" t="s">
        <v>3039</v>
      </c>
      <c r="H495" s="76" t="s">
        <v>76</v>
      </c>
      <c r="I495" s="76" t="s">
        <v>3040</v>
      </c>
      <c r="J495" s="40" t="s">
        <v>1153</v>
      </c>
      <c r="K495" s="66" t="s">
        <v>80</v>
      </c>
      <c r="L495" s="76" t="s">
        <v>81</v>
      </c>
      <c r="M495" s="64">
        <v>45421</v>
      </c>
      <c r="N495" s="86">
        <v>45426</v>
      </c>
      <c r="O495" s="86">
        <v>45517</v>
      </c>
      <c r="P495" s="76">
        <v>3</v>
      </c>
      <c r="Q495" s="76">
        <v>0</v>
      </c>
      <c r="R495" s="76">
        <v>90</v>
      </c>
      <c r="S495" s="76" t="s">
        <v>2842</v>
      </c>
      <c r="T495" s="69">
        <v>16200000</v>
      </c>
      <c r="U495" s="69">
        <v>5400000</v>
      </c>
      <c r="V495" s="43">
        <v>1262</v>
      </c>
      <c r="W495" s="44">
        <v>45415</v>
      </c>
      <c r="X495" s="45">
        <v>48600000</v>
      </c>
      <c r="Y495" s="46">
        <v>1593</v>
      </c>
      <c r="Z495" s="44">
        <v>45426</v>
      </c>
      <c r="AA495" s="47" t="s">
        <v>2849</v>
      </c>
      <c r="AB495" s="77" t="s">
        <v>84</v>
      </c>
      <c r="AC495" s="74">
        <v>45421</v>
      </c>
      <c r="AD495" s="48" t="s">
        <v>3041</v>
      </c>
      <c r="AE495" s="78" t="s">
        <v>3042</v>
      </c>
      <c r="AF495" s="77" t="s">
        <v>87</v>
      </c>
      <c r="AG495" s="61" t="s">
        <v>130</v>
      </c>
      <c r="AH495" s="48" t="s">
        <v>131</v>
      </c>
      <c r="AI495" s="48" t="s">
        <v>77</v>
      </c>
      <c r="AJ495" s="48" t="s">
        <v>77</v>
      </c>
      <c r="AK495" s="49"/>
      <c r="AL495" s="50"/>
      <c r="AM495" s="48" t="s">
        <v>77</v>
      </c>
      <c r="AN495" s="48" t="s">
        <v>77</v>
      </c>
      <c r="AO495" s="48" t="s">
        <v>77</v>
      </c>
      <c r="AP495" s="48" t="s">
        <v>77</v>
      </c>
      <c r="AQ495" s="48" t="s">
        <v>77</v>
      </c>
      <c r="AR495" s="48" t="s">
        <v>77</v>
      </c>
      <c r="AS495" s="48" t="s">
        <v>77</v>
      </c>
      <c r="AT495" s="51"/>
      <c r="AU495" s="51"/>
      <c r="AV495" s="51"/>
      <c r="AW495" s="51"/>
      <c r="AX495" s="52"/>
      <c r="AY495" s="37"/>
      <c r="AZ495" s="37"/>
      <c r="BA495" s="66"/>
      <c r="BB495" s="66"/>
      <c r="BC495" s="51"/>
      <c r="BD495" s="51"/>
      <c r="BE495" s="51"/>
      <c r="BF495" s="51"/>
      <c r="BG495" s="66"/>
      <c r="BH495" s="76"/>
      <c r="BI495" s="66"/>
      <c r="BJ495" s="76"/>
      <c r="BK495" s="66"/>
      <c r="BL495" s="79"/>
      <c r="BM495" s="76"/>
      <c r="BN495" s="66"/>
      <c r="BO495" s="66"/>
      <c r="BP495" s="79"/>
      <c r="BQ495" s="76"/>
      <c r="BR495" s="66"/>
      <c r="BS495" s="66"/>
      <c r="BT495" s="79"/>
      <c r="BU495" s="80"/>
      <c r="BV495" s="79"/>
      <c r="BW495" s="79"/>
      <c r="BX495" s="64">
        <f>O495</f>
        <v>45517</v>
      </c>
      <c r="BY495" s="65">
        <f>R495+AX495</f>
        <v>90</v>
      </c>
      <c r="BZ495" s="66" t="str">
        <f>S495</f>
        <v>3 MESES</v>
      </c>
      <c r="CA495" s="42">
        <f>T495+AL495</f>
        <v>16200000</v>
      </c>
      <c r="CB495" s="37" t="s">
        <v>91</v>
      </c>
    </row>
    <row r="496" spans="1:80" s="58" customFormat="1" ht="29.25" customHeight="1" x14ac:dyDescent="0.3">
      <c r="A496" s="75">
        <v>495</v>
      </c>
      <c r="B496" s="73">
        <v>107468</v>
      </c>
      <c r="C496" s="36" t="s">
        <v>71</v>
      </c>
      <c r="D496" s="71" t="s">
        <v>72</v>
      </c>
      <c r="E496" s="71" t="s">
        <v>73</v>
      </c>
      <c r="F496" s="66" t="s">
        <v>3043</v>
      </c>
      <c r="G496" s="38" t="s">
        <v>3044</v>
      </c>
      <c r="H496" s="76" t="s">
        <v>76</v>
      </c>
      <c r="I496" s="76" t="s">
        <v>3045</v>
      </c>
      <c r="J496" s="40" t="s">
        <v>95</v>
      </c>
      <c r="K496" s="66" t="s">
        <v>80</v>
      </c>
      <c r="L496" s="76" t="s">
        <v>81</v>
      </c>
      <c r="M496" s="64">
        <v>45421</v>
      </c>
      <c r="N496" s="86">
        <v>45439</v>
      </c>
      <c r="O496" s="86">
        <v>45530</v>
      </c>
      <c r="P496" s="76">
        <v>3</v>
      </c>
      <c r="Q496" s="76">
        <v>0</v>
      </c>
      <c r="R496" s="76">
        <v>90</v>
      </c>
      <c r="S496" s="76" t="s">
        <v>2842</v>
      </c>
      <c r="T496" s="69">
        <v>7800000</v>
      </c>
      <c r="U496" s="69">
        <v>2600000</v>
      </c>
      <c r="V496" s="43">
        <v>1254</v>
      </c>
      <c r="W496" s="44">
        <v>45411</v>
      </c>
      <c r="X496" s="45">
        <v>39000000</v>
      </c>
      <c r="Y496" s="46">
        <v>1594</v>
      </c>
      <c r="Z496" s="44">
        <v>45426</v>
      </c>
      <c r="AA496" s="47" t="s">
        <v>3016</v>
      </c>
      <c r="AB496" s="77" t="s">
        <v>84</v>
      </c>
      <c r="AC496" s="74">
        <v>45421</v>
      </c>
      <c r="AD496" s="48" t="s">
        <v>3046</v>
      </c>
      <c r="AE496" s="78" t="s">
        <v>3047</v>
      </c>
      <c r="AF496" s="77" t="s">
        <v>87</v>
      </c>
      <c r="AG496" s="48" t="s">
        <v>2068</v>
      </c>
      <c r="AH496" s="60" t="s">
        <v>323</v>
      </c>
      <c r="AI496" s="48" t="s">
        <v>77</v>
      </c>
      <c r="AJ496" s="48" t="s">
        <v>77</v>
      </c>
      <c r="AK496" s="49"/>
      <c r="AL496" s="50"/>
      <c r="AM496" s="48" t="s">
        <v>77</v>
      </c>
      <c r="AN496" s="48" t="s">
        <v>77</v>
      </c>
      <c r="AO496" s="48" t="s">
        <v>77</v>
      </c>
      <c r="AP496" s="48" t="s">
        <v>77</v>
      </c>
      <c r="AQ496" s="48" t="s">
        <v>77</v>
      </c>
      <c r="AR496" s="48" t="s">
        <v>77</v>
      </c>
      <c r="AS496" s="48" t="s">
        <v>77</v>
      </c>
      <c r="AT496" s="51"/>
      <c r="AU496" s="51"/>
      <c r="AV496" s="51"/>
      <c r="AW496" s="51"/>
      <c r="AX496" s="52"/>
      <c r="AY496" s="37"/>
      <c r="AZ496" s="37"/>
      <c r="BA496" s="66"/>
      <c r="BB496" s="66"/>
      <c r="BC496" s="51"/>
      <c r="BD496" s="51"/>
      <c r="BE496" s="51"/>
      <c r="BF496" s="51"/>
      <c r="BG496" s="66"/>
      <c r="BH496" s="76"/>
      <c r="BI496" s="66"/>
      <c r="BJ496" s="76"/>
      <c r="BK496" s="66"/>
      <c r="BL496" s="79"/>
      <c r="BM496" s="76"/>
      <c r="BN496" s="66"/>
      <c r="BO496" s="66"/>
      <c r="BP496" s="79"/>
      <c r="BQ496" s="76"/>
      <c r="BR496" s="66"/>
      <c r="BS496" s="66"/>
      <c r="BT496" s="79"/>
      <c r="BU496" s="80"/>
      <c r="BV496" s="79"/>
      <c r="BW496" s="79"/>
      <c r="BX496" s="64">
        <f>O496</f>
        <v>45530</v>
      </c>
      <c r="BY496" s="65">
        <f>R496+AX496</f>
        <v>90</v>
      </c>
      <c r="BZ496" s="66" t="str">
        <f>S496</f>
        <v>3 MESES</v>
      </c>
      <c r="CA496" s="42">
        <f>T496+AL496</f>
        <v>7800000</v>
      </c>
      <c r="CB496" s="37" t="s">
        <v>91</v>
      </c>
    </row>
    <row r="497" spans="1:80" s="58" customFormat="1" ht="29.25" customHeight="1" x14ac:dyDescent="0.3">
      <c r="A497" s="75">
        <v>496</v>
      </c>
      <c r="B497" s="73">
        <v>107952</v>
      </c>
      <c r="C497" s="36" t="s">
        <v>71</v>
      </c>
      <c r="D497" s="71" t="s">
        <v>72</v>
      </c>
      <c r="E497" s="71" t="s">
        <v>73</v>
      </c>
      <c r="F497" s="66" t="s">
        <v>3048</v>
      </c>
      <c r="G497" s="38" t="s">
        <v>3049</v>
      </c>
      <c r="H497" s="76" t="s">
        <v>76</v>
      </c>
      <c r="I497" s="76" t="s">
        <v>3050</v>
      </c>
      <c r="J497" s="40" t="s">
        <v>3051</v>
      </c>
      <c r="K497" s="66" t="s">
        <v>80</v>
      </c>
      <c r="L497" s="76" t="s">
        <v>81</v>
      </c>
      <c r="M497" s="86">
        <v>45421</v>
      </c>
      <c r="N497" s="86">
        <v>45426</v>
      </c>
      <c r="O497" s="86">
        <v>45517</v>
      </c>
      <c r="P497" s="76">
        <v>3</v>
      </c>
      <c r="Q497" s="76">
        <v>0</v>
      </c>
      <c r="R497" s="76">
        <v>90</v>
      </c>
      <c r="S497" s="76" t="s">
        <v>2842</v>
      </c>
      <c r="T497" s="69">
        <v>16350000</v>
      </c>
      <c r="U497" s="69">
        <v>5450000</v>
      </c>
      <c r="V497" s="43">
        <v>1265</v>
      </c>
      <c r="W497" s="44">
        <v>45415</v>
      </c>
      <c r="X497" s="45">
        <v>32700000</v>
      </c>
      <c r="Y497" s="46">
        <v>1595</v>
      </c>
      <c r="Z497" s="44">
        <v>45426</v>
      </c>
      <c r="AA497" s="47" t="s">
        <v>2948</v>
      </c>
      <c r="AB497" s="77" t="s">
        <v>84</v>
      </c>
      <c r="AC497" s="74">
        <v>45421</v>
      </c>
      <c r="AD497" s="48" t="s">
        <v>3052</v>
      </c>
      <c r="AE497" s="78" t="s">
        <v>3053</v>
      </c>
      <c r="AF497" s="77" t="s">
        <v>87</v>
      </c>
      <c r="AG497" s="48" t="s">
        <v>149</v>
      </c>
      <c r="AH497" s="61" t="s">
        <v>183</v>
      </c>
      <c r="AI497" s="48" t="s">
        <v>108</v>
      </c>
      <c r="AJ497" s="74">
        <v>45471</v>
      </c>
      <c r="AK497" s="50">
        <v>8175000</v>
      </c>
      <c r="AL497" s="50">
        <v>8175000</v>
      </c>
      <c r="AM497" s="48">
        <v>112542</v>
      </c>
      <c r="AN497" s="46">
        <v>1692</v>
      </c>
      <c r="AO497" s="59">
        <v>45464</v>
      </c>
      <c r="AP497" s="50">
        <v>8175000</v>
      </c>
      <c r="AQ497" s="46">
        <v>2075</v>
      </c>
      <c r="AR497" s="59">
        <v>45475</v>
      </c>
      <c r="AS497" s="47">
        <v>8175000</v>
      </c>
      <c r="AT497" s="52">
        <v>1</v>
      </c>
      <c r="AU497" s="52">
        <v>15</v>
      </c>
      <c r="AV497" s="52">
        <v>45</v>
      </c>
      <c r="AW497" s="37" t="s">
        <v>110</v>
      </c>
      <c r="AX497" s="65">
        <v>45</v>
      </c>
      <c r="AY497" s="64">
        <v>45563</v>
      </c>
      <c r="AZ497" s="66"/>
      <c r="BA497" s="66"/>
      <c r="BB497" s="66"/>
      <c r="BC497" s="51"/>
      <c r="BD497" s="51"/>
      <c r="BE497" s="51"/>
      <c r="BF497" s="51"/>
      <c r="BG497" s="66"/>
      <c r="BH497" s="76"/>
      <c r="BI497" s="66"/>
      <c r="BJ497" s="76"/>
      <c r="BK497" s="66"/>
      <c r="BL497" s="79"/>
      <c r="BM497" s="76"/>
      <c r="BN497" s="66"/>
      <c r="BO497" s="66"/>
      <c r="BP497" s="79"/>
      <c r="BQ497" s="76"/>
      <c r="BR497" s="66"/>
      <c r="BS497" s="66"/>
      <c r="BT497" s="79"/>
      <c r="BU497" s="80"/>
      <c r="BV497" s="79"/>
      <c r="BW497" s="79"/>
      <c r="BX497" s="64">
        <v>45563</v>
      </c>
      <c r="BY497" s="65">
        <f>R497+AX497</f>
        <v>135</v>
      </c>
      <c r="BZ497" s="66" t="s">
        <v>2785</v>
      </c>
      <c r="CA497" s="42">
        <f>T497+AL497</f>
        <v>24525000</v>
      </c>
      <c r="CB497" s="37" t="s">
        <v>91</v>
      </c>
    </row>
    <row r="498" spans="1:80" s="58" customFormat="1" ht="29.25" customHeight="1" x14ac:dyDescent="0.3">
      <c r="A498" s="75">
        <v>497</v>
      </c>
      <c r="B498" s="73">
        <v>107468</v>
      </c>
      <c r="C498" s="36" t="s">
        <v>71</v>
      </c>
      <c r="D498" s="71" t="s">
        <v>72</v>
      </c>
      <c r="E498" s="71" t="s">
        <v>73</v>
      </c>
      <c r="F498" s="66" t="s">
        <v>3054</v>
      </c>
      <c r="G498" s="38" t="s">
        <v>3055</v>
      </c>
      <c r="H498" s="76" t="s">
        <v>76</v>
      </c>
      <c r="I498" s="76" t="s">
        <v>3056</v>
      </c>
      <c r="J498" s="40" t="s">
        <v>95</v>
      </c>
      <c r="K498" s="66" t="s">
        <v>80</v>
      </c>
      <c r="L498" s="76" t="s">
        <v>81</v>
      </c>
      <c r="M498" s="64">
        <v>45421</v>
      </c>
      <c r="N498" s="86">
        <v>45426</v>
      </c>
      <c r="O498" s="86">
        <v>45517</v>
      </c>
      <c r="P498" s="76">
        <v>3</v>
      </c>
      <c r="Q498" s="76">
        <v>0</v>
      </c>
      <c r="R498" s="76">
        <v>90</v>
      </c>
      <c r="S498" s="76" t="s">
        <v>2842</v>
      </c>
      <c r="T498" s="69">
        <v>7800000</v>
      </c>
      <c r="U498" s="69">
        <v>2600000</v>
      </c>
      <c r="V498" s="43">
        <v>1254</v>
      </c>
      <c r="W498" s="44">
        <v>45411</v>
      </c>
      <c r="X498" s="45">
        <v>39000000</v>
      </c>
      <c r="Y498" s="46">
        <v>1596</v>
      </c>
      <c r="Z498" s="44">
        <v>45426</v>
      </c>
      <c r="AA498" s="47" t="s">
        <v>3016</v>
      </c>
      <c r="AB498" s="77" t="s">
        <v>84</v>
      </c>
      <c r="AC498" s="74">
        <v>45421</v>
      </c>
      <c r="AD498" s="48" t="s">
        <v>3057</v>
      </c>
      <c r="AE498" s="78" t="s">
        <v>3058</v>
      </c>
      <c r="AF498" s="77" t="s">
        <v>87</v>
      </c>
      <c r="AG498" s="48" t="s">
        <v>1721</v>
      </c>
      <c r="AH498" s="60" t="s">
        <v>345</v>
      </c>
      <c r="AI498" s="48" t="s">
        <v>77</v>
      </c>
      <c r="AJ498" s="48" t="s">
        <v>77</v>
      </c>
      <c r="AK498" s="49"/>
      <c r="AL498" s="50"/>
      <c r="AM498" s="48" t="s">
        <v>77</v>
      </c>
      <c r="AN498" s="48" t="s">
        <v>77</v>
      </c>
      <c r="AO498" s="48" t="s">
        <v>77</v>
      </c>
      <c r="AP498" s="48" t="s">
        <v>77</v>
      </c>
      <c r="AQ498" s="48" t="s">
        <v>77</v>
      </c>
      <c r="AR498" s="48" t="s">
        <v>77</v>
      </c>
      <c r="AS498" s="48" t="s">
        <v>77</v>
      </c>
      <c r="AT498" s="51"/>
      <c r="AU498" s="51"/>
      <c r="AV498" s="51"/>
      <c r="AW498" s="51"/>
      <c r="AX498" s="52"/>
      <c r="AY498" s="37"/>
      <c r="AZ498" s="37"/>
      <c r="BA498" s="66"/>
      <c r="BB498" s="66"/>
      <c r="BC498" s="51"/>
      <c r="BD498" s="51"/>
      <c r="BE498" s="51"/>
      <c r="BF498" s="51"/>
      <c r="BG498" s="66"/>
      <c r="BH498" s="76"/>
      <c r="BI498" s="66"/>
      <c r="BJ498" s="76"/>
      <c r="BK498" s="66"/>
      <c r="BL498" s="79"/>
      <c r="BM498" s="76"/>
      <c r="BN498" s="66"/>
      <c r="BO498" s="66"/>
      <c r="BP498" s="79"/>
      <c r="BQ498" s="76"/>
      <c r="BR498" s="66"/>
      <c r="BS498" s="66"/>
      <c r="BT498" s="79"/>
      <c r="BU498" s="80"/>
      <c r="BV498" s="79"/>
      <c r="BW498" s="79"/>
      <c r="BX498" s="64">
        <f>O498</f>
        <v>45517</v>
      </c>
      <c r="BY498" s="65">
        <f>R498+AX498</f>
        <v>90</v>
      </c>
      <c r="BZ498" s="66" t="str">
        <f>S498</f>
        <v>3 MESES</v>
      </c>
      <c r="CA498" s="42">
        <f>T498+AL498</f>
        <v>7800000</v>
      </c>
      <c r="CB498" s="37" t="s">
        <v>91</v>
      </c>
    </row>
    <row r="499" spans="1:80" s="58" customFormat="1" ht="29.25" customHeight="1" x14ac:dyDescent="0.3">
      <c r="A499" s="75">
        <v>498</v>
      </c>
      <c r="B499" s="73">
        <v>107575</v>
      </c>
      <c r="C499" s="36" t="s">
        <v>2297</v>
      </c>
      <c r="D499" s="71" t="s">
        <v>2288</v>
      </c>
      <c r="E499" s="71" t="s">
        <v>2289</v>
      </c>
      <c r="F499" s="66" t="s">
        <v>3059</v>
      </c>
      <c r="G499" s="38" t="s">
        <v>3060</v>
      </c>
      <c r="H499" s="76" t="s">
        <v>76</v>
      </c>
      <c r="I499" s="76" t="s">
        <v>3061</v>
      </c>
      <c r="J499" s="40" t="s">
        <v>2318</v>
      </c>
      <c r="K499" s="66" t="s">
        <v>80</v>
      </c>
      <c r="L499" s="76" t="s">
        <v>81</v>
      </c>
      <c r="M499" s="64">
        <v>45421</v>
      </c>
      <c r="N499" s="86">
        <v>45426</v>
      </c>
      <c r="O499" s="86">
        <v>45517</v>
      </c>
      <c r="P499" s="76">
        <v>3</v>
      </c>
      <c r="Q499" s="76">
        <v>0</v>
      </c>
      <c r="R499" s="76">
        <v>90</v>
      </c>
      <c r="S499" s="76" t="s">
        <v>2842</v>
      </c>
      <c r="T499" s="69">
        <v>7800000</v>
      </c>
      <c r="U499" s="69">
        <v>2600000</v>
      </c>
      <c r="V499" s="43">
        <v>1250</v>
      </c>
      <c r="W499" s="44">
        <v>45411</v>
      </c>
      <c r="X499" s="45">
        <v>15600000</v>
      </c>
      <c r="Y499" s="46">
        <v>1597</v>
      </c>
      <c r="Z499" s="44">
        <v>45426</v>
      </c>
      <c r="AA499" s="47" t="s">
        <v>3016</v>
      </c>
      <c r="AB499" s="77" t="s">
        <v>84</v>
      </c>
      <c r="AC499" s="74">
        <v>45421</v>
      </c>
      <c r="AD499" s="48" t="s">
        <v>3062</v>
      </c>
      <c r="AE499" s="78" t="s">
        <v>3063</v>
      </c>
      <c r="AF499" s="77" t="s">
        <v>87</v>
      </c>
      <c r="AG499" s="61" t="s">
        <v>2296</v>
      </c>
      <c r="AH499" s="61" t="s">
        <v>846</v>
      </c>
      <c r="AI499" s="48" t="s">
        <v>77</v>
      </c>
      <c r="AJ499" s="48" t="s">
        <v>77</v>
      </c>
      <c r="AK499" s="49"/>
      <c r="AL499" s="50"/>
      <c r="AM499" s="48" t="s">
        <v>77</v>
      </c>
      <c r="AN499" s="48" t="s">
        <v>77</v>
      </c>
      <c r="AO499" s="48" t="s">
        <v>77</v>
      </c>
      <c r="AP499" s="48" t="s">
        <v>77</v>
      </c>
      <c r="AQ499" s="48" t="s">
        <v>77</v>
      </c>
      <c r="AR499" s="48" t="s">
        <v>77</v>
      </c>
      <c r="AS499" s="48" t="s">
        <v>77</v>
      </c>
      <c r="AT499" s="51"/>
      <c r="AU499" s="51"/>
      <c r="AV499" s="51"/>
      <c r="AW499" s="51"/>
      <c r="AX499" s="52"/>
      <c r="AY499" s="37"/>
      <c r="AZ499" s="37"/>
      <c r="BA499" s="66"/>
      <c r="BB499" s="66"/>
      <c r="BC499" s="51"/>
      <c r="BD499" s="51"/>
      <c r="BE499" s="51"/>
      <c r="BF499" s="51"/>
      <c r="BG499" s="66"/>
      <c r="BH499" s="76"/>
      <c r="BI499" s="66"/>
      <c r="BJ499" s="76"/>
      <c r="BK499" s="66"/>
      <c r="BL499" s="79"/>
      <c r="BM499" s="76"/>
      <c r="BN499" s="66"/>
      <c r="BO499" s="66"/>
      <c r="BP499" s="79"/>
      <c r="BQ499" s="76"/>
      <c r="BR499" s="66"/>
      <c r="BS499" s="66"/>
      <c r="BT499" s="79"/>
      <c r="BU499" s="80"/>
      <c r="BV499" s="79"/>
      <c r="BW499" s="79"/>
      <c r="BX499" s="64">
        <f>O499</f>
        <v>45517</v>
      </c>
      <c r="BY499" s="65">
        <f>R499+AX499</f>
        <v>90</v>
      </c>
      <c r="BZ499" s="66" t="str">
        <f>S499</f>
        <v>3 MESES</v>
      </c>
      <c r="CA499" s="42">
        <f>T499+AL499</f>
        <v>7800000</v>
      </c>
      <c r="CB499" s="37" t="s">
        <v>91</v>
      </c>
    </row>
    <row r="500" spans="1:80" s="58" customFormat="1" ht="29.25" customHeight="1" x14ac:dyDescent="0.3">
      <c r="A500" s="75">
        <v>499</v>
      </c>
      <c r="B500" s="73">
        <v>107576</v>
      </c>
      <c r="C500" s="36" t="s">
        <v>2287</v>
      </c>
      <c r="D500" s="71" t="s">
        <v>2288</v>
      </c>
      <c r="E500" s="71" t="s">
        <v>2289</v>
      </c>
      <c r="F500" s="66" t="s">
        <v>3064</v>
      </c>
      <c r="G500" s="38" t="s">
        <v>3065</v>
      </c>
      <c r="H500" s="76" t="s">
        <v>76</v>
      </c>
      <c r="I500" s="76" t="s">
        <v>3066</v>
      </c>
      <c r="J500" s="40" t="s">
        <v>2293</v>
      </c>
      <c r="K500" s="66" t="s">
        <v>80</v>
      </c>
      <c r="L500" s="76" t="s">
        <v>81</v>
      </c>
      <c r="M500" s="64">
        <v>45421</v>
      </c>
      <c r="N500" s="86">
        <v>45426</v>
      </c>
      <c r="O500" s="86">
        <v>45517</v>
      </c>
      <c r="P500" s="76">
        <v>3</v>
      </c>
      <c r="Q500" s="76">
        <v>0</v>
      </c>
      <c r="R500" s="76">
        <v>90</v>
      </c>
      <c r="S500" s="76" t="s">
        <v>2842</v>
      </c>
      <c r="T500" s="69">
        <v>12000000</v>
      </c>
      <c r="U500" s="69">
        <v>4000000</v>
      </c>
      <c r="V500" s="43">
        <v>1251</v>
      </c>
      <c r="W500" s="44">
        <v>45411</v>
      </c>
      <c r="X500" s="45">
        <v>60000000</v>
      </c>
      <c r="Y500" s="46">
        <v>1598</v>
      </c>
      <c r="Z500" s="44">
        <v>45426</v>
      </c>
      <c r="AA500" s="47" t="s">
        <v>3003</v>
      </c>
      <c r="AB500" s="77" t="s">
        <v>84</v>
      </c>
      <c r="AC500" s="74">
        <v>45421</v>
      </c>
      <c r="AD500" s="48" t="s">
        <v>3067</v>
      </c>
      <c r="AE500" s="78" t="s">
        <v>3068</v>
      </c>
      <c r="AF500" s="77" t="s">
        <v>87</v>
      </c>
      <c r="AG500" s="61" t="s">
        <v>2296</v>
      </c>
      <c r="AH500" s="61" t="s">
        <v>846</v>
      </c>
      <c r="AI500" s="48" t="s">
        <v>77</v>
      </c>
      <c r="AJ500" s="48" t="s">
        <v>77</v>
      </c>
      <c r="AK500" s="49"/>
      <c r="AL500" s="50"/>
      <c r="AM500" s="48" t="s">
        <v>77</v>
      </c>
      <c r="AN500" s="48" t="s">
        <v>77</v>
      </c>
      <c r="AO500" s="48" t="s">
        <v>77</v>
      </c>
      <c r="AP500" s="48" t="s">
        <v>77</v>
      </c>
      <c r="AQ500" s="48" t="s">
        <v>77</v>
      </c>
      <c r="AR500" s="48" t="s">
        <v>77</v>
      </c>
      <c r="AS500" s="48" t="s">
        <v>77</v>
      </c>
      <c r="AT500" s="51"/>
      <c r="AU500" s="51"/>
      <c r="AV500" s="51"/>
      <c r="AW500" s="51"/>
      <c r="AX500" s="52"/>
      <c r="AY500" s="37"/>
      <c r="AZ500" s="37"/>
      <c r="BA500" s="66"/>
      <c r="BB500" s="66"/>
      <c r="BC500" s="51"/>
      <c r="BD500" s="51"/>
      <c r="BE500" s="51"/>
      <c r="BF500" s="51"/>
      <c r="BG500" s="66"/>
      <c r="BH500" s="76"/>
      <c r="BI500" s="66"/>
      <c r="BJ500" s="76"/>
      <c r="BK500" s="66"/>
      <c r="BL500" s="79"/>
      <c r="BM500" s="76"/>
      <c r="BN500" s="66"/>
      <c r="BO500" s="66"/>
      <c r="BP500" s="79"/>
      <c r="BQ500" s="76"/>
      <c r="BR500" s="66"/>
      <c r="BS500" s="66"/>
      <c r="BT500" s="79"/>
      <c r="BU500" s="80"/>
      <c r="BV500" s="79"/>
      <c r="BW500" s="79"/>
      <c r="BX500" s="64">
        <f>O500</f>
        <v>45517</v>
      </c>
      <c r="BY500" s="65">
        <f>R500+AX500</f>
        <v>90</v>
      </c>
      <c r="BZ500" s="66" t="str">
        <f>S500</f>
        <v>3 MESES</v>
      </c>
      <c r="CA500" s="42">
        <f>T500+AL500</f>
        <v>12000000</v>
      </c>
      <c r="CB500" s="37" t="s">
        <v>91</v>
      </c>
    </row>
    <row r="501" spans="1:80" s="58" customFormat="1" ht="29.25" customHeight="1" x14ac:dyDescent="0.3">
      <c r="A501" s="75">
        <v>500</v>
      </c>
      <c r="B501" s="73">
        <v>107952</v>
      </c>
      <c r="C501" s="36" t="s">
        <v>71</v>
      </c>
      <c r="D501" s="71" t="s">
        <v>72</v>
      </c>
      <c r="E501" s="71" t="s">
        <v>73</v>
      </c>
      <c r="F501" s="66" t="s">
        <v>3069</v>
      </c>
      <c r="G501" s="38" t="s">
        <v>3070</v>
      </c>
      <c r="H501" s="76" t="s">
        <v>76</v>
      </c>
      <c r="I501" s="76" t="s">
        <v>3071</v>
      </c>
      <c r="J501" s="40" t="s">
        <v>3072</v>
      </c>
      <c r="K501" s="66" t="s">
        <v>80</v>
      </c>
      <c r="L501" s="76" t="s">
        <v>81</v>
      </c>
      <c r="M501" s="64">
        <v>45421</v>
      </c>
      <c r="N501" s="86">
        <v>45426</v>
      </c>
      <c r="O501" s="86">
        <v>45517</v>
      </c>
      <c r="P501" s="76">
        <v>3</v>
      </c>
      <c r="Q501" s="76">
        <v>0</v>
      </c>
      <c r="R501" s="76">
        <v>90</v>
      </c>
      <c r="S501" s="76" t="s">
        <v>2842</v>
      </c>
      <c r="T501" s="69">
        <v>16350000</v>
      </c>
      <c r="U501" s="69">
        <v>5450000</v>
      </c>
      <c r="V501" s="43">
        <v>1265</v>
      </c>
      <c r="W501" s="44">
        <v>45415</v>
      </c>
      <c r="X501" s="45">
        <v>32700000</v>
      </c>
      <c r="Y501" s="46">
        <v>1599</v>
      </c>
      <c r="Z501" s="44">
        <v>45426</v>
      </c>
      <c r="AA501" s="47" t="s">
        <v>2948</v>
      </c>
      <c r="AB501" s="77" t="s">
        <v>84</v>
      </c>
      <c r="AC501" s="74">
        <v>45421</v>
      </c>
      <c r="AD501" s="48" t="s">
        <v>3073</v>
      </c>
      <c r="AE501" s="78" t="s">
        <v>3074</v>
      </c>
      <c r="AF501" s="77" t="s">
        <v>87</v>
      </c>
      <c r="AG501" s="48" t="s">
        <v>149</v>
      </c>
      <c r="AH501" s="61" t="s">
        <v>183</v>
      </c>
      <c r="AI501" s="48" t="s">
        <v>77</v>
      </c>
      <c r="AJ501" s="48" t="s">
        <v>77</v>
      </c>
      <c r="AK501" s="49"/>
      <c r="AL501" s="50"/>
      <c r="AM501" s="48" t="s">
        <v>77</v>
      </c>
      <c r="AN501" s="48" t="s">
        <v>77</v>
      </c>
      <c r="AO501" s="48" t="s">
        <v>77</v>
      </c>
      <c r="AP501" s="48" t="s">
        <v>77</v>
      </c>
      <c r="AQ501" s="48" t="s">
        <v>77</v>
      </c>
      <c r="AR501" s="48" t="s">
        <v>77</v>
      </c>
      <c r="AS501" s="48" t="s">
        <v>77</v>
      </c>
      <c r="AT501" s="51"/>
      <c r="AU501" s="51"/>
      <c r="AV501" s="51"/>
      <c r="AW501" s="51"/>
      <c r="AX501" s="52"/>
      <c r="AY501" s="37"/>
      <c r="AZ501" s="37"/>
      <c r="BA501" s="66"/>
      <c r="BB501" s="66"/>
      <c r="BC501" s="51"/>
      <c r="BD501" s="51"/>
      <c r="BE501" s="51"/>
      <c r="BF501" s="51"/>
      <c r="BG501" s="66"/>
      <c r="BH501" s="76"/>
      <c r="BI501" s="66"/>
      <c r="BJ501" s="76"/>
      <c r="BK501" s="66"/>
      <c r="BL501" s="79"/>
      <c r="BM501" s="76"/>
      <c r="BN501" s="66"/>
      <c r="BO501" s="66"/>
      <c r="BP501" s="79"/>
      <c r="BQ501" s="76"/>
      <c r="BR501" s="66"/>
      <c r="BS501" s="66"/>
      <c r="BT501" s="79"/>
      <c r="BU501" s="80"/>
      <c r="BV501" s="79"/>
      <c r="BW501" s="79"/>
      <c r="BX501" s="64">
        <f>O501</f>
        <v>45517</v>
      </c>
      <c r="BY501" s="65">
        <f>R501+AX501</f>
        <v>90</v>
      </c>
      <c r="BZ501" s="66" t="str">
        <f>S501</f>
        <v>3 MESES</v>
      </c>
      <c r="CA501" s="42">
        <f>T501+AL501</f>
        <v>16350000</v>
      </c>
      <c r="CB501" s="37" t="s">
        <v>91</v>
      </c>
    </row>
    <row r="502" spans="1:80" s="58" customFormat="1" ht="29.25" customHeight="1" x14ac:dyDescent="0.3">
      <c r="A502" s="75">
        <v>501</v>
      </c>
      <c r="B502" s="73">
        <v>107910</v>
      </c>
      <c r="C502" s="36" t="s">
        <v>319</v>
      </c>
      <c r="D502" s="71" t="s">
        <v>3075</v>
      </c>
      <c r="E502" s="71" t="s">
        <v>321</v>
      </c>
      <c r="F502" s="66" t="s">
        <v>3076</v>
      </c>
      <c r="G502" s="38" t="s">
        <v>3077</v>
      </c>
      <c r="H502" s="76" t="s">
        <v>76</v>
      </c>
      <c r="I502" s="76" t="s">
        <v>3078</v>
      </c>
      <c r="J502" s="40" t="s">
        <v>2529</v>
      </c>
      <c r="K502" s="66" t="s">
        <v>80</v>
      </c>
      <c r="L502" s="76" t="s">
        <v>81</v>
      </c>
      <c r="M502" s="64">
        <v>45421</v>
      </c>
      <c r="N502" s="86">
        <v>45426</v>
      </c>
      <c r="O502" s="86">
        <v>45517</v>
      </c>
      <c r="P502" s="76">
        <v>3</v>
      </c>
      <c r="Q502" s="76">
        <v>0</v>
      </c>
      <c r="R502" s="76">
        <v>90</v>
      </c>
      <c r="S502" s="76" t="s">
        <v>2842</v>
      </c>
      <c r="T502" s="69">
        <v>14400000</v>
      </c>
      <c r="U502" s="69">
        <v>4800000</v>
      </c>
      <c r="V502" s="43">
        <v>1264</v>
      </c>
      <c r="W502" s="44">
        <v>45415</v>
      </c>
      <c r="X502" s="45">
        <v>43200000</v>
      </c>
      <c r="Y502" s="46">
        <v>1600</v>
      </c>
      <c r="Z502" s="44">
        <v>45426</v>
      </c>
      <c r="AA502" s="47" t="s">
        <v>2867</v>
      </c>
      <c r="AB502" s="77" t="s">
        <v>84</v>
      </c>
      <c r="AC502" s="74">
        <v>45421</v>
      </c>
      <c r="AD502" s="48" t="s">
        <v>3079</v>
      </c>
      <c r="AE502" s="78" t="s">
        <v>3080</v>
      </c>
      <c r="AF502" s="77" t="s">
        <v>87</v>
      </c>
      <c r="AG502" s="48" t="s">
        <v>328</v>
      </c>
      <c r="AH502" s="60" t="s">
        <v>323</v>
      </c>
      <c r="AI502" s="48" t="s">
        <v>77</v>
      </c>
      <c r="AJ502" s="48" t="s">
        <v>77</v>
      </c>
      <c r="AK502" s="49"/>
      <c r="AL502" s="50"/>
      <c r="AM502" s="48" t="s">
        <v>77</v>
      </c>
      <c r="AN502" s="48" t="s">
        <v>77</v>
      </c>
      <c r="AO502" s="48" t="s">
        <v>77</v>
      </c>
      <c r="AP502" s="48" t="s">
        <v>77</v>
      </c>
      <c r="AQ502" s="48" t="s">
        <v>77</v>
      </c>
      <c r="AR502" s="48" t="s">
        <v>77</v>
      </c>
      <c r="AS502" s="48" t="s">
        <v>77</v>
      </c>
      <c r="AT502" s="51"/>
      <c r="AU502" s="51"/>
      <c r="AV502" s="51"/>
      <c r="AW502" s="51"/>
      <c r="AX502" s="52"/>
      <c r="AY502" s="37"/>
      <c r="AZ502" s="37"/>
      <c r="BA502" s="66"/>
      <c r="BB502" s="66"/>
      <c r="BC502" s="51"/>
      <c r="BD502" s="51"/>
      <c r="BE502" s="51"/>
      <c r="BF502" s="51"/>
      <c r="BG502" s="66"/>
      <c r="BH502" s="76"/>
      <c r="BI502" s="66"/>
      <c r="BJ502" s="76"/>
      <c r="BK502" s="66"/>
      <c r="BL502" s="79"/>
      <c r="BM502" s="76"/>
      <c r="BN502" s="66"/>
      <c r="BO502" s="66"/>
      <c r="BP502" s="79"/>
      <c r="BQ502" s="76"/>
      <c r="BR502" s="66"/>
      <c r="BS502" s="66"/>
      <c r="BT502" s="79"/>
      <c r="BU502" s="80"/>
      <c r="BV502" s="79"/>
      <c r="BW502" s="79"/>
      <c r="BX502" s="64">
        <f>O502</f>
        <v>45517</v>
      </c>
      <c r="BY502" s="65">
        <f>R502+AX502</f>
        <v>90</v>
      </c>
      <c r="BZ502" s="66" t="str">
        <f>S502</f>
        <v>3 MESES</v>
      </c>
      <c r="CA502" s="42">
        <f>T502+AL502</f>
        <v>14400000</v>
      </c>
      <c r="CB502" s="37" t="s">
        <v>91</v>
      </c>
    </row>
    <row r="503" spans="1:80" s="58" customFormat="1" ht="29.25" customHeight="1" x14ac:dyDescent="0.3">
      <c r="A503" s="75">
        <v>502</v>
      </c>
      <c r="B503" s="73">
        <v>107574</v>
      </c>
      <c r="C503" s="36" t="s">
        <v>1590</v>
      </c>
      <c r="D503" s="71" t="s">
        <v>1591</v>
      </c>
      <c r="E503" s="71" t="s">
        <v>1592</v>
      </c>
      <c r="F503" s="66" t="s">
        <v>3081</v>
      </c>
      <c r="G503" s="38" t="s">
        <v>3082</v>
      </c>
      <c r="H503" s="76" t="s">
        <v>76</v>
      </c>
      <c r="I503" s="76" t="s">
        <v>3083</v>
      </c>
      <c r="J503" s="40" t="s">
        <v>2402</v>
      </c>
      <c r="K503" s="66" t="s">
        <v>80</v>
      </c>
      <c r="L503" s="76" t="s">
        <v>81</v>
      </c>
      <c r="M503" s="64">
        <v>45421</v>
      </c>
      <c r="N503" s="86">
        <v>45426</v>
      </c>
      <c r="O503" s="86">
        <v>45517</v>
      </c>
      <c r="P503" s="76">
        <v>3</v>
      </c>
      <c r="Q503" s="76">
        <v>0</v>
      </c>
      <c r="R503" s="76">
        <v>90</v>
      </c>
      <c r="S503" s="76" t="s">
        <v>2842</v>
      </c>
      <c r="T503" s="69">
        <v>7800000</v>
      </c>
      <c r="U503" s="69">
        <v>2600000</v>
      </c>
      <c r="V503" s="43">
        <v>1255</v>
      </c>
      <c r="W503" s="44">
        <v>45411</v>
      </c>
      <c r="X503" s="45">
        <v>15600000</v>
      </c>
      <c r="Y503" s="46">
        <v>1601</v>
      </c>
      <c r="Z503" s="44">
        <v>45426</v>
      </c>
      <c r="AA503" s="47" t="s">
        <v>3016</v>
      </c>
      <c r="AB503" s="77" t="s">
        <v>84</v>
      </c>
      <c r="AC503" s="74">
        <v>45421</v>
      </c>
      <c r="AD503" s="48" t="s">
        <v>3084</v>
      </c>
      <c r="AE503" s="78" t="s">
        <v>3085</v>
      </c>
      <c r="AF503" s="77" t="s">
        <v>87</v>
      </c>
      <c r="AG503" s="61" t="s">
        <v>978</v>
      </c>
      <c r="AH503" s="61" t="s">
        <v>1594</v>
      </c>
      <c r="AI503" s="48" t="s">
        <v>77</v>
      </c>
      <c r="AJ503" s="48" t="s">
        <v>77</v>
      </c>
      <c r="AK503" s="49"/>
      <c r="AL503" s="50"/>
      <c r="AM503" s="48" t="s">
        <v>77</v>
      </c>
      <c r="AN503" s="48" t="s">
        <v>77</v>
      </c>
      <c r="AO503" s="48" t="s">
        <v>77</v>
      </c>
      <c r="AP503" s="48" t="s">
        <v>77</v>
      </c>
      <c r="AQ503" s="48" t="s">
        <v>77</v>
      </c>
      <c r="AR503" s="48" t="s">
        <v>77</v>
      </c>
      <c r="AS503" s="48" t="s">
        <v>77</v>
      </c>
      <c r="AT503" s="51"/>
      <c r="AU503" s="51"/>
      <c r="AV503" s="51"/>
      <c r="AW503" s="51"/>
      <c r="AX503" s="52"/>
      <c r="AY503" s="37"/>
      <c r="AZ503" s="37"/>
      <c r="BA503" s="66"/>
      <c r="BB503" s="66"/>
      <c r="BC503" s="51"/>
      <c r="BD503" s="51"/>
      <c r="BE503" s="51"/>
      <c r="BF503" s="51"/>
      <c r="BG503" s="66"/>
      <c r="BH503" s="76"/>
      <c r="BI503" s="66"/>
      <c r="BJ503" s="76"/>
      <c r="BK503" s="66"/>
      <c r="BL503" s="79"/>
      <c r="BM503" s="76"/>
      <c r="BN503" s="66"/>
      <c r="BO503" s="66"/>
      <c r="BP503" s="79"/>
      <c r="BQ503" s="76"/>
      <c r="BR503" s="66"/>
      <c r="BS503" s="66"/>
      <c r="BT503" s="79"/>
      <c r="BU503" s="80"/>
      <c r="BV503" s="79"/>
      <c r="BW503" s="79"/>
      <c r="BX503" s="64">
        <f>O503</f>
        <v>45517</v>
      </c>
      <c r="BY503" s="65">
        <f>R503+AX503</f>
        <v>90</v>
      </c>
      <c r="BZ503" s="66" t="str">
        <f>S503</f>
        <v>3 MESES</v>
      </c>
      <c r="CA503" s="42">
        <f>T503+AL503</f>
        <v>7800000</v>
      </c>
      <c r="CB503" s="37" t="s">
        <v>91</v>
      </c>
    </row>
    <row r="504" spans="1:80" s="58" customFormat="1" ht="29.25" customHeight="1" x14ac:dyDescent="0.3">
      <c r="A504" s="75">
        <v>503</v>
      </c>
      <c r="B504" s="73">
        <v>107239</v>
      </c>
      <c r="C504" s="36" t="s">
        <v>2265</v>
      </c>
      <c r="D504" s="71" t="s">
        <v>2266</v>
      </c>
      <c r="E504" s="71" t="s">
        <v>2267</v>
      </c>
      <c r="F504" s="66" t="s">
        <v>3086</v>
      </c>
      <c r="G504" s="38" t="s">
        <v>3087</v>
      </c>
      <c r="H504" s="76" t="s">
        <v>76</v>
      </c>
      <c r="I504" s="76" t="s">
        <v>3088</v>
      </c>
      <c r="J504" s="40" t="s">
        <v>2841</v>
      </c>
      <c r="K504" s="66" t="s">
        <v>80</v>
      </c>
      <c r="L504" s="76" t="s">
        <v>81</v>
      </c>
      <c r="M504" s="64">
        <v>45421</v>
      </c>
      <c r="N504" s="86">
        <v>45426</v>
      </c>
      <c r="O504" s="86">
        <v>45517</v>
      </c>
      <c r="P504" s="76">
        <v>3</v>
      </c>
      <c r="Q504" s="76">
        <v>0</v>
      </c>
      <c r="R504" s="76">
        <v>90</v>
      </c>
      <c r="S504" s="76" t="s">
        <v>2842</v>
      </c>
      <c r="T504" s="69">
        <v>11400000</v>
      </c>
      <c r="U504" s="69">
        <v>3800000</v>
      </c>
      <c r="V504" s="46">
        <v>1233</v>
      </c>
      <c r="W504" s="44">
        <v>45397</v>
      </c>
      <c r="X504" s="45">
        <v>22800000</v>
      </c>
      <c r="Y504" s="46">
        <v>1602</v>
      </c>
      <c r="Z504" s="44">
        <v>45426</v>
      </c>
      <c r="AA504" s="47" t="s">
        <v>2843</v>
      </c>
      <c r="AB504" s="77" t="s">
        <v>84</v>
      </c>
      <c r="AC504" s="74">
        <v>45421</v>
      </c>
      <c r="AD504" s="48" t="s">
        <v>3089</v>
      </c>
      <c r="AE504" s="78" t="s">
        <v>3090</v>
      </c>
      <c r="AF504" s="77" t="s">
        <v>87</v>
      </c>
      <c r="AG504" s="61" t="s">
        <v>2329</v>
      </c>
      <c r="AH504" s="89" t="s">
        <v>2275</v>
      </c>
      <c r="AI504" s="48" t="s">
        <v>77</v>
      </c>
      <c r="AJ504" s="48" t="s">
        <v>77</v>
      </c>
      <c r="AK504" s="49"/>
      <c r="AL504" s="50"/>
      <c r="AM504" s="48" t="s">
        <v>77</v>
      </c>
      <c r="AN504" s="48" t="s">
        <v>77</v>
      </c>
      <c r="AO504" s="48" t="s">
        <v>77</v>
      </c>
      <c r="AP504" s="48" t="s">
        <v>77</v>
      </c>
      <c r="AQ504" s="48" t="s">
        <v>77</v>
      </c>
      <c r="AR504" s="48" t="s">
        <v>77</v>
      </c>
      <c r="AS504" s="48" t="s">
        <v>77</v>
      </c>
      <c r="AT504" s="51"/>
      <c r="AU504" s="51"/>
      <c r="AV504" s="51"/>
      <c r="AW504" s="51"/>
      <c r="AX504" s="52"/>
      <c r="AY504" s="37"/>
      <c r="AZ504" s="37"/>
      <c r="BA504" s="66"/>
      <c r="BB504" s="66"/>
      <c r="BC504" s="51"/>
      <c r="BD504" s="51"/>
      <c r="BE504" s="51"/>
      <c r="BF504" s="51"/>
      <c r="BG504" s="66"/>
      <c r="BH504" s="76"/>
      <c r="BI504" s="66"/>
      <c r="BJ504" s="76"/>
      <c r="BK504" s="66"/>
      <c r="BL504" s="79"/>
      <c r="BM504" s="76"/>
      <c r="BN504" s="66"/>
      <c r="BO504" s="66"/>
      <c r="BP504" s="79"/>
      <c r="BQ504" s="76"/>
      <c r="BR504" s="66"/>
      <c r="BS504" s="66"/>
      <c r="BT504" s="79"/>
      <c r="BU504" s="80"/>
      <c r="BV504" s="79"/>
      <c r="BW504" s="79"/>
      <c r="BX504" s="64">
        <f>O504</f>
        <v>45517</v>
      </c>
      <c r="BY504" s="65">
        <f>R504+AX504</f>
        <v>90</v>
      </c>
      <c r="BZ504" s="66" t="str">
        <f>S504</f>
        <v>3 MESES</v>
      </c>
      <c r="CA504" s="42">
        <f>T504+AL504</f>
        <v>11400000</v>
      </c>
      <c r="CB504" s="37" t="s">
        <v>91</v>
      </c>
    </row>
    <row r="505" spans="1:80" s="58" customFormat="1" ht="29.25" customHeight="1" x14ac:dyDescent="0.3">
      <c r="A505" s="75">
        <v>504</v>
      </c>
      <c r="B505" s="73">
        <v>108024</v>
      </c>
      <c r="C505" s="36" t="s">
        <v>71</v>
      </c>
      <c r="D505" s="71" t="s">
        <v>72</v>
      </c>
      <c r="E505" s="71" t="s">
        <v>73</v>
      </c>
      <c r="F505" s="66" t="s">
        <v>3091</v>
      </c>
      <c r="G505" s="38" t="s">
        <v>3092</v>
      </c>
      <c r="H505" s="76" t="s">
        <v>76</v>
      </c>
      <c r="I505" s="76" t="s">
        <v>3093</v>
      </c>
      <c r="J505" s="40" t="s">
        <v>201</v>
      </c>
      <c r="K505" s="66" t="s">
        <v>80</v>
      </c>
      <c r="L505" s="76" t="s">
        <v>81</v>
      </c>
      <c r="M505" s="64">
        <v>45421</v>
      </c>
      <c r="N505" s="86">
        <v>45435</v>
      </c>
      <c r="O505" s="86">
        <v>45526</v>
      </c>
      <c r="P505" s="76">
        <v>3</v>
      </c>
      <c r="Q505" s="76">
        <v>0</v>
      </c>
      <c r="R505" s="76">
        <v>90</v>
      </c>
      <c r="S505" s="76" t="s">
        <v>2842</v>
      </c>
      <c r="T505" s="69">
        <v>16350000</v>
      </c>
      <c r="U505" s="69">
        <v>5450000</v>
      </c>
      <c r="V505" s="43">
        <v>1266</v>
      </c>
      <c r="W505" s="44">
        <v>45415</v>
      </c>
      <c r="X505" s="45">
        <v>32700000</v>
      </c>
      <c r="Y505" s="46">
        <v>1603</v>
      </c>
      <c r="Z505" s="44">
        <v>45426</v>
      </c>
      <c r="AA505" s="47" t="s">
        <v>2948</v>
      </c>
      <c r="AB505" s="77" t="s">
        <v>84</v>
      </c>
      <c r="AC505" s="74">
        <v>45421</v>
      </c>
      <c r="AD505" s="48" t="s">
        <v>3094</v>
      </c>
      <c r="AE505" s="78" t="s">
        <v>3095</v>
      </c>
      <c r="AF505" s="77" t="s">
        <v>87</v>
      </c>
      <c r="AG505" s="61" t="s">
        <v>204</v>
      </c>
      <c r="AH505" s="60" t="s">
        <v>2987</v>
      </c>
      <c r="AI505" s="48" t="s">
        <v>77</v>
      </c>
      <c r="AJ505" s="48" t="s">
        <v>77</v>
      </c>
      <c r="AK505" s="49"/>
      <c r="AL505" s="50"/>
      <c r="AM505" s="48" t="s">
        <v>77</v>
      </c>
      <c r="AN505" s="48" t="s">
        <v>77</v>
      </c>
      <c r="AO505" s="48" t="s">
        <v>77</v>
      </c>
      <c r="AP505" s="48" t="s">
        <v>77</v>
      </c>
      <c r="AQ505" s="48" t="s">
        <v>77</v>
      </c>
      <c r="AR505" s="48" t="s">
        <v>77</v>
      </c>
      <c r="AS505" s="48" t="s">
        <v>77</v>
      </c>
      <c r="AT505" s="51"/>
      <c r="AU505" s="51"/>
      <c r="AV505" s="51"/>
      <c r="AW505" s="51"/>
      <c r="AX505" s="52"/>
      <c r="AY505" s="37"/>
      <c r="AZ505" s="37"/>
      <c r="BA505" s="66"/>
      <c r="BB505" s="66"/>
      <c r="BC505" s="51"/>
      <c r="BD505" s="51"/>
      <c r="BE505" s="51"/>
      <c r="BF505" s="51"/>
      <c r="BG505" s="66"/>
      <c r="BH505" s="76"/>
      <c r="BI505" s="66"/>
      <c r="BJ505" s="76"/>
      <c r="BK505" s="66"/>
      <c r="BL505" s="79"/>
      <c r="BM505" s="76"/>
      <c r="BN505" s="66"/>
      <c r="BO505" s="66"/>
      <c r="BP505" s="79"/>
      <c r="BQ505" s="76"/>
      <c r="BR505" s="66"/>
      <c r="BS505" s="66"/>
      <c r="BT505" s="79"/>
      <c r="BU505" s="80"/>
      <c r="BV505" s="79"/>
      <c r="BW505" s="79"/>
      <c r="BX505" s="64">
        <f>O505</f>
        <v>45526</v>
      </c>
      <c r="BY505" s="65">
        <f>R505+AX505</f>
        <v>90</v>
      </c>
      <c r="BZ505" s="66" t="str">
        <f>S505</f>
        <v>3 MESES</v>
      </c>
      <c r="CA505" s="42">
        <f>T505+AL505</f>
        <v>16350000</v>
      </c>
      <c r="CB505" s="37" t="s">
        <v>91</v>
      </c>
    </row>
    <row r="506" spans="1:80" s="58" customFormat="1" ht="29.25" customHeight="1" x14ac:dyDescent="0.3">
      <c r="A506" s="75">
        <v>505</v>
      </c>
      <c r="B506" s="73">
        <v>107889</v>
      </c>
      <c r="C506" s="36" t="s">
        <v>2497</v>
      </c>
      <c r="D506" s="71" t="s">
        <v>2498</v>
      </c>
      <c r="E506" s="71" t="s">
        <v>2499</v>
      </c>
      <c r="F506" s="66" t="s">
        <v>3096</v>
      </c>
      <c r="G506" s="38" t="s">
        <v>3097</v>
      </c>
      <c r="H506" s="76" t="s">
        <v>76</v>
      </c>
      <c r="I506" s="76" t="s">
        <v>3098</v>
      </c>
      <c r="J506" s="40" t="s">
        <v>2503</v>
      </c>
      <c r="K506" s="66" t="s">
        <v>80</v>
      </c>
      <c r="L506" s="76" t="s">
        <v>81</v>
      </c>
      <c r="M506" s="64">
        <v>45421</v>
      </c>
      <c r="N506" s="86">
        <v>45427</v>
      </c>
      <c r="O506" s="86">
        <v>45518</v>
      </c>
      <c r="P506" s="76">
        <v>3</v>
      </c>
      <c r="Q506" s="76">
        <v>0</v>
      </c>
      <c r="R506" s="76">
        <v>90</v>
      </c>
      <c r="S506" s="76" t="s">
        <v>2842</v>
      </c>
      <c r="T506" s="69">
        <v>7800000</v>
      </c>
      <c r="U506" s="69">
        <v>2600000</v>
      </c>
      <c r="V506" s="43">
        <v>1257</v>
      </c>
      <c r="W506" s="44">
        <v>45415</v>
      </c>
      <c r="X506" s="45">
        <v>23400000</v>
      </c>
      <c r="Y506" s="46">
        <v>1604</v>
      </c>
      <c r="Z506" s="44">
        <v>45426</v>
      </c>
      <c r="AA506" s="47" t="s">
        <v>3016</v>
      </c>
      <c r="AB506" s="77" t="s">
        <v>84</v>
      </c>
      <c r="AC506" s="74">
        <v>45421</v>
      </c>
      <c r="AD506" s="48" t="s">
        <v>3099</v>
      </c>
      <c r="AE506" s="78" t="s">
        <v>3100</v>
      </c>
      <c r="AF506" s="77" t="s">
        <v>87</v>
      </c>
      <c r="AG506" s="61" t="s">
        <v>290</v>
      </c>
      <c r="AH506" s="61" t="s">
        <v>1435</v>
      </c>
      <c r="AI506" s="48" t="s">
        <v>77</v>
      </c>
      <c r="AJ506" s="48" t="s">
        <v>77</v>
      </c>
      <c r="AK506" s="49"/>
      <c r="AL506" s="50"/>
      <c r="AM506" s="48" t="s">
        <v>77</v>
      </c>
      <c r="AN506" s="48" t="s">
        <v>77</v>
      </c>
      <c r="AO506" s="48" t="s">
        <v>77</v>
      </c>
      <c r="AP506" s="48" t="s">
        <v>77</v>
      </c>
      <c r="AQ506" s="48" t="s">
        <v>77</v>
      </c>
      <c r="AR506" s="48" t="s">
        <v>77</v>
      </c>
      <c r="AS506" s="48" t="s">
        <v>77</v>
      </c>
      <c r="AT506" s="51"/>
      <c r="AU506" s="51"/>
      <c r="AV506" s="51"/>
      <c r="AW506" s="51"/>
      <c r="AX506" s="52"/>
      <c r="AY506" s="37"/>
      <c r="AZ506" s="37"/>
      <c r="BA506" s="66"/>
      <c r="BB506" s="66"/>
      <c r="BC506" s="51"/>
      <c r="BD506" s="51"/>
      <c r="BE506" s="51"/>
      <c r="BF506" s="51"/>
      <c r="BG506" s="66"/>
      <c r="BH506" s="76"/>
      <c r="BI506" s="66"/>
      <c r="BJ506" s="76"/>
      <c r="BK506" s="66"/>
      <c r="BL506" s="79"/>
      <c r="BM506" s="76"/>
      <c r="BN506" s="66"/>
      <c r="BO506" s="66"/>
      <c r="BP506" s="79"/>
      <c r="BQ506" s="76"/>
      <c r="BR506" s="66"/>
      <c r="BS506" s="66"/>
      <c r="BT506" s="79"/>
      <c r="BU506" s="80"/>
      <c r="BV506" s="79"/>
      <c r="BW506" s="79"/>
      <c r="BX506" s="64">
        <f>O506</f>
        <v>45518</v>
      </c>
      <c r="BY506" s="65">
        <f>R506+AX506</f>
        <v>90</v>
      </c>
      <c r="BZ506" s="66" t="str">
        <f>S506</f>
        <v>3 MESES</v>
      </c>
      <c r="CA506" s="42">
        <f>T506+AL506</f>
        <v>7800000</v>
      </c>
      <c r="CB506" s="37" t="s">
        <v>91</v>
      </c>
    </row>
    <row r="507" spans="1:80" s="58" customFormat="1" ht="29.25" customHeight="1" x14ac:dyDescent="0.3">
      <c r="A507" s="75">
        <v>506</v>
      </c>
      <c r="B507" s="73">
        <v>107229</v>
      </c>
      <c r="C507" s="36" t="s">
        <v>71</v>
      </c>
      <c r="D507" s="71" t="s">
        <v>72</v>
      </c>
      <c r="E507" s="71" t="s">
        <v>73</v>
      </c>
      <c r="F507" s="66" t="s">
        <v>3101</v>
      </c>
      <c r="G507" s="38" t="s">
        <v>3102</v>
      </c>
      <c r="H507" s="76" t="s">
        <v>76</v>
      </c>
      <c r="I507" s="76" t="s">
        <v>3103</v>
      </c>
      <c r="J507" s="40" t="s">
        <v>3104</v>
      </c>
      <c r="K507" s="66" t="s">
        <v>80</v>
      </c>
      <c r="L507" s="76" t="s">
        <v>81</v>
      </c>
      <c r="M507" s="64">
        <v>45422</v>
      </c>
      <c r="N507" s="86">
        <v>45428</v>
      </c>
      <c r="O507" s="86">
        <v>45519</v>
      </c>
      <c r="P507" s="76">
        <v>3</v>
      </c>
      <c r="Q507" s="76">
        <v>0</v>
      </c>
      <c r="R507" s="76">
        <v>90</v>
      </c>
      <c r="S507" s="76" t="s">
        <v>2842</v>
      </c>
      <c r="T507" s="69">
        <v>16350000</v>
      </c>
      <c r="U507" s="69">
        <v>5450000</v>
      </c>
      <c r="V507" s="46">
        <v>1230</v>
      </c>
      <c r="W507" s="44">
        <v>45397</v>
      </c>
      <c r="X507" s="45">
        <v>32700000</v>
      </c>
      <c r="Y507" s="46">
        <v>1606</v>
      </c>
      <c r="Z507" s="44">
        <v>45428</v>
      </c>
      <c r="AA507" s="47" t="s">
        <v>2948</v>
      </c>
      <c r="AB507" s="77" t="s">
        <v>84</v>
      </c>
      <c r="AC507" s="74">
        <v>45422</v>
      </c>
      <c r="AD507" s="48" t="s">
        <v>3105</v>
      </c>
      <c r="AE507" s="78" t="s">
        <v>3106</v>
      </c>
      <c r="AF507" s="77" t="s">
        <v>87</v>
      </c>
      <c r="AG507" s="61" t="s">
        <v>359</v>
      </c>
      <c r="AH507" s="61" t="s">
        <v>119</v>
      </c>
      <c r="AI507" s="48" t="s">
        <v>77</v>
      </c>
      <c r="AJ507" s="48" t="s">
        <v>77</v>
      </c>
      <c r="AK507" s="49"/>
      <c r="AL507" s="50"/>
      <c r="AM507" s="48" t="s">
        <v>77</v>
      </c>
      <c r="AN507" s="48" t="s">
        <v>77</v>
      </c>
      <c r="AO507" s="48" t="s">
        <v>77</v>
      </c>
      <c r="AP507" s="48" t="s">
        <v>77</v>
      </c>
      <c r="AQ507" s="48" t="s">
        <v>77</v>
      </c>
      <c r="AR507" s="48" t="s">
        <v>77</v>
      </c>
      <c r="AS507" s="48" t="s">
        <v>77</v>
      </c>
      <c r="AT507" s="51"/>
      <c r="AU507" s="51"/>
      <c r="AV507" s="51"/>
      <c r="AW507" s="51"/>
      <c r="AX507" s="52"/>
      <c r="AY507" s="37"/>
      <c r="AZ507" s="37"/>
      <c r="BA507" s="66"/>
      <c r="BB507" s="66"/>
      <c r="BC507" s="51"/>
      <c r="BD507" s="51"/>
      <c r="BE507" s="51"/>
      <c r="BF507" s="51"/>
      <c r="BG507" s="66"/>
      <c r="BH507" s="76"/>
      <c r="BI507" s="66"/>
      <c r="BJ507" s="76"/>
      <c r="BK507" s="66"/>
      <c r="BL507" s="79"/>
      <c r="BM507" s="76"/>
      <c r="BN507" s="66"/>
      <c r="BO507" s="66"/>
      <c r="BP507" s="79"/>
      <c r="BQ507" s="76"/>
      <c r="BR507" s="66"/>
      <c r="BS507" s="66"/>
      <c r="BT507" s="79"/>
      <c r="BU507" s="80"/>
      <c r="BV507" s="79"/>
      <c r="BW507" s="79"/>
      <c r="BX507" s="64">
        <f>O507</f>
        <v>45519</v>
      </c>
      <c r="BY507" s="65">
        <f>R507+AX507</f>
        <v>90</v>
      </c>
      <c r="BZ507" s="66" t="str">
        <f>S507</f>
        <v>3 MESES</v>
      </c>
      <c r="CA507" s="42">
        <f>T507+AL507</f>
        <v>16350000</v>
      </c>
      <c r="CB507" s="37" t="s">
        <v>91</v>
      </c>
    </row>
    <row r="508" spans="1:80" s="58" customFormat="1" ht="29.25" customHeight="1" x14ac:dyDescent="0.3">
      <c r="A508" s="75">
        <v>507</v>
      </c>
      <c r="B508" s="73">
        <v>107899</v>
      </c>
      <c r="C508" s="36" t="s">
        <v>121</v>
      </c>
      <c r="D508" s="71" t="s">
        <v>122</v>
      </c>
      <c r="E508" s="71" t="s">
        <v>123</v>
      </c>
      <c r="F508" s="66" t="s">
        <v>3107</v>
      </c>
      <c r="G508" s="38" t="s">
        <v>3108</v>
      </c>
      <c r="H508" s="76" t="s">
        <v>76</v>
      </c>
      <c r="I508" s="76" t="s">
        <v>3109</v>
      </c>
      <c r="J508" s="40" t="s">
        <v>209</v>
      </c>
      <c r="K508" s="66" t="s">
        <v>80</v>
      </c>
      <c r="L508" s="76" t="s">
        <v>81</v>
      </c>
      <c r="M508" s="64">
        <v>45422</v>
      </c>
      <c r="N508" s="86">
        <v>45428</v>
      </c>
      <c r="O508" s="86">
        <v>45519</v>
      </c>
      <c r="P508" s="76">
        <v>3</v>
      </c>
      <c r="Q508" s="76">
        <v>0</v>
      </c>
      <c r="R508" s="76">
        <v>90</v>
      </c>
      <c r="S508" s="76" t="s">
        <v>2842</v>
      </c>
      <c r="T508" s="69">
        <v>16200000</v>
      </c>
      <c r="U508" s="69">
        <v>5400000</v>
      </c>
      <c r="V508" s="43">
        <v>1263</v>
      </c>
      <c r="W508" s="44">
        <v>45415</v>
      </c>
      <c r="X508" s="45">
        <v>48600000</v>
      </c>
      <c r="Y508" s="46">
        <v>1607</v>
      </c>
      <c r="Z508" s="44">
        <v>45428</v>
      </c>
      <c r="AA508" s="47" t="s">
        <v>2849</v>
      </c>
      <c r="AB508" s="77" t="s">
        <v>84</v>
      </c>
      <c r="AC508" s="74">
        <v>45422</v>
      </c>
      <c r="AD508" s="48" t="s">
        <v>3110</v>
      </c>
      <c r="AE508" s="78" t="s">
        <v>3111</v>
      </c>
      <c r="AF508" s="77" t="s">
        <v>87</v>
      </c>
      <c r="AG508" s="61" t="s">
        <v>130</v>
      </c>
      <c r="AH508" s="61" t="s">
        <v>131</v>
      </c>
      <c r="AI508" s="48" t="s">
        <v>77</v>
      </c>
      <c r="AJ508" s="48" t="s">
        <v>77</v>
      </c>
      <c r="AK508" s="49"/>
      <c r="AL508" s="50"/>
      <c r="AM508" s="48" t="s">
        <v>77</v>
      </c>
      <c r="AN508" s="48" t="s">
        <v>77</v>
      </c>
      <c r="AO508" s="48" t="s">
        <v>77</v>
      </c>
      <c r="AP508" s="48" t="s">
        <v>77</v>
      </c>
      <c r="AQ508" s="48" t="s">
        <v>77</v>
      </c>
      <c r="AR508" s="48" t="s">
        <v>77</v>
      </c>
      <c r="AS508" s="48" t="s">
        <v>77</v>
      </c>
      <c r="AT508" s="51"/>
      <c r="AU508" s="51"/>
      <c r="AV508" s="51"/>
      <c r="AW508" s="51"/>
      <c r="AX508" s="52"/>
      <c r="AY508" s="37"/>
      <c r="AZ508" s="37"/>
      <c r="BA508" s="66"/>
      <c r="BB508" s="66"/>
      <c r="BC508" s="51"/>
      <c r="BD508" s="51"/>
      <c r="BE508" s="51"/>
      <c r="BF508" s="51"/>
      <c r="BG508" s="66"/>
      <c r="BH508" s="76"/>
      <c r="BI508" s="66"/>
      <c r="BJ508" s="76"/>
      <c r="BK508" s="66"/>
      <c r="BL508" s="79"/>
      <c r="BM508" s="76"/>
      <c r="BN508" s="66"/>
      <c r="BO508" s="66"/>
      <c r="BP508" s="79"/>
      <c r="BQ508" s="76"/>
      <c r="BR508" s="66"/>
      <c r="BS508" s="66"/>
      <c r="BT508" s="79"/>
      <c r="BU508" s="80"/>
      <c r="BV508" s="79"/>
      <c r="BW508" s="79"/>
      <c r="BX508" s="64">
        <f>O508</f>
        <v>45519</v>
      </c>
      <c r="BY508" s="65">
        <f>R508+AX508</f>
        <v>90</v>
      </c>
      <c r="BZ508" s="66" t="str">
        <f>S508</f>
        <v>3 MESES</v>
      </c>
      <c r="CA508" s="42">
        <f>T508+AL508</f>
        <v>16200000</v>
      </c>
      <c r="CB508" s="37" t="s">
        <v>91</v>
      </c>
    </row>
    <row r="509" spans="1:80" s="58" customFormat="1" ht="29.25" customHeight="1" x14ac:dyDescent="0.3">
      <c r="A509" s="75">
        <v>508</v>
      </c>
      <c r="B509" s="73">
        <v>107468</v>
      </c>
      <c r="C509" s="36" t="s">
        <v>71</v>
      </c>
      <c r="D509" s="71" t="s">
        <v>72</v>
      </c>
      <c r="E509" s="71" t="s">
        <v>73</v>
      </c>
      <c r="F509" s="66" t="s">
        <v>3112</v>
      </c>
      <c r="G509" s="38" t="s">
        <v>3113</v>
      </c>
      <c r="H509" s="76" t="s">
        <v>76</v>
      </c>
      <c r="I509" s="76" t="s">
        <v>3114</v>
      </c>
      <c r="J509" s="40" t="s">
        <v>95</v>
      </c>
      <c r="K509" s="66" t="s">
        <v>80</v>
      </c>
      <c r="L509" s="76" t="s">
        <v>81</v>
      </c>
      <c r="M509" s="64">
        <v>45422</v>
      </c>
      <c r="N509" s="86">
        <v>45428</v>
      </c>
      <c r="O509" s="86">
        <v>45519</v>
      </c>
      <c r="P509" s="76">
        <v>3</v>
      </c>
      <c r="Q509" s="76">
        <v>0</v>
      </c>
      <c r="R509" s="76">
        <v>90</v>
      </c>
      <c r="S509" s="76" t="s">
        <v>2842</v>
      </c>
      <c r="T509" s="69">
        <v>7800000</v>
      </c>
      <c r="U509" s="69">
        <v>2600000</v>
      </c>
      <c r="V509" s="43">
        <v>1254</v>
      </c>
      <c r="W509" s="44">
        <v>45411</v>
      </c>
      <c r="X509" s="45">
        <v>39000000</v>
      </c>
      <c r="Y509" s="46">
        <v>1608</v>
      </c>
      <c r="Z509" s="44">
        <v>45428</v>
      </c>
      <c r="AA509" s="47" t="s">
        <v>3016</v>
      </c>
      <c r="AB509" s="77" t="s">
        <v>84</v>
      </c>
      <c r="AC509" s="74">
        <v>45422</v>
      </c>
      <c r="AD509" s="48" t="s">
        <v>3115</v>
      </c>
      <c r="AE509" s="78" t="s">
        <v>3116</v>
      </c>
      <c r="AF509" s="77" t="s">
        <v>87</v>
      </c>
      <c r="AG509" s="48" t="s">
        <v>3117</v>
      </c>
      <c r="AH509" s="60" t="s">
        <v>846</v>
      </c>
      <c r="AI509" s="48" t="s">
        <v>77</v>
      </c>
      <c r="AJ509" s="48" t="s">
        <v>77</v>
      </c>
      <c r="AK509" s="49"/>
      <c r="AL509" s="50"/>
      <c r="AM509" s="48" t="s">
        <v>77</v>
      </c>
      <c r="AN509" s="48" t="s">
        <v>77</v>
      </c>
      <c r="AO509" s="48" t="s">
        <v>77</v>
      </c>
      <c r="AP509" s="48" t="s">
        <v>77</v>
      </c>
      <c r="AQ509" s="48" t="s">
        <v>77</v>
      </c>
      <c r="AR509" s="48" t="s">
        <v>77</v>
      </c>
      <c r="AS509" s="48" t="s">
        <v>77</v>
      </c>
      <c r="AT509" s="51"/>
      <c r="AU509" s="51"/>
      <c r="AV509" s="51"/>
      <c r="AW509" s="51"/>
      <c r="AX509" s="52"/>
      <c r="AY509" s="37"/>
      <c r="AZ509" s="37"/>
      <c r="BA509" s="66"/>
      <c r="BB509" s="66"/>
      <c r="BC509" s="51"/>
      <c r="BD509" s="51"/>
      <c r="BE509" s="51"/>
      <c r="BF509" s="51"/>
      <c r="BG509" s="66"/>
      <c r="BH509" s="76"/>
      <c r="BI509" s="66"/>
      <c r="BJ509" s="76"/>
      <c r="BK509" s="66"/>
      <c r="BL509" s="79"/>
      <c r="BM509" s="76"/>
      <c r="BN509" s="66"/>
      <c r="BO509" s="66"/>
      <c r="BP509" s="79"/>
      <c r="BQ509" s="76"/>
      <c r="BR509" s="66"/>
      <c r="BS509" s="66"/>
      <c r="BT509" s="79"/>
      <c r="BU509" s="80"/>
      <c r="BV509" s="79"/>
      <c r="BW509" s="79"/>
      <c r="BX509" s="64">
        <f>O509</f>
        <v>45519</v>
      </c>
      <c r="BY509" s="65">
        <f>R509+AX509</f>
        <v>90</v>
      </c>
      <c r="BZ509" s="66" t="str">
        <f>S509</f>
        <v>3 MESES</v>
      </c>
      <c r="CA509" s="42">
        <f>T509+AL509</f>
        <v>7800000</v>
      </c>
      <c r="CB509" s="37" t="s">
        <v>91</v>
      </c>
    </row>
    <row r="510" spans="1:80" s="58" customFormat="1" ht="29.25" customHeight="1" x14ac:dyDescent="0.3">
      <c r="A510" s="75">
        <v>509</v>
      </c>
      <c r="B510" s="73">
        <v>107297</v>
      </c>
      <c r="C510" s="36" t="s">
        <v>133</v>
      </c>
      <c r="D510" s="71" t="s">
        <v>134</v>
      </c>
      <c r="E510" s="71" t="s">
        <v>385</v>
      </c>
      <c r="F510" s="66" t="s">
        <v>3118</v>
      </c>
      <c r="G510" s="38" t="s">
        <v>3119</v>
      </c>
      <c r="H510" s="76" t="s">
        <v>76</v>
      </c>
      <c r="I510" s="76" t="s">
        <v>3120</v>
      </c>
      <c r="J510" s="40" t="s">
        <v>3121</v>
      </c>
      <c r="K510" s="66" t="s">
        <v>80</v>
      </c>
      <c r="L510" s="76" t="s">
        <v>81</v>
      </c>
      <c r="M510" s="64">
        <v>45422</v>
      </c>
      <c r="N510" s="86">
        <v>45429</v>
      </c>
      <c r="O510" s="86">
        <v>45520</v>
      </c>
      <c r="P510" s="76">
        <v>3</v>
      </c>
      <c r="Q510" s="76">
        <v>0</v>
      </c>
      <c r="R510" s="76">
        <v>90</v>
      </c>
      <c r="S510" s="76" t="s">
        <v>2842</v>
      </c>
      <c r="T510" s="69">
        <v>19500000</v>
      </c>
      <c r="U510" s="69">
        <v>6500000</v>
      </c>
      <c r="V510" s="43">
        <v>1262</v>
      </c>
      <c r="W510" s="44">
        <v>45415</v>
      </c>
      <c r="X510" s="45">
        <v>48600000</v>
      </c>
      <c r="Y510" s="46">
        <v>1609</v>
      </c>
      <c r="Z510" s="44">
        <v>45428</v>
      </c>
      <c r="AA510" s="47" t="s">
        <v>2849</v>
      </c>
      <c r="AB510" s="77" t="s">
        <v>84</v>
      </c>
      <c r="AC510" s="74">
        <v>45422</v>
      </c>
      <c r="AD510" s="48" t="s">
        <v>3122</v>
      </c>
      <c r="AE510" s="78" t="s">
        <v>3123</v>
      </c>
      <c r="AF510" s="77" t="s">
        <v>87</v>
      </c>
      <c r="AG510" s="61" t="s">
        <v>3124</v>
      </c>
      <c r="AH510" s="60" t="s">
        <v>131</v>
      </c>
      <c r="AI510" s="48" t="s">
        <v>77</v>
      </c>
      <c r="AJ510" s="48" t="s">
        <v>77</v>
      </c>
      <c r="AK510" s="49"/>
      <c r="AL510" s="50"/>
      <c r="AM510" s="48" t="s">
        <v>77</v>
      </c>
      <c r="AN510" s="48" t="s">
        <v>77</v>
      </c>
      <c r="AO510" s="48" t="s">
        <v>77</v>
      </c>
      <c r="AP510" s="48" t="s">
        <v>77</v>
      </c>
      <c r="AQ510" s="48" t="s">
        <v>77</v>
      </c>
      <c r="AR510" s="48" t="s">
        <v>77</v>
      </c>
      <c r="AS510" s="48" t="s">
        <v>77</v>
      </c>
      <c r="AT510" s="51"/>
      <c r="AU510" s="51"/>
      <c r="AV510" s="51"/>
      <c r="AW510" s="51"/>
      <c r="AX510" s="52"/>
      <c r="AY510" s="37"/>
      <c r="AZ510" s="37"/>
      <c r="BA510" s="66"/>
      <c r="BB510" s="66"/>
      <c r="BC510" s="51"/>
      <c r="BD510" s="51"/>
      <c r="BE510" s="51"/>
      <c r="BF510" s="51"/>
      <c r="BG510" s="66"/>
      <c r="BH510" s="76"/>
      <c r="BI510" s="66"/>
      <c r="BJ510" s="76"/>
      <c r="BK510" s="66"/>
      <c r="BL510" s="79"/>
      <c r="BM510" s="76"/>
      <c r="BN510" s="66"/>
      <c r="BO510" s="66"/>
      <c r="BP510" s="79"/>
      <c r="BQ510" s="76"/>
      <c r="BR510" s="66"/>
      <c r="BS510" s="66"/>
      <c r="BT510" s="79"/>
      <c r="BU510" s="80"/>
      <c r="BV510" s="79"/>
      <c r="BW510" s="79"/>
      <c r="BX510" s="64">
        <f>O510</f>
        <v>45520</v>
      </c>
      <c r="BY510" s="65">
        <f>R510+AX510</f>
        <v>90</v>
      </c>
      <c r="BZ510" s="66" t="str">
        <f>S510</f>
        <v>3 MESES</v>
      </c>
      <c r="CA510" s="42">
        <f>T510+AL510</f>
        <v>19500000</v>
      </c>
      <c r="CB510" s="37" t="s">
        <v>91</v>
      </c>
    </row>
    <row r="511" spans="1:80" s="58" customFormat="1" ht="29.25" customHeight="1" x14ac:dyDescent="0.3">
      <c r="A511" s="75">
        <v>510</v>
      </c>
      <c r="B511" s="73">
        <v>107889</v>
      </c>
      <c r="C511" s="36" t="s">
        <v>2497</v>
      </c>
      <c r="D511" s="71" t="s">
        <v>2498</v>
      </c>
      <c r="E511" s="71" t="s">
        <v>2499</v>
      </c>
      <c r="F511" s="66" t="s">
        <v>3125</v>
      </c>
      <c r="G511" s="38" t="s">
        <v>3126</v>
      </c>
      <c r="H511" s="76" t="s">
        <v>76</v>
      </c>
      <c r="I511" s="76" t="s">
        <v>3127</v>
      </c>
      <c r="J511" s="40" t="s">
        <v>2503</v>
      </c>
      <c r="K511" s="66" t="s">
        <v>80</v>
      </c>
      <c r="L511" s="76" t="s">
        <v>81</v>
      </c>
      <c r="M511" s="64">
        <v>45427</v>
      </c>
      <c r="N511" s="86">
        <v>45429</v>
      </c>
      <c r="O511" s="86">
        <v>45520</v>
      </c>
      <c r="P511" s="76">
        <v>3</v>
      </c>
      <c r="Q511" s="76">
        <v>0</v>
      </c>
      <c r="R511" s="76">
        <v>90</v>
      </c>
      <c r="S511" s="76" t="s">
        <v>2842</v>
      </c>
      <c r="T511" s="69">
        <v>7800000</v>
      </c>
      <c r="U511" s="69">
        <v>2600000</v>
      </c>
      <c r="V511" s="43">
        <v>1257</v>
      </c>
      <c r="W511" s="44">
        <v>45415</v>
      </c>
      <c r="X511" s="45">
        <v>23400000</v>
      </c>
      <c r="Y511" s="46">
        <v>1610</v>
      </c>
      <c r="Z511" s="44">
        <v>45428</v>
      </c>
      <c r="AA511" s="47" t="s">
        <v>3016</v>
      </c>
      <c r="AB511" s="77" t="s">
        <v>84</v>
      </c>
      <c r="AC511" s="74">
        <v>45427</v>
      </c>
      <c r="AD511" s="48" t="s">
        <v>3128</v>
      </c>
      <c r="AE511" s="8" t="s">
        <v>3129</v>
      </c>
      <c r="AF511" s="77" t="s">
        <v>87</v>
      </c>
      <c r="AG511" s="61" t="s">
        <v>290</v>
      </c>
      <c r="AH511" s="61" t="s">
        <v>1435</v>
      </c>
      <c r="AI511" s="48" t="s">
        <v>77</v>
      </c>
      <c r="AJ511" s="48" t="s">
        <v>77</v>
      </c>
      <c r="AK511" s="49"/>
      <c r="AL511" s="50"/>
      <c r="AM511" s="48" t="s">
        <v>77</v>
      </c>
      <c r="AN511" s="48" t="s">
        <v>77</v>
      </c>
      <c r="AO511" s="48" t="s">
        <v>77</v>
      </c>
      <c r="AP511" s="48" t="s">
        <v>77</v>
      </c>
      <c r="AQ511" s="48" t="s">
        <v>77</v>
      </c>
      <c r="AR511" s="48" t="s">
        <v>77</v>
      </c>
      <c r="AS511" s="48" t="s">
        <v>77</v>
      </c>
      <c r="AT511" s="51"/>
      <c r="AU511" s="51"/>
      <c r="AV511" s="51"/>
      <c r="AW511" s="51"/>
      <c r="AX511" s="52"/>
      <c r="AY511" s="37"/>
      <c r="AZ511" s="37"/>
      <c r="BA511" s="66"/>
      <c r="BB511" s="66"/>
      <c r="BC511" s="51"/>
      <c r="BD511" s="51"/>
      <c r="BE511" s="51"/>
      <c r="BF511" s="51"/>
      <c r="BG511" s="66"/>
      <c r="BH511" s="76"/>
      <c r="BI511" s="66"/>
      <c r="BJ511" s="76"/>
      <c r="BK511" s="66"/>
      <c r="BL511" s="79"/>
      <c r="BM511" s="76"/>
      <c r="BN511" s="66"/>
      <c r="BO511" s="66"/>
      <c r="BP511" s="79"/>
      <c r="BQ511" s="76"/>
      <c r="BR511" s="66"/>
      <c r="BS511" s="66"/>
      <c r="BT511" s="79"/>
      <c r="BU511" s="80"/>
      <c r="BV511" s="79"/>
      <c r="BW511" s="79"/>
      <c r="BX511" s="64">
        <f>O511</f>
        <v>45520</v>
      </c>
      <c r="BY511" s="65">
        <f>R511+AX511</f>
        <v>90</v>
      </c>
      <c r="BZ511" s="66" t="str">
        <f>S511</f>
        <v>3 MESES</v>
      </c>
      <c r="CA511" s="42">
        <f>T511+AL511</f>
        <v>7800000</v>
      </c>
      <c r="CB511" s="37" t="s">
        <v>91</v>
      </c>
    </row>
    <row r="512" spans="1:80" s="58" customFormat="1" ht="29.25" customHeight="1" x14ac:dyDescent="0.3">
      <c r="A512" s="75">
        <v>511</v>
      </c>
      <c r="B512" s="73">
        <v>107910</v>
      </c>
      <c r="C512" s="36" t="s">
        <v>319</v>
      </c>
      <c r="D512" s="71" t="s">
        <v>3075</v>
      </c>
      <c r="E512" s="71" t="s">
        <v>321</v>
      </c>
      <c r="F512" s="66" t="s">
        <v>3130</v>
      </c>
      <c r="G512" s="38" t="s">
        <v>3131</v>
      </c>
      <c r="H512" s="76" t="s">
        <v>76</v>
      </c>
      <c r="I512" s="76" t="s">
        <v>3132</v>
      </c>
      <c r="J512" s="40" t="s">
        <v>2529</v>
      </c>
      <c r="K512" s="66" t="s">
        <v>80</v>
      </c>
      <c r="L512" s="76" t="s">
        <v>81</v>
      </c>
      <c r="M512" s="64">
        <v>45427</v>
      </c>
      <c r="N512" s="86">
        <v>45429</v>
      </c>
      <c r="O512" s="86">
        <v>45520</v>
      </c>
      <c r="P512" s="76">
        <v>3</v>
      </c>
      <c r="Q512" s="76">
        <v>0</v>
      </c>
      <c r="R512" s="76">
        <v>90</v>
      </c>
      <c r="S512" s="76" t="s">
        <v>2842</v>
      </c>
      <c r="T512" s="69">
        <v>14400000</v>
      </c>
      <c r="U512" s="69">
        <v>4800000</v>
      </c>
      <c r="V512" s="43">
        <v>1264</v>
      </c>
      <c r="W512" s="44">
        <v>45415</v>
      </c>
      <c r="X512" s="45">
        <v>43200000</v>
      </c>
      <c r="Y512" s="46">
        <v>1611</v>
      </c>
      <c r="Z512" s="44">
        <v>45428</v>
      </c>
      <c r="AA512" s="47" t="s">
        <v>2867</v>
      </c>
      <c r="AB512" s="77" t="s">
        <v>84</v>
      </c>
      <c r="AC512" s="74">
        <v>45427</v>
      </c>
      <c r="AD512" s="48" t="s">
        <v>3133</v>
      </c>
      <c r="AE512" s="8" t="s">
        <v>3134</v>
      </c>
      <c r="AF512" s="77" t="s">
        <v>87</v>
      </c>
      <c r="AG512" s="48" t="s">
        <v>328</v>
      </c>
      <c r="AH512" s="60" t="s">
        <v>323</v>
      </c>
      <c r="AI512" s="48" t="s">
        <v>77</v>
      </c>
      <c r="AJ512" s="48" t="s">
        <v>77</v>
      </c>
      <c r="AK512" s="49"/>
      <c r="AL512" s="50"/>
      <c r="AM512" s="48" t="s">
        <v>77</v>
      </c>
      <c r="AN512" s="48" t="s">
        <v>77</v>
      </c>
      <c r="AO512" s="48" t="s">
        <v>77</v>
      </c>
      <c r="AP512" s="48" t="s">
        <v>77</v>
      </c>
      <c r="AQ512" s="48" t="s">
        <v>77</v>
      </c>
      <c r="AR512" s="48" t="s">
        <v>77</v>
      </c>
      <c r="AS512" s="48" t="s">
        <v>77</v>
      </c>
      <c r="AT512" s="51"/>
      <c r="AU512" s="51"/>
      <c r="AV512" s="51"/>
      <c r="AW512" s="51"/>
      <c r="AX512" s="52"/>
      <c r="AY512" s="37"/>
      <c r="AZ512" s="37"/>
      <c r="BA512" s="66"/>
      <c r="BB512" s="66"/>
      <c r="BC512" s="51"/>
      <c r="BD512" s="51"/>
      <c r="BE512" s="51"/>
      <c r="BF512" s="51"/>
      <c r="BG512" s="66"/>
      <c r="BH512" s="76"/>
      <c r="BI512" s="66"/>
      <c r="BJ512" s="76"/>
      <c r="BK512" s="66"/>
      <c r="BL512" s="79"/>
      <c r="BM512" s="76"/>
      <c r="BN512" s="66"/>
      <c r="BO512" s="66"/>
      <c r="BP512" s="79"/>
      <c r="BQ512" s="76"/>
      <c r="BR512" s="66"/>
      <c r="BS512" s="66"/>
      <c r="BT512" s="79"/>
      <c r="BU512" s="80"/>
      <c r="BV512" s="79"/>
      <c r="BW512" s="79"/>
      <c r="BX512" s="64">
        <f>O512</f>
        <v>45520</v>
      </c>
      <c r="BY512" s="65">
        <f>R512+AX512</f>
        <v>90</v>
      </c>
      <c r="BZ512" s="66" t="str">
        <f>S512</f>
        <v>3 MESES</v>
      </c>
      <c r="CA512" s="42">
        <f>T512+AL512</f>
        <v>14400000</v>
      </c>
      <c r="CB512" s="37" t="s">
        <v>91</v>
      </c>
    </row>
    <row r="513" spans="1:80" s="58" customFormat="1" ht="29.25" customHeight="1" x14ac:dyDescent="0.3">
      <c r="A513" s="75">
        <v>512</v>
      </c>
      <c r="B513" s="73">
        <v>107576</v>
      </c>
      <c r="C513" s="36" t="s">
        <v>2287</v>
      </c>
      <c r="D513" s="71" t="s">
        <v>2288</v>
      </c>
      <c r="E513" s="71" t="s">
        <v>2289</v>
      </c>
      <c r="F513" s="66" t="s">
        <v>3135</v>
      </c>
      <c r="G513" s="38" t="s">
        <v>3136</v>
      </c>
      <c r="H513" s="76" t="s">
        <v>76</v>
      </c>
      <c r="I513" s="76" t="s">
        <v>3137</v>
      </c>
      <c r="J513" s="40" t="s">
        <v>2293</v>
      </c>
      <c r="K513" s="66" t="s">
        <v>80</v>
      </c>
      <c r="L513" s="76" t="s">
        <v>81</v>
      </c>
      <c r="M513" s="64">
        <v>45427</v>
      </c>
      <c r="N513" s="86">
        <v>45429</v>
      </c>
      <c r="O513" s="86">
        <v>45520</v>
      </c>
      <c r="P513" s="76">
        <v>3</v>
      </c>
      <c r="Q513" s="76">
        <v>0</v>
      </c>
      <c r="R513" s="76">
        <v>90</v>
      </c>
      <c r="S513" s="76" t="s">
        <v>2842</v>
      </c>
      <c r="T513" s="69">
        <v>12000000</v>
      </c>
      <c r="U513" s="69">
        <v>4000000</v>
      </c>
      <c r="V513" s="43">
        <v>1251</v>
      </c>
      <c r="W513" s="44">
        <v>45411</v>
      </c>
      <c r="X513" s="45">
        <v>60000000</v>
      </c>
      <c r="Y513" s="46">
        <v>1612</v>
      </c>
      <c r="Z513" s="44">
        <v>45428</v>
      </c>
      <c r="AA513" s="47" t="s">
        <v>3003</v>
      </c>
      <c r="AB513" s="77" t="s">
        <v>84</v>
      </c>
      <c r="AC513" s="74">
        <v>45427</v>
      </c>
      <c r="AD513" s="48" t="s">
        <v>3138</v>
      </c>
      <c r="AE513" s="8" t="s">
        <v>3139</v>
      </c>
      <c r="AF513" s="77" t="s">
        <v>87</v>
      </c>
      <c r="AG513" s="61" t="s">
        <v>2296</v>
      </c>
      <c r="AH513" s="60" t="s">
        <v>846</v>
      </c>
      <c r="AI513" s="48" t="s">
        <v>77</v>
      </c>
      <c r="AJ513" s="48" t="s">
        <v>77</v>
      </c>
      <c r="AK513" s="49"/>
      <c r="AL513" s="50"/>
      <c r="AM513" s="48" t="s">
        <v>77</v>
      </c>
      <c r="AN513" s="48" t="s">
        <v>77</v>
      </c>
      <c r="AO513" s="48" t="s">
        <v>77</v>
      </c>
      <c r="AP513" s="48" t="s">
        <v>77</v>
      </c>
      <c r="AQ513" s="48" t="s">
        <v>77</v>
      </c>
      <c r="AR513" s="48" t="s">
        <v>77</v>
      </c>
      <c r="AS513" s="48" t="s">
        <v>77</v>
      </c>
      <c r="AT513" s="51"/>
      <c r="AU513" s="51"/>
      <c r="AV513" s="51"/>
      <c r="AW513" s="51"/>
      <c r="AX513" s="52"/>
      <c r="AY513" s="37"/>
      <c r="AZ513" s="37"/>
      <c r="BA513" s="66"/>
      <c r="BB513" s="66"/>
      <c r="BC513" s="51"/>
      <c r="BD513" s="51"/>
      <c r="BE513" s="51"/>
      <c r="BF513" s="51"/>
      <c r="BG513" s="66"/>
      <c r="BH513" s="76"/>
      <c r="BI513" s="66"/>
      <c r="BJ513" s="76"/>
      <c r="BK513" s="66"/>
      <c r="BL513" s="79"/>
      <c r="BM513" s="76"/>
      <c r="BN513" s="66"/>
      <c r="BO513" s="66"/>
      <c r="BP513" s="79"/>
      <c r="BQ513" s="76"/>
      <c r="BR513" s="66"/>
      <c r="BS513" s="66"/>
      <c r="BT513" s="79"/>
      <c r="BU513" s="80"/>
      <c r="BV513" s="79"/>
      <c r="BW513" s="79"/>
      <c r="BX513" s="64">
        <f>O513</f>
        <v>45520</v>
      </c>
      <c r="BY513" s="65">
        <f>R513+AX513</f>
        <v>90</v>
      </c>
      <c r="BZ513" s="66" t="str">
        <f>S513</f>
        <v>3 MESES</v>
      </c>
      <c r="CA513" s="42">
        <f>T513+AL513</f>
        <v>12000000</v>
      </c>
      <c r="CB513" s="37" t="s">
        <v>91</v>
      </c>
    </row>
    <row r="514" spans="1:80" s="58" customFormat="1" ht="29.25" customHeight="1" x14ac:dyDescent="0.3">
      <c r="A514" s="75">
        <v>513</v>
      </c>
      <c r="B514" s="73">
        <v>107886</v>
      </c>
      <c r="C514" s="36" t="s">
        <v>312</v>
      </c>
      <c r="D514" s="71" t="s">
        <v>282</v>
      </c>
      <c r="E514" s="71" t="s">
        <v>283</v>
      </c>
      <c r="F514" s="66" t="s">
        <v>3141</v>
      </c>
      <c r="G514" s="38" t="s">
        <v>3142</v>
      </c>
      <c r="H514" s="76" t="s">
        <v>76</v>
      </c>
      <c r="I514" s="76" t="s">
        <v>3143</v>
      </c>
      <c r="J514" s="40" t="s">
        <v>396</v>
      </c>
      <c r="K514" s="66" t="s">
        <v>80</v>
      </c>
      <c r="L514" s="76" t="s">
        <v>81</v>
      </c>
      <c r="M514" s="64">
        <v>45428</v>
      </c>
      <c r="N514" s="86">
        <v>45432</v>
      </c>
      <c r="O514" s="86">
        <v>45523</v>
      </c>
      <c r="P514" s="76">
        <v>3</v>
      </c>
      <c r="Q514" s="76">
        <v>0</v>
      </c>
      <c r="R514" s="76">
        <v>90</v>
      </c>
      <c r="S514" s="76" t="s">
        <v>2842</v>
      </c>
      <c r="T514" s="69">
        <v>16500000</v>
      </c>
      <c r="U514" s="69">
        <v>5500000</v>
      </c>
      <c r="V514" s="46">
        <v>1256</v>
      </c>
      <c r="W514" s="44">
        <v>45415</v>
      </c>
      <c r="X514" s="45">
        <v>16500000</v>
      </c>
      <c r="Y514" s="46">
        <v>1613</v>
      </c>
      <c r="Z514" s="44">
        <v>45432</v>
      </c>
      <c r="AA514" s="47" t="s">
        <v>3144</v>
      </c>
      <c r="AB514" s="77" t="s">
        <v>84</v>
      </c>
      <c r="AC514" s="74">
        <v>45428</v>
      </c>
      <c r="AD514" s="48" t="s">
        <v>3145</v>
      </c>
      <c r="AE514" s="8" t="s">
        <v>3146</v>
      </c>
      <c r="AF514" s="77" t="s">
        <v>87</v>
      </c>
      <c r="AG514" s="61" t="s">
        <v>290</v>
      </c>
      <c r="AH514" s="61" t="s">
        <v>291</v>
      </c>
      <c r="AI514" s="48" t="s">
        <v>77</v>
      </c>
      <c r="AJ514" s="48" t="s">
        <v>77</v>
      </c>
      <c r="AK514" s="49"/>
      <c r="AL514" s="50"/>
      <c r="AM514" s="48" t="s">
        <v>77</v>
      </c>
      <c r="AN514" s="48" t="s">
        <v>77</v>
      </c>
      <c r="AO514" s="48" t="s">
        <v>77</v>
      </c>
      <c r="AP514" s="48" t="s">
        <v>77</v>
      </c>
      <c r="AQ514" s="48" t="s">
        <v>77</v>
      </c>
      <c r="AR514" s="48" t="s">
        <v>77</v>
      </c>
      <c r="AS514" s="48" t="s">
        <v>77</v>
      </c>
      <c r="AT514" s="51"/>
      <c r="AU514" s="51"/>
      <c r="AV514" s="51"/>
      <c r="AW514" s="51"/>
      <c r="AX514" s="52"/>
      <c r="AY514" s="37"/>
      <c r="AZ514" s="37"/>
      <c r="BA514" s="66"/>
      <c r="BB514" s="66"/>
      <c r="BC514" s="51"/>
      <c r="BD514" s="51"/>
      <c r="BE514" s="51"/>
      <c r="BF514" s="51"/>
      <c r="BG514" s="66"/>
      <c r="BH514" s="76"/>
      <c r="BI514" s="66"/>
      <c r="BJ514" s="76"/>
      <c r="BK514" s="66"/>
      <c r="BL514" s="79"/>
      <c r="BM514" s="76"/>
      <c r="BN514" s="66"/>
      <c r="BO514" s="66"/>
      <c r="BP514" s="79"/>
      <c r="BQ514" s="76"/>
      <c r="BR514" s="66"/>
      <c r="BS514" s="66"/>
      <c r="BT514" s="79"/>
      <c r="BU514" s="80"/>
      <c r="BV514" s="79"/>
      <c r="BW514" s="79"/>
      <c r="BX514" s="64">
        <f>O514</f>
        <v>45523</v>
      </c>
      <c r="BY514" s="65">
        <f>R514+AX514</f>
        <v>90</v>
      </c>
      <c r="BZ514" s="66" t="str">
        <f>S514</f>
        <v>3 MESES</v>
      </c>
      <c r="CA514" s="42">
        <f>T514+AL514</f>
        <v>16500000</v>
      </c>
      <c r="CB514" s="37" t="s">
        <v>91</v>
      </c>
    </row>
    <row r="515" spans="1:80" s="58" customFormat="1" ht="29.25" customHeight="1" x14ac:dyDescent="0.3">
      <c r="A515" s="75">
        <v>514</v>
      </c>
      <c r="B515" s="73">
        <v>107910</v>
      </c>
      <c r="C515" s="36" t="s">
        <v>319</v>
      </c>
      <c r="D515" s="71" t="s">
        <v>3075</v>
      </c>
      <c r="E515" s="71" t="s">
        <v>321</v>
      </c>
      <c r="F515" s="66" t="s">
        <v>3147</v>
      </c>
      <c r="G515" s="38" t="s">
        <v>3148</v>
      </c>
      <c r="H515" s="76" t="s">
        <v>76</v>
      </c>
      <c r="I515" s="76" t="s">
        <v>3149</v>
      </c>
      <c r="J515" s="40" t="s">
        <v>2529</v>
      </c>
      <c r="K515" s="66" t="s">
        <v>80</v>
      </c>
      <c r="L515" s="76" t="s">
        <v>81</v>
      </c>
      <c r="M515" s="64">
        <v>45432</v>
      </c>
      <c r="N515" s="86">
        <v>45435</v>
      </c>
      <c r="O515" s="86">
        <v>45526</v>
      </c>
      <c r="P515" s="76">
        <v>3</v>
      </c>
      <c r="Q515" s="76">
        <v>0</v>
      </c>
      <c r="R515" s="76">
        <v>90</v>
      </c>
      <c r="S515" s="76" t="s">
        <v>2842</v>
      </c>
      <c r="T515" s="69">
        <v>14400000</v>
      </c>
      <c r="U515" s="69">
        <v>4800000</v>
      </c>
      <c r="V515" s="43">
        <v>1264</v>
      </c>
      <c r="W515" s="44">
        <v>45415</v>
      </c>
      <c r="X515" s="45">
        <v>43200000</v>
      </c>
      <c r="Y515" s="46">
        <v>1614</v>
      </c>
      <c r="Z515" s="44">
        <v>45433</v>
      </c>
      <c r="AA515" s="47" t="s">
        <v>2867</v>
      </c>
      <c r="AB515" s="77" t="s">
        <v>84</v>
      </c>
      <c r="AC515" s="74">
        <v>45432</v>
      </c>
      <c r="AD515" s="48" t="s">
        <v>3150</v>
      </c>
      <c r="AE515" s="78" t="s">
        <v>3151</v>
      </c>
      <c r="AF515" s="77" t="s">
        <v>87</v>
      </c>
      <c r="AG515" s="48" t="s">
        <v>328</v>
      </c>
      <c r="AH515" s="60" t="s">
        <v>323</v>
      </c>
      <c r="AI515" s="48" t="s">
        <v>77</v>
      </c>
      <c r="AJ515" s="48" t="s">
        <v>77</v>
      </c>
      <c r="AK515" s="49"/>
      <c r="AL515" s="50"/>
      <c r="AM515" s="48" t="s">
        <v>77</v>
      </c>
      <c r="AN515" s="48" t="s">
        <v>77</v>
      </c>
      <c r="AO515" s="48" t="s">
        <v>77</v>
      </c>
      <c r="AP515" s="48" t="s">
        <v>77</v>
      </c>
      <c r="AQ515" s="48" t="s">
        <v>77</v>
      </c>
      <c r="AR515" s="48" t="s">
        <v>77</v>
      </c>
      <c r="AS515" s="48" t="s">
        <v>77</v>
      </c>
      <c r="AT515" s="51"/>
      <c r="AU515" s="51"/>
      <c r="AV515" s="51"/>
      <c r="AW515" s="51"/>
      <c r="AX515" s="52"/>
      <c r="AY515" s="37"/>
      <c r="AZ515" s="37"/>
      <c r="BA515" s="66"/>
      <c r="BB515" s="66"/>
      <c r="BC515" s="51"/>
      <c r="BD515" s="51"/>
      <c r="BE515" s="51"/>
      <c r="BF515" s="51"/>
      <c r="BG515" s="66"/>
      <c r="BH515" s="76"/>
      <c r="BI515" s="66"/>
      <c r="BJ515" s="76"/>
      <c r="BK515" s="66"/>
      <c r="BL515" s="79"/>
      <c r="BM515" s="76"/>
      <c r="BN515" s="66"/>
      <c r="BO515" s="66"/>
      <c r="BP515" s="79"/>
      <c r="BQ515" s="76"/>
      <c r="BR515" s="66"/>
      <c r="BS515" s="66"/>
      <c r="BT515" s="79"/>
      <c r="BU515" s="80"/>
      <c r="BV515" s="79"/>
      <c r="BW515" s="79"/>
      <c r="BX515" s="64">
        <f>O515</f>
        <v>45526</v>
      </c>
      <c r="BY515" s="65">
        <f>R515+AX515</f>
        <v>90</v>
      </c>
      <c r="BZ515" s="66" t="str">
        <f>S515</f>
        <v>3 MESES</v>
      </c>
      <c r="CA515" s="42">
        <f>T515+AL515</f>
        <v>14400000</v>
      </c>
      <c r="CB515" s="37" t="s">
        <v>91</v>
      </c>
    </row>
    <row r="516" spans="1:80" s="58" customFormat="1" ht="29.25" customHeight="1" x14ac:dyDescent="0.3">
      <c r="A516" s="75">
        <v>515</v>
      </c>
      <c r="B516" s="73">
        <v>107889</v>
      </c>
      <c r="C516" s="36" t="s">
        <v>2497</v>
      </c>
      <c r="D516" s="71" t="s">
        <v>2498</v>
      </c>
      <c r="E516" s="71" t="s">
        <v>2499</v>
      </c>
      <c r="F516" s="66" t="s">
        <v>3152</v>
      </c>
      <c r="G516" s="38" t="s">
        <v>3153</v>
      </c>
      <c r="H516" s="76" t="s">
        <v>76</v>
      </c>
      <c r="I516" s="76" t="s">
        <v>3154</v>
      </c>
      <c r="J516" s="40" t="s">
        <v>2503</v>
      </c>
      <c r="K516" s="66" t="s">
        <v>80</v>
      </c>
      <c r="L516" s="76" t="s">
        <v>81</v>
      </c>
      <c r="M516" s="64">
        <v>45432</v>
      </c>
      <c r="N516" s="86">
        <v>45436</v>
      </c>
      <c r="O516" s="86">
        <v>45527</v>
      </c>
      <c r="P516" s="76">
        <v>3</v>
      </c>
      <c r="Q516" s="76">
        <v>0</v>
      </c>
      <c r="R516" s="76">
        <v>90</v>
      </c>
      <c r="S516" s="76" t="s">
        <v>2842</v>
      </c>
      <c r="T516" s="69">
        <v>7800000</v>
      </c>
      <c r="U516" s="69">
        <v>2600000</v>
      </c>
      <c r="V516" s="43">
        <v>1257</v>
      </c>
      <c r="W516" s="44">
        <v>45415</v>
      </c>
      <c r="X516" s="45">
        <v>23400000</v>
      </c>
      <c r="Y516" s="46">
        <v>1615</v>
      </c>
      <c r="Z516" s="44">
        <v>45433</v>
      </c>
      <c r="AA516" s="47" t="s">
        <v>3016</v>
      </c>
      <c r="AB516" s="77" t="s">
        <v>84</v>
      </c>
      <c r="AC516" s="74">
        <v>45432</v>
      </c>
      <c r="AD516" s="48" t="s">
        <v>3155</v>
      </c>
      <c r="AE516" s="78" t="s">
        <v>3156</v>
      </c>
      <c r="AF516" s="77" t="s">
        <v>87</v>
      </c>
      <c r="AG516" s="61" t="s">
        <v>290</v>
      </c>
      <c r="AH516" s="61" t="s">
        <v>1435</v>
      </c>
      <c r="AI516" s="48" t="s">
        <v>77</v>
      </c>
      <c r="AJ516" s="48" t="s">
        <v>77</v>
      </c>
      <c r="AK516" s="49"/>
      <c r="AL516" s="50"/>
      <c r="AM516" s="48" t="s">
        <v>77</v>
      </c>
      <c r="AN516" s="48" t="s">
        <v>77</v>
      </c>
      <c r="AO516" s="48" t="s">
        <v>77</v>
      </c>
      <c r="AP516" s="48" t="s">
        <v>77</v>
      </c>
      <c r="AQ516" s="48" t="s">
        <v>77</v>
      </c>
      <c r="AR516" s="48" t="s">
        <v>77</v>
      </c>
      <c r="AS516" s="48" t="s">
        <v>77</v>
      </c>
      <c r="AT516" s="51"/>
      <c r="AU516" s="51"/>
      <c r="AV516" s="51"/>
      <c r="AW516" s="51"/>
      <c r="AX516" s="52"/>
      <c r="AY516" s="37"/>
      <c r="AZ516" s="37"/>
      <c r="BA516" s="66"/>
      <c r="BB516" s="66"/>
      <c r="BC516" s="51"/>
      <c r="BD516" s="51"/>
      <c r="BE516" s="51"/>
      <c r="BF516" s="51"/>
      <c r="BG516" s="66"/>
      <c r="BH516" s="76"/>
      <c r="BI516" s="66"/>
      <c r="BJ516" s="76"/>
      <c r="BK516" s="66"/>
      <c r="BL516" s="79"/>
      <c r="BM516" s="76"/>
      <c r="BN516" s="66"/>
      <c r="BO516" s="66"/>
      <c r="BP516" s="79"/>
      <c r="BQ516" s="76"/>
      <c r="BR516" s="66"/>
      <c r="BS516" s="66"/>
      <c r="BT516" s="79"/>
      <c r="BU516" s="80"/>
      <c r="BV516" s="79"/>
      <c r="BW516" s="79"/>
      <c r="BX516" s="64">
        <f>O516</f>
        <v>45527</v>
      </c>
      <c r="BY516" s="65">
        <f>R516+AX516</f>
        <v>90</v>
      </c>
      <c r="BZ516" s="66" t="str">
        <f>S516</f>
        <v>3 MESES</v>
      </c>
      <c r="CA516" s="42">
        <f>T516+AL516</f>
        <v>7800000</v>
      </c>
      <c r="CB516" s="37" t="s">
        <v>91</v>
      </c>
    </row>
    <row r="517" spans="1:80" s="58" customFormat="1" ht="29.25" customHeight="1" x14ac:dyDescent="0.3">
      <c r="A517" s="75">
        <v>516</v>
      </c>
      <c r="B517" s="73">
        <v>107795</v>
      </c>
      <c r="C517" s="70" t="e">
        <v>#N/A</v>
      </c>
      <c r="D517" s="71" t="s">
        <v>3157</v>
      </c>
      <c r="E517" s="71" t="s">
        <v>3158</v>
      </c>
      <c r="F517" s="76" t="s">
        <v>3159</v>
      </c>
      <c r="G517" s="38" t="s">
        <v>3160</v>
      </c>
      <c r="H517" s="76" t="s">
        <v>643</v>
      </c>
      <c r="I517" s="76" t="s">
        <v>3161</v>
      </c>
      <c r="J517" s="40" t="s">
        <v>3162</v>
      </c>
      <c r="K517" s="66" t="s">
        <v>3163</v>
      </c>
      <c r="L517" s="76" t="s">
        <v>3164</v>
      </c>
      <c r="M517" s="64">
        <v>45436</v>
      </c>
      <c r="N517" s="86">
        <v>45464</v>
      </c>
      <c r="O517" s="86">
        <v>45708</v>
      </c>
      <c r="P517" s="76">
        <v>8</v>
      </c>
      <c r="Q517" s="76">
        <v>0</v>
      </c>
      <c r="R517" s="76">
        <f>8*30</f>
        <v>240</v>
      </c>
      <c r="S517" s="76" t="s">
        <v>2975</v>
      </c>
      <c r="T517" s="69">
        <f>24041750+570607125+668795980</f>
        <v>1263444855</v>
      </c>
      <c r="U517" s="69" t="s">
        <v>644</v>
      </c>
      <c r="V517" s="48" t="s">
        <v>3165</v>
      </c>
      <c r="W517" s="48" t="s">
        <v>3166</v>
      </c>
      <c r="X517" s="62" t="s">
        <v>3167</v>
      </c>
      <c r="Y517" s="48" t="s">
        <v>3168</v>
      </c>
      <c r="Z517" s="48" t="s">
        <v>3169</v>
      </c>
      <c r="AA517" s="62" t="s">
        <v>3170</v>
      </c>
      <c r="AB517" s="77" t="s">
        <v>3171</v>
      </c>
      <c r="AC517" s="74">
        <v>45436</v>
      </c>
      <c r="AD517" s="48" t="s">
        <v>3172</v>
      </c>
      <c r="AE517" s="8" t="s">
        <v>3173</v>
      </c>
      <c r="AF517" s="77" t="s">
        <v>87</v>
      </c>
      <c r="AG517" s="61" t="s">
        <v>654</v>
      </c>
      <c r="AH517" s="48" t="s">
        <v>2909</v>
      </c>
      <c r="AI517" s="48" t="s">
        <v>3174</v>
      </c>
      <c r="AJ517" s="59">
        <v>45708</v>
      </c>
      <c r="AK517" s="96" t="s">
        <v>3175</v>
      </c>
      <c r="AL517" s="50">
        <v>362990745</v>
      </c>
      <c r="AM517" s="48" t="s">
        <v>77</v>
      </c>
      <c r="AN517" s="48" t="s">
        <v>77</v>
      </c>
      <c r="AO517" s="48"/>
      <c r="AP517" s="48" t="s">
        <v>77</v>
      </c>
      <c r="AQ517" s="48" t="s">
        <v>77</v>
      </c>
      <c r="AR517" s="48" t="s">
        <v>77</v>
      </c>
      <c r="AS517" s="48"/>
      <c r="AT517" s="76">
        <v>1</v>
      </c>
      <c r="AU517" s="76">
        <v>21</v>
      </c>
      <c r="AV517" s="76">
        <f>51</f>
        <v>51</v>
      </c>
      <c r="AW517" s="76" t="s">
        <v>3176</v>
      </c>
      <c r="AX517" s="52">
        <v>51</v>
      </c>
      <c r="AY517" s="57">
        <v>45757</v>
      </c>
      <c r="AZ517" s="37"/>
      <c r="BA517" s="66"/>
      <c r="BB517" s="66"/>
      <c r="BC517" s="51"/>
      <c r="BD517" s="51"/>
      <c r="BE517" s="51"/>
      <c r="BF517" s="51"/>
      <c r="BG517" s="66"/>
      <c r="BH517" s="76"/>
      <c r="BI517" s="66"/>
      <c r="BJ517" s="76"/>
      <c r="BK517" s="66"/>
      <c r="BL517" s="79"/>
      <c r="BM517" s="76"/>
      <c r="BN517" s="66"/>
      <c r="BO517" s="66"/>
      <c r="BP517" s="79"/>
      <c r="BQ517" s="76"/>
      <c r="BR517" s="66"/>
      <c r="BS517" s="66"/>
      <c r="BT517" s="79"/>
      <c r="BU517" s="80"/>
      <c r="BV517" s="79"/>
      <c r="BW517" s="79"/>
      <c r="BX517" s="64">
        <v>45757</v>
      </c>
      <c r="BY517" s="65">
        <f>R517+AX517</f>
        <v>291</v>
      </c>
      <c r="BZ517" s="66" t="s">
        <v>3177</v>
      </c>
      <c r="CA517" s="42">
        <f>T517+AL517</f>
        <v>1626435600</v>
      </c>
      <c r="CB517" s="66" t="s">
        <v>91</v>
      </c>
    </row>
    <row r="518" spans="1:80" s="58" customFormat="1" ht="29.25" customHeight="1" x14ac:dyDescent="0.3">
      <c r="A518" s="75">
        <v>517</v>
      </c>
      <c r="B518" s="73">
        <v>108077</v>
      </c>
      <c r="C518" s="36" t="s">
        <v>133</v>
      </c>
      <c r="D518" s="71" t="s">
        <v>134</v>
      </c>
      <c r="E518" s="71" t="s">
        <v>385</v>
      </c>
      <c r="F518" s="66" t="s">
        <v>3178</v>
      </c>
      <c r="G518" s="38" t="s">
        <v>107</v>
      </c>
      <c r="H518" s="76" t="s">
        <v>76</v>
      </c>
      <c r="I518" s="76" t="s">
        <v>3179</v>
      </c>
      <c r="J518" s="40" t="s">
        <v>3180</v>
      </c>
      <c r="K518" s="66" t="s">
        <v>80</v>
      </c>
      <c r="L518" s="76" t="s">
        <v>81</v>
      </c>
      <c r="M518" s="64">
        <v>45436</v>
      </c>
      <c r="N518" s="86">
        <v>45447</v>
      </c>
      <c r="O518" s="86">
        <v>45538</v>
      </c>
      <c r="P518" s="76">
        <v>3</v>
      </c>
      <c r="Q518" s="76">
        <v>0</v>
      </c>
      <c r="R518" s="76">
        <v>90</v>
      </c>
      <c r="S518" s="76" t="s">
        <v>2842</v>
      </c>
      <c r="T518" s="69">
        <v>25500000</v>
      </c>
      <c r="U518" s="69">
        <v>8500000</v>
      </c>
      <c r="V518" s="46">
        <v>1272</v>
      </c>
      <c r="W518" s="44">
        <v>45420</v>
      </c>
      <c r="X518" s="45">
        <v>25500000</v>
      </c>
      <c r="Y518" s="46">
        <v>1617</v>
      </c>
      <c r="Z518" s="44">
        <v>45440</v>
      </c>
      <c r="AA518" s="47" t="s">
        <v>3181</v>
      </c>
      <c r="AB518" s="77" t="s">
        <v>84</v>
      </c>
      <c r="AC518" s="74">
        <v>45436</v>
      </c>
      <c r="AD518" s="48" t="s">
        <v>3182</v>
      </c>
      <c r="AE518" s="78" t="s">
        <v>3183</v>
      </c>
      <c r="AF518" s="77" t="s">
        <v>87</v>
      </c>
      <c r="AG518" s="61" t="s">
        <v>204</v>
      </c>
      <c r="AH518" s="60" t="s">
        <v>2987</v>
      </c>
      <c r="AI518" s="48" t="s">
        <v>77</v>
      </c>
      <c r="AJ518" s="48" t="s">
        <v>77</v>
      </c>
      <c r="AK518" s="49"/>
      <c r="AL518" s="50"/>
      <c r="AM518" s="48" t="s">
        <v>77</v>
      </c>
      <c r="AN518" s="48" t="s">
        <v>77</v>
      </c>
      <c r="AO518" s="48" t="s">
        <v>77</v>
      </c>
      <c r="AP518" s="48" t="s">
        <v>77</v>
      </c>
      <c r="AQ518" s="48" t="s">
        <v>77</v>
      </c>
      <c r="AR518" s="48" t="s">
        <v>77</v>
      </c>
      <c r="AS518" s="48" t="s">
        <v>77</v>
      </c>
      <c r="AT518" s="51"/>
      <c r="AU518" s="51"/>
      <c r="AV518" s="51"/>
      <c r="AW518" s="51"/>
      <c r="AX518" s="52"/>
      <c r="AY518" s="37"/>
      <c r="AZ518" s="37"/>
      <c r="BA518" s="66"/>
      <c r="BB518" s="66"/>
      <c r="BC518" s="51"/>
      <c r="BD518" s="51"/>
      <c r="BE518" s="51"/>
      <c r="BF518" s="51"/>
      <c r="BG518" s="66"/>
      <c r="BH518" s="76"/>
      <c r="BI518" s="66"/>
      <c r="BJ518" s="76"/>
      <c r="BK518" s="66"/>
      <c r="BL518" s="79"/>
      <c r="BM518" s="76"/>
      <c r="BN518" s="66"/>
      <c r="BO518" s="66"/>
      <c r="BP518" s="79"/>
      <c r="BQ518" s="76"/>
      <c r="BR518" s="66"/>
      <c r="BS518" s="66"/>
      <c r="BT518" s="79"/>
      <c r="BU518" s="80"/>
      <c r="BV518" s="79"/>
      <c r="BW518" s="79"/>
      <c r="BX518" s="64">
        <f>O518</f>
        <v>45538</v>
      </c>
      <c r="BY518" s="65">
        <f>R518+AX518</f>
        <v>90</v>
      </c>
      <c r="BZ518" s="66" t="str">
        <f>S518</f>
        <v>3 MESES</v>
      </c>
      <c r="CA518" s="42">
        <f>T518+AL518</f>
        <v>25500000</v>
      </c>
      <c r="CB518" s="37" t="s">
        <v>91</v>
      </c>
    </row>
    <row r="519" spans="1:80" s="58" customFormat="1" ht="29.25" customHeight="1" x14ac:dyDescent="0.3">
      <c r="A519" s="75">
        <v>518</v>
      </c>
      <c r="B519" s="73">
        <v>107899</v>
      </c>
      <c r="C519" s="36" t="s">
        <v>121</v>
      </c>
      <c r="D519" s="71" t="s">
        <v>122</v>
      </c>
      <c r="E519" s="71" t="s">
        <v>123</v>
      </c>
      <c r="F519" s="66" t="s">
        <v>3184</v>
      </c>
      <c r="G519" s="38" t="s">
        <v>3185</v>
      </c>
      <c r="H519" s="76" t="s">
        <v>76</v>
      </c>
      <c r="I519" s="76" t="s">
        <v>3186</v>
      </c>
      <c r="J519" s="40" t="s">
        <v>209</v>
      </c>
      <c r="K519" s="66" t="s">
        <v>80</v>
      </c>
      <c r="L519" s="76" t="s">
        <v>81</v>
      </c>
      <c r="M519" s="64">
        <v>45436</v>
      </c>
      <c r="N519" s="86">
        <v>45440</v>
      </c>
      <c r="O519" s="86">
        <v>45531</v>
      </c>
      <c r="P519" s="76">
        <v>3</v>
      </c>
      <c r="Q519" s="76">
        <v>0</v>
      </c>
      <c r="R519" s="76">
        <v>90</v>
      </c>
      <c r="S519" s="76" t="s">
        <v>2842</v>
      </c>
      <c r="T519" s="69">
        <v>16200000</v>
      </c>
      <c r="U519" s="69">
        <v>5400000</v>
      </c>
      <c r="V519" s="43">
        <v>1263</v>
      </c>
      <c r="W519" s="44">
        <v>45415</v>
      </c>
      <c r="X519" s="45">
        <v>48600000</v>
      </c>
      <c r="Y519" s="46">
        <v>1618</v>
      </c>
      <c r="Z519" s="44">
        <v>45440</v>
      </c>
      <c r="AA519" s="47" t="s">
        <v>2849</v>
      </c>
      <c r="AB519" s="77" t="s">
        <v>84</v>
      </c>
      <c r="AC519" s="74">
        <v>45436</v>
      </c>
      <c r="AD519" s="48" t="s">
        <v>3187</v>
      </c>
      <c r="AE519" s="78" t="s">
        <v>3188</v>
      </c>
      <c r="AF519" s="77" t="s">
        <v>87</v>
      </c>
      <c r="AG519" s="61" t="s">
        <v>130</v>
      </c>
      <c r="AH519" s="61" t="s">
        <v>131</v>
      </c>
      <c r="AI519" s="48" t="s">
        <v>77</v>
      </c>
      <c r="AJ519" s="48" t="s">
        <v>77</v>
      </c>
      <c r="AK519" s="49"/>
      <c r="AL519" s="50"/>
      <c r="AM519" s="48" t="s">
        <v>77</v>
      </c>
      <c r="AN519" s="48" t="s">
        <v>77</v>
      </c>
      <c r="AO519" s="48" t="s">
        <v>77</v>
      </c>
      <c r="AP519" s="48" t="s">
        <v>77</v>
      </c>
      <c r="AQ519" s="48" t="s">
        <v>77</v>
      </c>
      <c r="AR519" s="48" t="s">
        <v>77</v>
      </c>
      <c r="AS519" s="48" t="s">
        <v>77</v>
      </c>
      <c r="AT519" s="51"/>
      <c r="AU519" s="51"/>
      <c r="AV519" s="51"/>
      <c r="AW519" s="51"/>
      <c r="AX519" s="52"/>
      <c r="AY519" s="37"/>
      <c r="AZ519" s="37"/>
      <c r="BA519" s="66"/>
      <c r="BB519" s="66"/>
      <c r="BC519" s="51"/>
      <c r="BD519" s="51"/>
      <c r="BE519" s="51"/>
      <c r="BF519" s="51"/>
      <c r="BG519" s="66"/>
      <c r="BH519" s="76"/>
      <c r="BI519" s="66"/>
      <c r="BJ519" s="76"/>
      <c r="BK519" s="66"/>
      <c r="BL519" s="79"/>
      <c r="BM519" s="76"/>
      <c r="BN519" s="66"/>
      <c r="BO519" s="66"/>
      <c r="BP519" s="79"/>
      <c r="BQ519" s="76"/>
      <c r="BR519" s="66"/>
      <c r="BS519" s="66"/>
      <c r="BT519" s="79"/>
      <c r="BU519" s="80"/>
      <c r="BV519" s="79"/>
      <c r="BW519" s="79"/>
      <c r="BX519" s="64">
        <f>O519</f>
        <v>45531</v>
      </c>
      <c r="BY519" s="65">
        <f>R519+AX519</f>
        <v>90</v>
      </c>
      <c r="BZ519" s="66" t="str">
        <f>S519</f>
        <v>3 MESES</v>
      </c>
      <c r="CA519" s="42">
        <f>T519+AL519</f>
        <v>16200000</v>
      </c>
      <c r="CB519" s="37" t="s">
        <v>91</v>
      </c>
    </row>
    <row r="520" spans="1:80" s="58" customFormat="1" ht="29.25" customHeight="1" x14ac:dyDescent="0.3">
      <c r="A520" s="75">
        <v>519</v>
      </c>
      <c r="B520" s="73">
        <v>108030</v>
      </c>
      <c r="C520" s="36" t="s">
        <v>3189</v>
      </c>
      <c r="D520" s="71" t="s">
        <v>3190</v>
      </c>
      <c r="E520" s="71" t="s">
        <v>3191</v>
      </c>
      <c r="F520" s="66" t="s">
        <v>3192</v>
      </c>
      <c r="G520" s="38" t="s">
        <v>3193</v>
      </c>
      <c r="H520" s="76" t="s">
        <v>76</v>
      </c>
      <c r="I520" s="76" t="s">
        <v>3194</v>
      </c>
      <c r="J520" s="40" t="s">
        <v>3195</v>
      </c>
      <c r="K520" s="66" t="s">
        <v>80</v>
      </c>
      <c r="L520" s="76" t="s">
        <v>81</v>
      </c>
      <c r="M520" s="64">
        <v>45436</v>
      </c>
      <c r="N520" s="86">
        <v>45440</v>
      </c>
      <c r="O520" s="86">
        <v>45531</v>
      </c>
      <c r="P520" s="76">
        <v>3</v>
      </c>
      <c r="Q520" s="76">
        <v>0</v>
      </c>
      <c r="R520" s="76">
        <v>90</v>
      </c>
      <c r="S520" s="76" t="s">
        <v>2842</v>
      </c>
      <c r="T520" s="69">
        <v>7770000</v>
      </c>
      <c r="U520" s="69">
        <v>2590000</v>
      </c>
      <c r="V520" s="43">
        <v>1270</v>
      </c>
      <c r="W520" s="44">
        <v>45420</v>
      </c>
      <c r="X520" s="45">
        <v>23310000</v>
      </c>
      <c r="Y520" s="46">
        <v>1619</v>
      </c>
      <c r="Z520" s="44">
        <v>45440</v>
      </c>
      <c r="AA520" s="47" t="s">
        <v>3196</v>
      </c>
      <c r="AB520" s="77" t="s">
        <v>84</v>
      </c>
      <c r="AC520" s="74">
        <v>45436</v>
      </c>
      <c r="AD520" s="48" t="s">
        <v>3197</v>
      </c>
      <c r="AE520" s="78" t="s">
        <v>3198</v>
      </c>
      <c r="AF520" s="77" t="s">
        <v>87</v>
      </c>
      <c r="AG520" s="61" t="s">
        <v>3199</v>
      </c>
      <c r="AH520" s="61" t="s">
        <v>183</v>
      </c>
      <c r="AI520" s="48" t="s">
        <v>77</v>
      </c>
      <c r="AJ520" s="48" t="s">
        <v>77</v>
      </c>
      <c r="AK520" s="49"/>
      <c r="AL520" s="50"/>
      <c r="AM520" s="48" t="s">
        <v>77</v>
      </c>
      <c r="AN520" s="48" t="s">
        <v>77</v>
      </c>
      <c r="AO520" s="48" t="s">
        <v>77</v>
      </c>
      <c r="AP520" s="48" t="s">
        <v>77</v>
      </c>
      <c r="AQ520" s="48" t="s">
        <v>77</v>
      </c>
      <c r="AR520" s="48" t="s">
        <v>77</v>
      </c>
      <c r="AS520" s="48" t="s">
        <v>77</v>
      </c>
      <c r="AT520" s="51"/>
      <c r="AU520" s="51"/>
      <c r="AV520" s="51"/>
      <c r="AW520" s="51"/>
      <c r="AX520" s="52"/>
      <c r="AY520" s="37"/>
      <c r="AZ520" s="37"/>
      <c r="BA520" s="66"/>
      <c r="BB520" s="66"/>
      <c r="BC520" s="51"/>
      <c r="BD520" s="51"/>
      <c r="BE520" s="51"/>
      <c r="BF520" s="51"/>
      <c r="BG520" s="66"/>
      <c r="BH520" s="76"/>
      <c r="BI520" s="66"/>
      <c r="BJ520" s="76"/>
      <c r="BK520" s="66"/>
      <c r="BL520" s="79"/>
      <c r="BM520" s="76"/>
      <c r="BN520" s="66"/>
      <c r="BO520" s="66"/>
      <c r="BP520" s="79"/>
      <c r="BQ520" s="76"/>
      <c r="BR520" s="66"/>
      <c r="BS520" s="66"/>
      <c r="BT520" s="79"/>
      <c r="BU520" s="80"/>
      <c r="BV520" s="79"/>
      <c r="BW520" s="79"/>
      <c r="BX520" s="64">
        <f>O520</f>
        <v>45531</v>
      </c>
      <c r="BY520" s="65">
        <f>R520+AX520</f>
        <v>90</v>
      </c>
      <c r="BZ520" s="66" t="str">
        <f>S520</f>
        <v>3 MESES</v>
      </c>
      <c r="CA520" s="42">
        <f>T520+AL520</f>
        <v>7770000</v>
      </c>
      <c r="CB520" s="37" t="s">
        <v>91</v>
      </c>
    </row>
    <row r="521" spans="1:80" s="58" customFormat="1" ht="29.25" customHeight="1" x14ac:dyDescent="0.3">
      <c r="A521" s="75">
        <v>520</v>
      </c>
      <c r="B521" s="73">
        <v>108031</v>
      </c>
      <c r="C521" s="36" t="s">
        <v>3189</v>
      </c>
      <c r="D521" s="71" t="s">
        <v>3190</v>
      </c>
      <c r="E521" s="71" t="s">
        <v>3191</v>
      </c>
      <c r="F521" s="66" t="s">
        <v>3200</v>
      </c>
      <c r="G521" s="38" t="s">
        <v>3201</v>
      </c>
      <c r="H521" s="76" t="s">
        <v>76</v>
      </c>
      <c r="I521" s="76" t="s">
        <v>3202</v>
      </c>
      <c r="J521" s="40" t="s">
        <v>3203</v>
      </c>
      <c r="K521" s="66" t="s">
        <v>80</v>
      </c>
      <c r="L521" s="76" t="s">
        <v>81</v>
      </c>
      <c r="M521" s="64">
        <v>45436</v>
      </c>
      <c r="N521" s="86">
        <v>45440</v>
      </c>
      <c r="O521" s="86">
        <v>45531</v>
      </c>
      <c r="P521" s="76">
        <v>3</v>
      </c>
      <c r="Q521" s="76">
        <v>0</v>
      </c>
      <c r="R521" s="76">
        <v>90</v>
      </c>
      <c r="S521" s="76" t="s">
        <v>2842</v>
      </c>
      <c r="T521" s="69">
        <v>7770000</v>
      </c>
      <c r="U521" s="69">
        <v>2590000</v>
      </c>
      <c r="V521" s="43">
        <v>1271</v>
      </c>
      <c r="W521" s="44">
        <v>45420</v>
      </c>
      <c r="X521" s="45">
        <v>23310000</v>
      </c>
      <c r="Y521" s="46">
        <v>1620</v>
      </c>
      <c r="Z521" s="44">
        <v>45440</v>
      </c>
      <c r="AA521" s="47" t="s">
        <v>3196</v>
      </c>
      <c r="AB521" s="77" t="s">
        <v>84</v>
      </c>
      <c r="AC521" s="74">
        <v>45436</v>
      </c>
      <c r="AD521" s="48" t="s">
        <v>3204</v>
      </c>
      <c r="AE521" s="78" t="s">
        <v>3205</v>
      </c>
      <c r="AF521" s="77" t="s">
        <v>87</v>
      </c>
      <c r="AG521" s="61" t="s">
        <v>3199</v>
      </c>
      <c r="AH521" s="61" t="s">
        <v>183</v>
      </c>
      <c r="AI521" s="48" t="s">
        <v>77</v>
      </c>
      <c r="AJ521" s="48" t="s">
        <v>77</v>
      </c>
      <c r="AK521" s="49"/>
      <c r="AL521" s="50"/>
      <c r="AM521" s="48" t="s">
        <v>77</v>
      </c>
      <c r="AN521" s="48" t="s">
        <v>77</v>
      </c>
      <c r="AO521" s="48" t="s">
        <v>77</v>
      </c>
      <c r="AP521" s="48" t="s">
        <v>77</v>
      </c>
      <c r="AQ521" s="48" t="s">
        <v>77</v>
      </c>
      <c r="AR521" s="48" t="s">
        <v>77</v>
      </c>
      <c r="AS521" s="48" t="s">
        <v>77</v>
      </c>
      <c r="AT521" s="51"/>
      <c r="AU521" s="51"/>
      <c r="AV521" s="51"/>
      <c r="AW521" s="51"/>
      <c r="AX521" s="52"/>
      <c r="AY521" s="37"/>
      <c r="AZ521" s="37"/>
      <c r="BA521" s="66"/>
      <c r="BB521" s="66"/>
      <c r="BC521" s="51"/>
      <c r="BD521" s="51"/>
      <c r="BE521" s="51"/>
      <c r="BF521" s="51"/>
      <c r="BG521" s="66"/>
      <c r="BH521" s="76"/>
      <c r="BI521" s="66"/>
      <c r="BJ521" s="76"/>
      <c r="BK521" s="66"/>
      <c r="BL521" s="79"/>
      <c r="BM521" s="76"/>
      <c r="BN521" s="66"/>
      <c r="BO521" s="66"/>
      <c r="BP521" s="79"/>
      <c r="BQ521" s="76"/>
      <c r="BR521" s="66"/>
      <c r="BS521" s="66"/>
      <c r="BT521" s="79"/>
      <c r="BU521" s="80"/>
      <c r="BV521" s="79"/>
      <c r="BW521" s="79"/>
      <c r="BX521" s="64">
        <f>O521</f>
        <v>45531</v>
      </c>
      <c r="BY521" s="65">
        <f>R521+AX521</f>
        <v>90</v>
      </c>
      <c r="BZ521" s="66" t="str">
        <f>S521</f>
        <v>3 MESES</v>
      </c>
      <c r="CA521" s="42">
        <f>T521+AL521</f>
        <v>7770000</v>
      </c>
      <c r="CB521" s="37" t="s">
        <v>91</v>
      </c>
    </row>
    <row r="522" spans="1:80" s="58" customFormat="1" ht="29.25" customHeight="1" x14ac:dyDescent="0.3">
      <c r="A522" s="75">
        <v>521</v>
      </c>
      <c r="B522" s="73">
        <v>108031</v>
      </c>
      <c r="C522" s="36" t="s">
        <v>3189</v>
      </c>
      <c r="D522" s="71" t="s">
        <v>3190</v>
      </c>
      <c r="E522" s="71" t="s">
        <v>3191</v>
      </c>
      <c r="F522" s="66" t="s">
        <v>3206</v>
      </c>
      <c r="G522" s="38" t="s">
        <v>3207</v>
      </c>
      <c r="H522" s="76" t="s">
        <v>76</v>
      </c>
      <c r="I522" s="76" t="s">
        <v>3208</v>
      </c>
      <c r="J522" s="40" t="s">
        <v>3203</v>
      </c>
      <c r="K522" s="66" t="s">
        <v>80</v>
      </c>
      <c r="L522" s="76" t="s">
        <v>81</v>
      </c>
      <c r="M522" s="64">
        <v>45436</v>
      </c>
      <c r="N522" s="86">
        <v>45440</v>
      </c>
      <c r="O522" s="86">
        <v>45531</v>
      </c>
      <c r="P522" s="76">
        <v>3</v>
      </c>
      <c r="Q522" s="76">
        <v>0</v>
      </c>
      <c r="R522" s="76">
        <v>90</v>
      </c>
      <c r="S522" s="76" t="s">
        <v>2842</v>
      </c>
      <c r="T522" s="69">
        <v>7770000</v>
      </c>
      <c r="U522" s="69">
        <v>2590000</v>
      </c>
      <c r="V522" s="43">
        <v>1271</v>
      </c>
      <c r="W522" s="44">
        <v>45420</v>
      </c>
      <c r="X522" s="45">
        <v>23310000</v>
      </c>
      <c r="Y522" s="46">
        <v>1621</v>
      </c>
      <c r="Z522" s="44">
        <v>45440</v>
      </c>
      <c r="AA522" s="47" t="s">
        <v>3196</v>
      </c>
      <c r="AB522" s="77" t="s">
        <v>84</v>
      </c>
      <c r="AC522" s="74">
        <v>45436</v>
      </c>
      <c r="AD522" s="48" t="s">
        <v>3209</v>
      </c>
      <c r="AE522" s="78" t="s">
        <v>3210</v>
      </c>
      <c r="AF522" s="77" t="s">
        <v>87</v>
      </c>
      <c r="AG522" s="61" t="s">
        <v>3199</v>
      </c>
      <c r="AH522" s="61" t="s">
        <v>183</v>
      </c>
      <c r="AI522" s="48" t="s">
        <v>77</v>
      </c>
      <c r="AJ522" s="48" t="s">
        <v>77</v>
      </c>
      <c r="AK522" s="49"/>
      <c r="AL522" s="50"/>
      <c r="AM522" s="48" t="s">
        <v>77</v>
      </c>
      <c r="AN522" s="48" t="s">
        <v>77</v>
      </c>
      <c r="AO522" s="48" t="s">
        <v>77</v>
      </c>
      <c r="AP522" s="48" t="s">
        <v>77</v>
      </c>
      <c r="AQ522" s="48" t="s">
        <v>77</v>
      </c>
      <c r="AR522" s="48" t="s">
        <v>77</v>
      </c>
      <c r="AS522" s="48" t="s">
        <v>77</v>
      </c>
      <c r="AT522" s="51"/>
      <c r="AU522" s="51"/>
      <c r="AV522" s="51"/>
      <c r="AW522" s="51"/>
      <c r="AX522" s="52"/>
      <c r="AY522" s="37"/>
      <c r="AZ522" s="37"/>
      <c r="BA522" s="66"/>
      <c r="BB522" s="66"/>
      <c r="BC522" s="51"/>
      <c r="BD522" s="51"/>
      <c r="BE522" s="51"/>
      <c r="BF522" s="51"/>
      <c r="BG522" s="66"/>
      <c r="BH522" s="76"/>
      <c r="BI522" s="66"/>
      <c r="BJ522" s="76"/>
      <c r="BK522" s="66"/>
      <c r="BL522" s="79"/>
      <c r="BM522" s="76"/>
      <c r="BN522" s="66"/>
      <c r="BO522" s="66"/>
      <c r="BP522" s="79"/>
      <c r="BQ522" s="76"/>
      <c r="BR522" s="66"/>
      <c r="BS522" s="66"/>
      <c r="BT522" s="79"/>
      <c r="BU522" s="80"/>
      <c r="BV522" s="79"/>
      <c r="BW522" s="79"/>
      <c r="BX522" s="64">
        <f>O522</f>
        <v>45531</v>
      </c>
      <c r="BY522" s="65">
        <f>R522+AX522</f>
        <v>90</v>
      </c>
      <c r="BZ522" s="66" t="str">
        <f>S522</f>
        <v>3 MESES</v>
      </c>
      <c r="CA522" s="42">
        <f>T522+AL522</f>
        <v>7770000</v>
      </c>
      <c r="CB522" s="37" t="s">
        <v>91</v>
      </c>
    </row>
    <row r="523" spans="1:80" s="58" customFormat="1" ht="29.25" customHeight="1" x14ac:dyDescent="0.3">
      <c r="A523" s="75">
        <v>522</v>
      </c>
      <c r="B523" s="73">
        <v>108030</v>
      </c>
      <c r="C523" s="36" t="s">
        <v>3189</v>
      </c>
      <c r="D523" s="71" t="s">
        <v>3190</v>
      </c>
      <c r="E523" s="71" t="s">
        <v>3191</v>
      </c>
      <c r="F523" s="66" t="s">
        <v>3211</v>
      </c>
      <c r="G523" s="38" t="s">
        <v>3212</v>
      </c>
      <c r="H523" s="76" t="s">
        <v>76</v>
      </c>
      <c r="I523" s="76" t="s">
        <v>3213</v>
      </c>
      <c r="J523" s="40" t="s">
        <v>3195</v>
      </c>
      <c r="K523" s="66" t="s">
        <v>80</v>
      </c>
      <c r="L523" s="76" t="s">
        <v>81</v>
      </c>
      <c r="M523" s="64">
        <v>45436</v>
      </c>
      <c r="N523" s="86">
        <v>45440</v>
      </c>
      <c r="O523" s="86">
        <v>45531</v>
      </c>
      <c r="P523" s="76">
        <v>3</v>
      </c>
      <c r="Q523" s="76">
        <v>0</v>
      </c>
      <c r="R523" s="76">
        <v>90</v>
      </c>
      <c r="S523" s="76" t="s">
        <v>2842</v>
      </c>
      <c r="T523" s="69">
        <v>7770000</v>
      </c>
      <c r="U523" s="69">
        <v>2590000</v>
      </c>
      <c r="V523" s="43">
        <v>1270</v>
      </c>
      <c r="W523" s="44">
        <v>45420</v>
      </c>
      <c r="X523" s="45">
        <v>23310000</v>
      </c>
      <c r="Y523" s="46">
        <v>1622</v>
      </c>
      <c r="Z523" s="44">
        <v>45440</v>
      </c>
      <c r="AA523" s="47" t="s">
        <v>3196</v>
      </c>
      <c r="AB523" s="77" t="s">
        <v>84</v>
      </c>
      <c r="AC523" s="74">
        <v>45436</v>
      </c>
      <c r="AD523" s="48" t="s">
        <v>3214</v>
      </c>
      <c r="AE523" s="78" t="s">
        <v>3215</v>
      </c>
      <c r="AF523" s="77" t="s">
        <v>87</v>
      </c>
      <c r="AG523" s="61" t="s">
        <v>3199</v>
      </c>
      <c r="AH523" s="61" t="s">
        <v>183</v>
      </c>
      <c r="AI523" s="48" t="s">
        <v>77</v>
      </c>
      <c r="AJ523" s="48" t="s">
        <v>77</v>
      </c>
      <c r="AK523" s="49"/>
      <c r="AL523" s="50"/>
      <c r="AM523" s="48" t="s">
        <v>77</v>
      </c>
      <c r="AN523" s="48" t="s">
        <v>77</v>
      </c>
      <c r="AO523" s="48" t="s">
        <v>77</v>
      </c>
      <c r="AP523" s="48" t="s">
        <v>77</v>
      </c>
      <c r="AQ523" s="48" t="s">
        <v>77</v>
      </c>
      <c r="AR523" s="48" t="s">
        <v>77</v>
      </c>
      <c r="AS523" s="48" t="s">
        <v>77</v>
      </c>
      <c r="AT523" s="51"/>
      <c r="AU523" s="51"/>
      <c r="AV523" s="51"/>
      <c r="AW523" s="51"/>
      <c r="AX523" s="52"/>
      <c r="AY523" s="37"/>
      <c r="AZ523" s="37"/>
      <c r="BA523" s="66"/>
      <c r="BB523" s="66"/>
      <c r="BC523" s="51"/>
      <c r="BD523" s="51"/>
      <c r="BE523" s="51"/>
      <c r="BF523" s="51"/>
      <c r="BG523" s="66"/>
      <c r="BH523" s="76"/>
      <c r="BI523" s="66"/>
      <c r="BJ523" s="76"/>
      <c r="BK523" s="66"/>
      <c r="BL523" s="79"/>
      <c r="BM523" s="76"/>
      <c r="BN523" s="66"/>
      <c r="BO523" s="66"/>
      <c r="BP523" s="79"/>
      <c r="BQ523" s="76"/>
      <c r="BR523" s="66"/>
      <c r="BS523" s="66"/>
      <c r="BT523" s="79"/>
      <c r="BU523" s="80"/>
      <c r="BV523" s="79"/>
      <c r="BW523" s="79"/>
      <c r="BX523" s="64">
        <f>O523</f>
        <v>45531</v>
      </c>
      <c r="BY523" s="65">
        <f>R523+AX523</f>
        <v>90</v>
      </c>
      <c r="BZ523" s="66" t="str">
        <f>S523</f>
        <v>3 MESES</v>
      </c>
      <c r="CA523" s="42">
        <f>T523+AL523</f>
        <v>7770000</v>
      </c>
      <c r="CB523" s="37" t="s">
        <v>91</v>
      </c>
    </row>
    <row r="524" spans="1:80" s="58" customFormat="1" ht="29.25" customHeight="1" x14ac:dyDescent="0.3">
      <c r="A524" s="75">
        <v>523</v>
      </c>
      <c r="B524" s="73">
        <v>107574</v>
      </c>
      <c r="C524" s="36" t="s">
        <v>1590</v>
      </c>
      <c r="D524" s="71" t="s">
        <v>1591</v>
      </c>
      <c r="E524" s="71" t="s">
        <v>1592</v>
      </c>
      <c r="F524" s="66" t="s">
        <v>3216</v>
      </c>
      <c r="G524" s="38" t="s">
        <v>3217</v>
      </c>
      <c r="H524" s="76" t="s">
        <v>76</v>
      </c>
      <c r="I524" s="76" t="s">
        <v>3218</v>
      </c>
      <c r="J524" s="40" t="s">
        <v>2454</v>
      </c>
      <c r="K524" s="66" t="s">
        <v>80</v>
      </c>
      <c r="L524" s="76" t="s">
        <v>81</v>
      </c>
      <c r="M524" s="64">
        <v>45436</v>
      </c>
      <c r="N524" s="86">
        <v>45440</v>
      </c>
      <c r="O524" s="86">
        <v>45531</v>
      </c>
      <c r="P524" s="76">
        <v>3</v>
      </c>
      <c r="Q524" s="76">
        <v>0</v>
      </c>
      <c r="R524" s="76">
        <v>90</v>
      </c>
      <c r="S524" s="76" t="s">
        <v>2842</v>
      </c>
      <c r="T524" s="69">
        <v>7800000</v>
      </c>
      <c r="U524" s="69">
        <v>2600000</v>
      </c>
      <c r="V524" s="43">
        <v>1255</v>
      </c>
      <c r="W524" s="44">
        <v>45411</v>
      </c>
      <c r="X524" s="45">
        <v>15600000</v>
      </c>
      <c r="Y524" s="46">
        <v>1623</v>
      </c>
      <c r="Z524" s="44">
        <v>45440</v>
      </c>
      <c r="AA524" s="47" t="s">
        <v>3016</v>
      </c>
      <c r="AB524" s="77" t="s">
        <v>84</v>
      </c>
      <c r="AC524" s="74">
        <v>45436</v>
      </c>
      <c r="AD524" s="48" t="s">
        <v>3219</v>
      </c>
      <c r="AE524" s="78" t="s">
        <v>3220</v>
      </c>
      <c r="AF524" s="77" t="s">
        <v>87</v>
      </c>
      <c r="AG524" s="61" t="s">
        <v>978</v>
      </c>
      <c r="AH524" s="61" t="s">
        <v>1594</v>
      </c>
      <c r="AI524" s="48" t="s">
        <v>77</v>
      </c>
      <c r="AJ524" s="48" t="s">
        <v>77</v>
      </c>
      <c r="AK524" s="49"/>
      <c r="AL524" s="50"/>
      <c r="AM524" s="48" t="s">
        <v>77</v>
      </c>
      <c r="AN524" s="48" t="s">
        <v>77</v>
      </c>
      <c r="AO524" s="48" t="s">
        <v>77</v>
      </c>
      <c r="AP524" s="48" t="s">
        <v>77</v>
      </c>
      <c r="AQ524" s="48" t="s">
        <v>77</v>
      </c>
      <c r="AR524" s="48" t="s">
        <v>77</v>
      </c>
      <c r="AS524" s="48" t="s">
        <v>77</v>
      </c>
      <c r="AT524" s="51"/>
      <c r="AU524" s="51"/>
      <c r="AV524" s="51"/>
      <c r="AW524" s="51"/>
      <c r="AX524" s="52"/>
      <c r="AY524" s="37"/>
      <c r="AZ524" s="37"/>
      <c r="BA524" s="66"/>
      <c r="BB524" s="66"/>
      <c r="BC524" s="51"/>
      <c r="BD524" s="51"/>
      <c r="BE524" s="51"/>
      <c r="BF524" s="51"/>
      <c r="BG524" s="66"/>
      <c r="BH524" s="76"/>
      <c r="BI524" s="66"/>
      <c r="BJ524" s="76"/>
      <c r="BK524" s="66"/>
      <c r="BL524" s="79"/>
      <c r="BM524" s="76"/>
      <c r="BN524" s="66"/>
      <c r="BO524" s="66"/>
      <c r="BP524" s="79"/>
      <c r="BQ524" s="76"/>
      <c r="BR524" s="66"/>
      <c r="BS524" s="66"/>
      <c r="BT524" s="79"/>
      <c r="BU524" s="80"/>
      <c r="BV524" s="79"/>
      <c r="BW524" s="79"/>
      <c r="BX524" s="64">
        <f>O524</f>
        <v>45531</v>
      </c>
      <c r="BY524" s="65">
        <f>R524+AX524</f>
        <v>90</v>
      </c>
      <c r="BZ524" s="66" t="str">
        <f>S524</f>
        <v>3 MESES</v>
      </c>
      <c r="CA524" s="42">
        <f>T524+AL524</f>
        <v>7800000</v>
      </c>
      <c r="CB524" s="37" t="s">
        <v>91</v>
      </c>
    </row>
    <row r="525" spans="1:80" s="58" customFormat="1" ht="29.25" customHeight="1" x14ac:dyDescent="0.3">
      <c r="A525" s="75">
        <v>524</v>
      </c>
      <c r="B525" s="73">
        <v>107576</v>
      </c>
      <c r="C525" s="36" t="s">
        <v>2287</v>
      </c>
      <c r="D525" s="71" t="s">
        <v>2288</v>
      </c>
      <c r="E525" s="71" t="s">
        <v>2289</v>
      </c>
      <c r="F525" s="66" t="s">
        <v>3221</v>
      </c>
      <c r="G525" s="38" t="s">
        <v>3222</v>
      </c>
      <c r="H525" s="76" t="s">
        <v>76</v>
      </c>
      <c r="I525" s="76" t="s">
        <v>3223</v>
      </c>
      <c r="J525" s="40" t="s">
        <v>2293</v>
      </c>
      <c r="K525" s="66" t="s">
        <v>80</v>
      </c>
      <c r="L525" s="76" t="s">
        <v>81</v>
      </c>
      <c r="M525" s="64">
        <v>45436</v>
      </c>
      <c r="N525" s="86">
        <v>45440</v>
      </c>
      <c r="O525" s="86">
        <v>45531</v>
      </c>
      <c r="P525" s="76">
        <v>3</v>
      </c>
      <c r="Q525" s="76">
        <v>0</v>
      </c>
      <c r="R525" s="76">
        <v>90</v>
      </c>
      <c r="S525" s="76" t="s">
        <v>2842</v>
      </c>
      <c r="T525" s="69">
        <v>12000000</v>
      </c>
      <c r="U525" s="69">
        <v>4000000</v>
      </c>
      <c r="V525" s="43">
        <v>1251</v>
      </c>
      <c r="W525" s="44">
        <v>45411</v>
      </c>
      <c r="X525" s="45">
        <v>60000000</v>
      </c>
      <c r="Y525" s="46">
        <v>1624</v>
      </c>
      <c r="Z525" s="44">
        <v>45440</v>
      </c>
      <c r="AA525" s="47" t="s">
        <v>3003</v>
      </c>
      <c r="AB525" s="77" t="s">
        <v>84</v>
      </c>
      <c r="AC525" s="74">
        <v>45436</v>
      </c>
      <c r="AD525" s="48" t="s">
        <v>3224</v>
      </c>
      <c r="AE525" s="78" t="s">
        <v>3225</v>
      </c>
      <c r="AF525" s="77" t="s">
        <v>87</v>
      </c>
      <c r="AG525" s="61" t="s">
        <v>2296</v>
      </c>
      <c r="AH525" s="60" t="s">
        <v>846</v>
      </c>
      <c r="AI525" s="48" t="s">
        <v>77</v>
      </c>
      <c r="AJ525" s="48" t="s">
        <v>77</v>
      </c>
      <c r="AK525" s="49"/>
      <c r="AL525" s="50"/>
      <c r="AM525" s="48" t="s">
        <v>77</v>
      </c>
      <c r="AN525" s="48" t="s">
        <v>77</v>
      </c>
      <c r="AO525" s="48" t="s">
        <v>77</v>
      </c>
      <c r="AP525" s="48" t="s">
        <v>77</v>
      </c>
      <c r="AQ525" s="48" t="s">
        <v>77</v>
      </c>
      <c r="AR525" s="48" t="s">
        <v>77</v>
      </c>
      <c r="AS525" s="48" t="s">
        <v>77</v>
      </c>
      <c r="AT525" s="51"/>
      <c r="AU525" s="51"/>
      <c r="AV525" s="51"/>
      <c r="AW525" s="51"/>
      <c r="AX525" s="52"/>
      <c r="AY525" s="37"/>
      <c r="AZ525" s="37"/>
      <c r="BA525" s="66"/>
      <c r="BB525" s="66"/>
      <c r="BC525" s="51"/>
      <c r="BD525" s="51"/>
      <c r="BE525" s="51"/>
      <c r="BF525" s="51"/>
      <c r="BG525" s="66"/>
      <c r="BH525" s="76"/>
      <c r="BI525" s="66"/>
      <c r="BJ525" s="76"/>
      <c r="BK525" s="66"/>
      <c r="BL525" s="79"/>
      <c r="BM525" s="76"/>
      <c r="BN525" s="66"/>
      <c r="BO525" s="66"/>
      <c r="BP525" s="79"/>
      <c r="BQ525" s="76"/>
      <c r="BR525" s="66"/>
      <c r="BS525" s="66"/>
      <c r="BT525" s="79"/>
      <c r="BU525" s="80"/>
      <c r="BV525" s="79"/>
      <c r="BW525" s="79"/>
      <c r="BX525" s="64">
        <f>O525</f>
        <v>45531</v>
      </c>
      <c r="BY525" s="65">
        <f>R525+AX525</f>
        <v>90</v>
      </c>
      <c r="BZ525" s="66" t="str">
        <f>S525</f>
        <v>3 MESES</v>
      </c>
      <c r="CA525" s="42">
        <f>T525+AL525</f>
        <v>12000000</v>
      </c>
      <c r="CB525" s="37" t="s">
        <v>91</v>
      </c>
    </row>
    <row r="526" spans="1:80" s="58" customFormat="1" ht="29.25" customHeight="1" x14ac:dyDescent="0.3">
      <c r="A526" s="75">
        <v>525</v>
      </c>
      <c r="B526" s="73">
        <v>107468</v>
      </c>
      <c r="C526" s="36" t="s">
        <v>71</v>
      </c>
      <c r="D526" s="71" t="s">
        <v>72</v>
      </c>
      <c r="E526" s="71" t="s">
        <v>73</v>
      </c>
      <c r="F526" s="66" t="s">
        <v>3226</v>
      </c>
      <c r="G526" s="38" t="s">
        <v>3227</v>
      </c>
      <c r="H526" s="76" t="s">
        <v>76</v>
      </c>
      <c r="I526" s="76" t="s">
        <v>3228</v>
      </c>
      <c r="J526" s="40" t="s">
        <v>95</v>
      </c>
      <c r="K526" s="66" t="s">
        <v>80</v>
      </c>
      <c r="L526" s="76" t="s">
        <v>81</v>
      </c>
      <c r="M526" s="86">
        <v>45436</v>
      </c>
      <c r="N526" s="86">
        <v>45440</v>
      </c>
      <c r="O526" s="86">
        <v>45531</v>
      </c>
      <c r="P526" s="76">
        <v>3</v>
      </c>
      <c r="Q526" s="76">
        <v>0</v>
      </c>
      <c r="R526" s="76">
        <v>90</v>
      </c>
      <c r="S526" s="76" t="s">
        <v>2842</v>
      </c>
      <c r="T526" s="69">
        <v>7800000</v>
      </c>
      <c r="U526" s="69">
        <v>2600000</v>
      </c>
      <c r="V526" s="43">
        <v>1254</v>
      </c>
      <c r="W526" s="44">
        <v>45411</v>
      </c>
      <c r="X526" s="45">
        <v>39000000</v>
      </c>
      <c r="Y526" s="46">
        <v>1625</v>
      </c>
      <c r="Z526" s="44">
        <v>45440</v>
      </c>
      <c r="AA526" s="47" t="s">
        <v>3016</v>
      </c>
      <c r="AB526" s="77" t="s">
        <v>84</v>
      </c>
      <c r="AC526" s="97">
        <v>45440</v>
      </c>
      <c r="AD526" s="48" t="s">
        <v>3229</v>
      </c>
      <c r="AE526" s="78" t="s">
        <v>3230</v>
      </c>
      <c r="AF526" s="77" t="s">
        <v>87</v>
      </c>
      <c r="AG526" s="48" t="s">
        <v>2068</v>
      </c>
      <c r="AH526" s="60" t="s">
        <v>323</v>
      </c>
      <c r="AI526" s="48" t="s">
        <v>77</v>
      </c>
      <c r="AJ526" s="48" t="s">
        <v>77</v>
      </c>
      <c r="AK526" s="49"/>
      <c r="AL526" s="50"/>
      <c r="AM526" s="48" t="s">
        <v>77</v>
      </c>
      <c r="AN526" s="48" t="s">
        <v>77</v>
      </c>
      <c r="AO526" s="48" t="s">
        <v>77</v>
      </c>
      <c r="AP526" s="48" t="s">
        <v>77</v>
      </c>
      <c r="AQ526" s="48" t="s">
        <v>77</v>
      </c>
      <c r="AR526" s="48" t="s">
        <v>77</v>
      </c>
      <c r="AS526" s="48" t="s">
        <v>77</v>
      </c>
      <c r="AT526" s="51"/>
      <c r="AU526" s="51"/>
      <c r="AV526" s="51"/>
      <c r="AW526" s="51"/>
      <c r="AX526" s="52"/>
      <c r="AY526" s="37"/>
      <c r="AZ526" s="37"/>
      <c r="BA526" s="66"/>
      <c r="BB526" s="66"/>
      <c r="BC526" s="51"/>
      <c r="BD526" s="51"/>
      <c r="BE526" s="51"/>
      <c r="BF526" s="51"/>
      <c r="BG526" s="66"/>
      <c r="BH526" s="76"/>
      <c r="BI526" s="66"/>
      <c r="BJ526" s="76"/>
      <c r="BK526" s="66"/>
      <c r="BL526" s="79"/>
      <c r="BM526" s="76"/>
      <c r="BN526" s="66"/>
      <c r="BO526" s="66"/>
      <c r="BP526" s="79"/>
      <c r="BQ526" s="76"/>
      <c r="BR526" s="66"/>
      <c r="BS526" s="66"/>
      <c r="BT526" s="79"/>
      <c r="BU526" s="80"/>
      <c r="BV526" s="79"/>
      <c r="BW526" s="79"/>
      <c r="BX526" s="64">
        <f>O526</f>
        <v>45531</v>
      </c>
      <c r="BY526" s="65">
        <f>R526+AX526</f>
        <v>90</v>
      </c>
      <c r="BZ526" s="66" t="str">
        <f>S526</f>
        <v>3 MESES</v>
      </c>
      <c r="CA526" s="42">
        <f>T526+AL526</f>
        <v>7800000</v>
      </c>
      <c r="CB526" s="37" t="s">
        <v>91</v>
      </c>
    </row>
    <row r="527" spans="1:80" s="58" customFormat="1" ht="29.25" customHeight="1" x14ac:dyDescent="0.3">
      <c r="A527" s="75">
        <v>526</v>
      </c>
      <c r="B527" s="73">
        <v>107899</v>
      </c>
      <c r="C527" s="36" t="s">
        <v>121</v>
      </c>
      <c r="D527" s="71" t="s">
        <v>122</v>
      </c>
      <c r="E527" s="71" t="s">
        <v>123</v>
      </c>
      <c r="F527" s="66" t="s">
        <v>3231</v>
      </c>
      <c r="G527" s="38" t="s">
        <v>3232</v>
      </c>
      <c r="H527" s="76" t="s">
        <v>76</v>
      </c>
      <c r="I527" s="76" t="s">
        <v>3233</v>
      </c>
      <c r="J527" s="40" t="s">
        <v>127</v>
      </c>
      <c r="K527" s="66" t="s">
        <v>80</v>
      </c>
      <c r="L527" s="76" t="s">
        <v>81</v>
      </c>
      <c r="M527" s="86">
        <v>45440</v>
      </c>
      <c r="N527" s="86">
        <v>45447</v>
      </c>
      <c r="O527" s="86">
        <v>45538</v>
      </c>
      <c r="P527" s="76">
        <v>3</v>
      </c>
      <c r="Q527" s="76">
        <v>0</v>
      </c>
      <c r="R527" s="76">
        <v>90</v>
      </c>
      <c r="S527" s="76" t="s">
        <v>2842</v>
      </c>
      <c r="T527" s="69">
        <v>16200000</v>
      </c>
      <c r="U527" s="69">
        <v>5400000</v>
      </c>
      <c r="V527" s="43">
        <v>1263</v>
      </c>
      <c r="W527" s="44">
        <v>45415</v>
      </c>
      <c r="X527" s="45">
        <v>48600000</v>
      </c>
      <c r="Y527" s="46">
        <v>1626</v>
      </c>
      <c r="Z527" s="44">
        <v>45442</v>
      </c>
      <c r="AA527" s="47" t="s">
        <v>2849</v>
      </c>
      <c r="AB527" s="77" t="s">
        <v>84</v>
      </c>
      <c r="AC527" s="97">
        <v>45440</v>
      </c>
      <c r="AD527" s="48" t="s">
        <v>3234</v>
      </c>
      <c r="AE527" s="78" t="s">
        <v>3235</v>
      </c>
      <c r="AF527" s="77" t="s">
        <v>87</v>
      </c>
      <c r="AG527" s="61" t="s">
        <v>130</v>
      </c>
      <c r="AH527" s="61" t="s">
        <v>131</v>
      </c>
      <c r="AI527" s="48" t="s">
        <v>77</v>
      </c>
      <c r="AJ527" s="48" t="s">
        <v>77</v>
      </c>
      <c r="AK527" s="49"/>
      <c r="AL527" s="50"/>
      <c r="AM527" s="48" t="s">
        <v>77</v>
      </c>
      <c r="AN527" s="48" t="s">
        <v>77</v>
      </c>
      <c r="AO527" s="48" t="s">
        <v>77</v>
      </c>
      <c r="AP527" s="48" t="s">
        <v>77</v>
      </c>
      <c r="AQ527" s="48" t="s">
        <v>77</v>
      </c>
      <c r="AR527" s="48" t="s">
        <v>77</v>
      </c>
      <c r="AS527" s="48" t="s">
        <v>77</v>
      </c>
      <c r="AT527" s="51"/>
      <c r="AU527" s="51"/>
      <c r="AV527" s="51"/>
      <c r="AW527" s="51"/>
      <c r="AX527" s="52"/>
      <c r="AY527" s="37"/>
      <c r="AZ527" s="37"/>
      <c r="BA527" s="66"/>
      <c r="BB527" s="66"/>
      <c r="BC527" s="51"/>
      <c r="BD527" s="51"/>
      <c r="BE527" s="51"/>
      <c r="BF527" s="51"/>
      <c r="BG527" s="66"/>
      <c r="BH527" s="76"/>
      <c r="BI527" s="66"/>
      <c r="BJ527" s="76"/>
      <c r="BK527" s="66"/>
      <c r="BL527" s="79"/>
      <c r="BM527" s="76"/>
      <c r="BN527" s="66"/>
      <c r="BO527" s="66"/>
      <c r="BP527" s="79"/>
      <c r="BQ527" s="76"/>
      <c r="BR527" s="66"/>
      <c r="BS527" s="66"/>
      <c r="BT527" s="79"/>
      <c r="BU527" s="80"/>
      <c r="BV527" s="79"/>
      <c r="BW527" s="79"/>
      <c r="BX527" s="64">
        <f>O527</f>
        <v>45538</v>
      </c>
      <c r="BY527" s="65">
        <f>R527+AX527</f>
        <v>90</v>
      </c>
      <c r="BZ527" s="66" t="str">
        <f>S527</f>
        <v>3 MESES</v>
      </c>
      <c r="CA527" s="42">
        <f>T527+AL527</f>
        <v>16200000</v>
      </c>
      <c r="CB527" s="37" t="s">
        <v>91</v>
      </c>
    </row>
    <row r="528" spans="1:80" s="58" customFormat="1" ht="29.25" customHeight="1" x14ac:dyDescent="0.3">
      <c r="A528" s="75">
        <v>527</v>
      </c>
      <c r="B528" s="73">
        <v>108030</v>
      </c>
      <c r="C528" s="36" t="s">
        <v>3189</v>
      </c>
      <c r="D528" s="71" t="s">
        <v>3190</v>
      </c>
      <c r="E528" s="71" t="s">
        <v>3191</v>
      </c>
      <c r="F528" s="66" t="s">
        <v>3236</v>
      </c>
      <c r="G528" s="38" t="s">
        <v>3237</v>
      </c>
      <c r="H528" s="76" t="s">
        <v>76</v>
      </c>
      <c r="I528" s="76" t="s">
        <v>3238</v>
      </c>
      <c r="J528" s="40" t="s">
        <v>3239</v>
      </c>
      <c r="K528" s="66" t="s">
        <v>80</v>
      </c>
      <c r="L528" s="76" t="s">
        <v>81</v>
      </c>
      <c r="M528" s="86">
        <v>45440</v>
      </c>
      <c r="N528" s="86">
        <v>45447</v>
      </c>
      <c r="O528" s="86">
        <v>45538</v>
      </c>
      <c r="P528" s="76">
        <v>3</v>
      </c>
      <c r="Q528" s="76">
        <v>0</v>
      </c>
      <c r="R528" s="76">
        <v>90</v>
      </c>
      <c r="S528" s="76" t="s">
        <v>2842</v>
      </c>
      <c r="T528" s="69">
        <v>7770000</v>
      </c>
      <c r="U528" s="69">
        <v>2590000</v>
      </c>
      <c r="V528" s="43">
        <v>1270</v>
      </c>
      <c r="W528" s="44">
        <v>45420</v>
      </c>
      <c r="X528" s="45">
        <v>23310000</v>
      </c>
      <c r="Y528" s="46">
        <v>1627</v>
      </c>
      <c r="Z528" s="44">
        <v>45442</v>
      </c>
      <c r="AA528" s="47" t="s">
        <v>3196</v>
      </c>
      <c r="AB528" s="77" t="s">
        <v>84</v>
      </c>
      <c r="AC528" s="97">
        <v>45440</v>
      </c>
      <c r="AD528" s="48" t="s">
        <v>3240</v>
      </c>
      <c r="AE528" s="78" t="s">
        <v>3241</v>
      </c>
      <c r="AF528" s="77" t="s">
        <v>87</v>
      </c>
      <c r="AG528" s="61" t="s">
        <v>978</v>
      </c>
      <c r="AH528" s="61" t="s">
        <v>1594</v>
      </c>
      <c r="AI528" s="48" t="s">
        <v>77</v>
      </c>
      <c r="AJ528" s="48" t="s">
        <v>77</v>
      </c>
      <c r="AK528" s="49"/>
      <c r="AL528" s="50"/>
      <c r="AM528" s="48" t="s">
        <v>77</v>
      </c>
      <c r="AN528" s="48" t="s">
        <v>77</v>
      </c>
      <c r="AO528" s="48" t="s">
        <v>77</v>
      </c>
      <c r="AP528" s="48" t="s">
        <v>77</v>
      </c>
      <c r="AQ528" s="48" t="s">
        <v>77</v>
      </c>
      <c r="AR528" s="48" t="s">
        <v>77</v>
      </c>
      <c r="AS528" s="48" t="s">
        <v>77</v>
      </c>
      <c r="AT528" s="51"/>
      <c r="AU528" s="51"/>
      <c r="AV528" s="51"/>
      <c r="AW528" s="51"/>
      <c r="AX528" s="52"/>
      <c r="AY528" s="37"/>
      <c r="AZ528" s="37"/>
      <c r="BA528" s="66"/>
      <c r="BB528" s="66"/>
      <c r="BC528" s="51"/>
      <c r="BD528" s="51"/>
      <c r="BE528" s="51"/>
      <c r="BF528" s="51"/>
      <c r="BG528" s="66"/>
      <c r="BH528" s="76"/>
      <c r="BI528" s="66"/>
      <c r="BJ528" s="76"/>
      <c r="BK528" s="66"/>
      <c r="BL528" s="79"/>
      <c r="BM528" s="76"/>
      <c r="BN528" s="66"/>
      <c r="BO528" s="66"/>
      <c r="BP528" s="79"/>
      <c r="BQ528" s="76"/>
      <c r="BR528" s="66"/>
      <c r="BS528" s="66"/>
      <c r="BT528" s="79"/>
      <c r="BU528" s="80"/>
      <c r="BV528" s="79"/>
      <c r="BW528" s="79"/>
      <c r="BX528" s="64">
        <f>O528</f>
        <v>45538</v>
      </c>
      <c r="BY528" s="65">
        <f>R528+AX528</f>
        <v>90</v>
      </c>
      <c r="BZ528" s="66" t="str">
        <f>S528</f>
        <v>3 MESES</v>
      </c>
      <c r="CA528" s="42">
        <f>T528+AL528</f>
        <v>7770000</v>
      </c>
      <c r="CB528" s="37" t="s">
        <v>91</v>
      </c>
    </row>
    <row r="529" spans="1:80" s="58" customFormat="1" ht="29.25" customHeight="1" x14ac:dyDescent="0.3">
      <c r="A529" s="75">
        <v>528</v>
      </c>
      <c r="B529" s="73">
        <v>107890</v>
      </c>
      <c r="C529" s="36" t="s">
        <v>312</v>
      </c>
      <c r="D529" s="71" t="s">
        <v>282</v>
      </c>
      <c r="E529" s="71" t="s">
        <v>283</v>
      </c>
      <c r="F529" s="66" t="s">
        <v>3242</v>
      </c>
      <c r="G529" s="38" t="s">
        <v>3243</v>
      </c>
      <c r="H529" s="76" t="s">
        <v>76</v>
      </c>
      <c r="I529" s="76" t="s">
        <v>3244</v>
      </c>
      <c r="J529" s="40" t="s">
        <v>3245</v>
      </c>
      <c r="K529" s="66" t="s">
        <v>80</v>
      </c>
      <c r="L529" s="76" t="s">
        <v>81</v>
      </c>
      <c r="M529" s="86">
        <v>45440</v>
      </c>
      <c r="N529" s="86">
        <v>45447</v>
      </c>
      <c r="O529" s="86">
        <v>45538</v>
      </c>
      <c r="P529" s="76">
        <v>3</v>
      </c>
      <c r="Q529" s="76">
        <v>0</v>
      </c>
      <c r="R529" s="76">
        <v>90</v>
      </c>
      <c r="S529" s="76" t="s">
        <v>2842</v>
      </c>
      <c r="T529" s="69">
        <v>7800000</v>
      </c>
      <c r="U529" s="69">
        <v>2600000</v>
      </c>
      <c r="V529" s="43">
        <v>1258</v>
      </c>
      <c r="W529" s="44">
        <v>45415</v>
      </c>
      <c r="X529" s="45">
        <v>15600000</v>
      </c>
      <c r="Y529" s="46">
        <v>1628</v>
      </c>
      <c r="Z529" s="44">
        <v>45442</v>
      </c>
      <c r="AA529" s="47" t="s">
        <v>3016</v>
      </c>
      <c r="AB529" s="77" t="s">
        <v>84</v>
      </c>
      <c r="AC529" s="97">
        <v>45440</v>
      </c>
      <c r="AD529" s="48" t="s">
        <v>3246</v>
      </c>
      <c r="AE529" s="8" t="s">
        <v>3247</v>
      </c>
      <c r="AF529" s="77" t="s">
        <v>87</v>
      </c>
      <c r="AG529" s="61" t="s">
        <v>290</v>
      </c>
      <c r="AH529" s="60" t="s">
        <v>291</v>
      </c>
      <c r="AI529" s="48" t="s">
        <v>77</v>
      </c>
      <c r="AJ529" s="48" t="s">
        <v>77</v>
      </c>
      <c r="AK529" s="49"/>
      <c r="AL529" s="50"/>
      <c r="AM529" s="48" t="s">
        <v>77</v>
      </c>
      <c r="AN529" s="48" t="s">
        <v>77</v>
      </c>
      <c r="AO529" s="48" t="s">
        <v>77</v>
      </c>
      <c r="AP529" s="48" t="s">
        <v>77</v>
      </c>
      <c r="AQ529" s="48" t="s">
        <v>77</v>
      </c>
      <c r="AR529" s="48" t="s">
        <v>77</v>
      </c>
      <c r="AS529" s="48" t="s">
        <v>77</v>
      </c>
      <c r="AT529" s="51"/>
      <c r="AU529" s="51"/>
      <c r="AV529" s="51"/>
      <c r="AW529" s="51"/>
      <c r="AX529" s="52"/>
      <c r="AY529" s="37"/>
      <c r="AZ529" s="37"/>
      <c r="BA529" s="66"/>
      <c r="BB529" s="66"/>
      <c r="BC529" s="51"/>
      <c r="BD529" s="51"/>
      <c r="BE529" s="51"/>
      <c r="BF529" s="51"/>
      <c r="BG529" s="66"/>
      <c r="BH529" s="76"/>
      <c r="BI529" s="66"/>
      <c r="BJ529" s="76"/>
      <c r="BK529" s="66"/>
      <c r="BL529" s="79"/>
      <c r="BM529" s="76"/>
      <c r="BN529" s="66"/>
      <c r="BO529" s="66"/>
      <c r="BP529" s="79"/>
      <c r="BQ529" s="76"/>
      <c r="BR529" s="66"/>
      <c r="BS529" s="66"/>
      <c r="BT529" s="79"/>
      <c r="BU529" s="80"/>
      <c r="BV529" s="79"/>
      <c r="BW529" s="79"/>
      <c r="BX529" s="64">
        <f>O529</f>
        <v>45538</v>
      </c>
      <c r="BY529" s="65">
        <f>R529+AX529</f>
        <v>90</v>
      </c>
      <c r="BZ529" s="66" t="str">
        <f>S529</f>
        <v>3 MESES</v>
      </c>
      <c r="CA529" s="42">
        <f>T529+AL529</f>
        <v>7800000</v>
      </c>
      <c r="CB529" s="37" t="s">
        <v>91</v>
      </c>
    </row>
    <row r="530" spans="1:80" s="58" customFormat="1" ht="29.25" customHeight="1" x14ac:dyDescent="0.3">
      <c r="A530" s="75">
        <v>529</v>
      </c>
      <c r="B530" s="73">
        <v>107890</v>
      </c>
      <c r="C530" s="36" t="s">
        <v>312</v>
      </c>
      <c r="D530" s="71" t="s">
        <v>282</v>
      </c>
      <c r="E530" s="71" t="s">
        <v>283</v>
      </c>
      <c r="F530" s="66" t="s">
        <v>3248</v>
      </c>
      <c r="G530" s="38" t="s">
        <v>3249</v>
      </c>
      <c r="H530" s="76" t="s">
        <v>76</v>
      </c>
      <c r="I530" s="76" t="s">
        <v>3250</v>
      </c>
      <c r="J530" s="40" t="s">
        <v>3245</v>
      </c>
      <c r="K530" s="66" t="s">
        <v>80</v>
      </c>
      <c r="L530" s="76" t="s">
        <v>81</v>
      </c>
      <c r="M530" s="86">
        <v>45440</v>
      </c>
      <c r="N530" s="86">
        <v>45454</v>
      </c>
      <c r="O530" s="86">
        <v>45545</v>
      </c>
      <c r="P530" s="76">
        <v>3</v>
      </c>
      <c r="Q530" s="76">
        <v>0</v>
      </c>
      <c r="R530" s="76">
        <v>90</v>
      </c>
      <c r="S530" s="76" t="s">
        <v>2842</v>
      </c>
      <c r="T530" s="69">
        <v>7800000</v>
      </c>
      <c r="U530" s="69">
        <v>2600000</v>
      </c>
      <c r="V530" s="43">
        <v>1258</v>
      </c>
      <c r="W530" s="44">
        <v>45415</v>
      </c>
      <c r="X530" s="45">
        <v>15600000</v>
      </c>
      <c r="Y530" s="46">
        <v>1629</v>
      </c>
      <c r="Z530" s="44">
        <v>45442</v>
      </c>
      <c r="AA530" s="47" t="s">
        <v>3016</v>
      </c>
      <c r="AB530" s="77" t="s">
        <v>84</v>
      </c>
      <c r="AC530" s="97">
        <v>45440</v>
      </c>
      <c r="AD530" s="48" t="s">
        <v>3251</v>
      </c>
      <c r="AE530" s="78" t="s">
        <v>3252</v>
      </c>
      <c r="AF530" s="77" t="s">
        <v>87</v>
      </c>
      <c r="AG530" s="61" t="s">
        <v>290</v>
      </c>
      <c r="AH530" s="60" t="s">
        <v>291</v>
      </c>
      <c r="AI530" s="48" t="s">
        <v>77</v>
      </c>
      <c r="AJ530" s="48" t="s">
        <v>77</v>
      </c>
      <c r="AK530" s="49"/>
      <c r="AL530" s="50"/>
      <c r="AM530" s="48" t="s">
        <v>77</v>
      </c>
      <c r="AN530" s="48" t="s">
        <v>77</v>
      </c>
      <c r="AO530" s="48" t="s">
        <v>77</v>
      </c>
      <c r="AP530" s="48" t="s">
        <v>77</v>
      </c>
      <c r="AQ530" s="48" t="s">
        <v>77</v>
      </c>
      <c r="AR530" s="48" t="s">
        <v>77</v>
      </c>
      <c r="AS530" s="48" t="s">
        <v>77</v>
      </c>
      <c r="AT530" s="51"/>
      <c r="AU530" s="51"/>
      <c r="AV530" s="51"/>
      <c r="AW530" s="51"/>
      <c r="AX530" s="52"/>
      <c r="AY530" s="37"/>
      <c r="AZ530" s="37"/>
      <c r="BA530" s="66"/>
      <c r="BB530" s="66"/>
      <c r="BC530" s="51"/>
      <c r="BD530" s="51"/>
      <c r="BE530" s="51"/>
      <c r="BF530" s="51"/>
      <c r="BG530" s="66"/>
      <c r="BH530" s="76"/>
      <c r="BI530" s="66"/>
      <c r="BJ530" s="76" t="s">
        <v>490</v>
      </c>
      <c r="BK530" s="64">
        <v>45460</v>
      </c>
      <c r="BL530" s="79">
        <v>45460</v>
      </c>
      <c r="BM530" s="81" t="s">
        <v>3253</v>
      </c>
      <c r="BN530" s="66">
        <v>1007301066</v>
      </c>
      <c r="BO530" s="66" t="s">
        <v>3254</v>
      </c>
      <c r="BP530" s="42">
        <v>520000</v>
      </c>
      <c r="BQ530" s="81" t="s">
        <v>3249</v>
      </c>
      <c r="BR530" s="66">
        <v>1004342616</v>
      </c>
      <c r="BS530" s="66" t="s">
        <v>3255</v>
      </c>
      <c r="BT530" s="42">
        <v>7280000</v>
      </c>
      <c r="BU530" s="80" t="s">
        <v>311</v>
      </c>
      <c r="BV530" s="79"/>
      <c r="BW530" s="79"/>
      <c r="BX530" s="64">
        <f>O530</f>
        <v>45545</v>
      </c>
      <c r="BY530" s="65">
        <f>R530+AX530</f>
        <v>90</v>
      </c>
      <c r="BZ530" s="66" t="str">
        <f>S530</f>
        <v>3 MESES</v>
      </c>
      <c r="CA530" s="42">
        <f>T530+AL530</f>
        <v>7800000</v>
      </c>
      <c r="CB530" s="37" t="s">
        <v>91</v>
      </c>
    </row>
    <row r="531" spans="1:80" s="58" customFormat="1" ht="29.25" customHeight="1" x14ac:dyDescent="0.3">
      <c r="A531" s="75">
        <v>530</v>
      </c>
      <c r="B531" s="73">
        <v>110154</v>
      </c>
      <c r="C531" s="70" t="e">
        <v>#N/A</v>
      </c>
      <c r="D531" s="71" t="s">
        <v>3256</v>
      </c>
      <c r="E531" s="71" t="s">
        <v>3257</v>
      </c>
      <c r="F531" s="76" t="s">
        <v>3258</v>
      </c>
      <c r="G531" s="38" t="s">
        <v>3259</v>
      </c>
      <c r="H531" s="76" t="s">
        <v>643</v>
      </c>
      <c r="I531" s="76" t="s">
        <v>3260</v>
      </c>
      <c r="J531" s="40" t="s">
        <v>3261</v>
      </c>
      <c r="K531" s="76" t="s">
        <v>3262</v>
      </c>
      <c r="L531" s="76" t="s">
        <v>3263</v>
      </c>
      <c r="M531" s="64">
        <v>45442</v>
      </c>
      <c r="N531" s="64">
        <v>45442</v>
      </c>
      <c r="O531" s="64">
        <v>45502</v>
      </c>
      <c r="P531" s="76">
        <v>2</v>
      </c>
      <c r="Q531" s="76">
        <v>0</v>
      </c>
      <c r="R531" s="76">
        <v>60</v>
      </c>
      <c r="S531" s="76" t="s">
        <v>3264</v>
      </c>
      <c r="T531" s="69">
        <v>13338472</v>
      </c>
      <c r="U531" s="69" t="s">
        <v>644</v>
      </c>
      <c r="V531" s="43">
        <v>1411</v>
      </c>
      <c r="W531" s="44">
        <v>45442</v>
      </c>
      <c r="X531" s="45">
        <v>35216752</v>
      </c>
      <c r="Y531" s="46">
        <v>1630</v>
      </c>
      <c r="Z531" s="44">
        <v>45443</v>
      </c>
      <c r="AA531" s="47" t="s">
        <v>3265</v>
      </c>
      <c r="AB531" s="77" t="s">
        <v>3171</v>
      </c>
      <c r="AC531" s="74">
        <v>45442</v>
      </c>
      <c r="AD531" s="48" t="s">
        <v>644</v>
      </c>
      <c r="AE531" s="8" t="s">
        <v>3266</v>
      </c>
      <c r="AF531" s="77" t="s">
        <v>2884</v>
      </c>
      <c r="AG531" s="48" t="s">
        <v>3267</v>
      </c>
      <c r="AH531" s="92" t="s">
        <v>119</v>
      </c>
      <c r="AI531" s="48" t="s">
        <v>77</v>
      </c>
      <c r="AJ531" s="48" t="s">
        <v>77</v>
      </c>
      <c r="AK531" s="49"/>
      <c r="AL531" s="50"/>
      <c r="AM531" s="48" t="s">
        <v>77</v>
      </c>
      <c r="AN531" s="48" t="s">
        <v>77</v>
      </c>
      <c r="AO531" s="48" t="s">
        <v>77</v>
      </c>
      <c r="AP531" s="48" t="s">
        <v>77</v>
      </c>
      <c r="AQ531" s="48" t="s">
        <v>77</v>
      </c>
      <c r="AR531" s="48" t="s">
        <v>77</v>
      </c>
      <c r="AS531" s="48" t="s">
        <v>77</v>
      </c>
      <c r="AT531" s="51"/>
      <c r="AU531" s="51"/>
      <c r="AV531" s="51"/>
      <c r="AW531" s="51"/>
      <c r="AX531" s="52"/>
      <c r="AY531" s="37"/>
      <c r="AZ531" s="37"/>
      <c r="BA531" s="66"/>
      <c r="BB531" s="66"/>
      <c r="BC531" s="51"/>
      <c r="BD531" s="51"/>
      <c r="BE531" s="51"/>
      <c r="BF531" s="51"/>
      <c r="BG531" s="66"/>
      <c r="BH531" s="76"/>
      <c r="BI531" s="66"/>
      <c r="BJ531" s="76"/>
      <c r="BK531" s="66"/>
      <c r="BL531" s="79"/>
      <c r="BM531" s="76"/>
      <c r="BN531" s="66"/>
      <c r="BO531" s="66"/>
      <c r="BP531" s="79"/>
      <c r="BQ531" s="76"/>
      <c r="BR531" s="66"/>
      <c r="BS531" s="66"/>
      <c r="BT531" s="79"/>
      <c r="BU531" s="80"/>
      <c r="BV531" s="79"/>
      <c r="BW531" s="79"/>
      <c r="BX531" s="64">
        <f>O531</f>
        <v>45502</v>
      </c>
      <c r="BY531" s="65">
        <f>R531+AX531</f>
        <v>60</v>
      </c>
      <c r="BZ531" s="66" t="str">
        <f>S531</f>
        <v>2 MESES</v>
      </c>
      <c r="CA531" s="42">
        <f>T531+AL531</f>
        <v>13338472</v>
      </c>
      <c r="CB531" s="37" t="s">
        <v>91</v>
      </c>
    </row>
    <row r="532" spans="1:80" s="58" customFormat="1" ht="29.25" customHeight="1" x14ac:dyDescent="0.3">
      <c r="A532" s="75">
        <v>531</v>
      </c>
      <c r="B532" s="73">
        <v>110154</v>
      </c>
      <c r="C532" s="70" t="e">
        <v>#N/A</v>
      </c>
      <c r="D532" s="71" t="s">
        <v>3256</v>
      </c>
      <c r="E532" s="71" t="s">
        <v>3257</v>
      </c>
      <c r="F532" s="76" t="s">
        <v>3268</v>
      </c>
      <c r="G532" s="38" t="s">
        <v>3269</v>
      </c>
      <c r="H532" s="76" t="s">
        <v>643</v>
      </c>
      <c r="I532" s="76" t="s">
        <v>3270</v>
      </c>
      <c r="J532" s="40" t="s">
        <v>3261</v>
      </c>
      <c r="K532" s="76" t="s">
        <v>3262</v>
      </c>
      <c r="L532" s="76" t="s">
        <v>3263</v>
      </c>
      <c r="M532" s="64">
        <v>45442</v>
      </c>
      <c r="N532" s="64">
        <v>45442</v>
      </c>
      <c r="O532" s="64">
        <v>45502</v>
      </c>
      <c r="P532" s="76">
        <v>2</v>
      </c>
      <c r="Q532" s="76">
        <v>0</v>
      </c>
      <c r="R532" s="76">
        <v>60</v>
      </c>
      <c r="S532" s="76" t="s">
        <v>3264</v>
      </c>
      <c r="T532" s="69">
        <v>8098280</v>
      </c>
      <c r="U532" s="69" t="s">
        <v>644</v>
      </c>
      <c r="V532" s="43">
        <v>1411</v>
      </c>
      <c r="W532" s="44">
        <v>45442</v>
      </c>
      <c r="X532" s="45">
        <v>35216752</v>
      </c>
      <c r="Y532" s="46">
        <v>1631</v>
      </c>
      <c r="Z532" s="44">
        <v>45443</v>
      </c>
      <c r="AA532" s="47" t="s">
        <v>3271</v>
      </c>
      <c r="AB532" s="77" t="s">
        <v>3171</v>
      </c>
      <c r="AC532" s="74">
        <v>45442</v>
      </c>
      <c r="AD532" s="48" t="s">
        <v>644</v>
      </c>
      <c r="AE532" s="8" t="s">
        <v>3272</v>
      </c>
      <c r="AF532" s="77" t="s">
        <v>2884</v>
      </c>
      <c r="AG532" s="48" t="s">
        <v>3267</v>
      </c>
      <c r="AH532" s="92" t="s">
        <v>119</v>
      </c>
      <c r="AI532" s="48" t="s">
        <v>77</v>
      </c>
      <c r="AJ532" s="48" t="s">
        <v>77</v>
      </c>
      <c r="AK532" s="49"/>
      <c r="AL532" s="50"/>
      <c r="AM532" s="48" t="s">
        <v>77</v>
      </c>
      <c r="AN532" s="48" t="s">
        <v>77</v>
      </c>
      <c r="AO532" s="48" t="s">
        <v>77</v>
      </c>
      <c r="AP532" s="48" t="s">
        <v>77</v>
      </c>
      <c r="AQ532" s="48" t="s">
        <v>77</v>
      </c>
      <c r="AR532" s="48" t="s">
        <v>77</v>
      </c>
      <c r="AS532" s="48" t="s">
        <v>77</v>
      </c>
      <c r="AT532" s="51"/>
      <c r="AU532" s="51"/>
      <c r="AV532" s="51"/>
      <c r="AW532" s="51"/>
      <c r="AX532" s="52"/>
      <c r="AY532" s="37"/>
      <c r="AZ532" s="37"/>
      <c r="BA532" s="66"/>
      <c r="BB532" s="66"/>
      <c r="BC532" s="51"/>
      <c r="BD532" s="51"/>
      <c r="BE532" s="51"/>
      <c r="BF532" s="51"/>
      <c r="BG532" s="66"/>
      <c r="BH532" s="76"/>
      <c r="BI532" s="66"/>
      <c r="BJ532" s="76"/>
      <c r="BK532" s="66"/>
      <c r="BL532" s="79"/>
      <c r="BM532" s="76"/>
      <c r="BN532" s="66"/>
      <c r="BO532" s="66"/>
      <c r="BP532" s="79"/>
      <c r="BQ532" s="76"/>
      <c r="BR532" s="66"/>
      <c r="BS532" s="66"/>
      <c r="BT532" s="79"/>
      <c r="BU532" s="80"/>
      <c r="BV532" s="79"/>
      <c r="BW532" s="79"/>
      <c r="BX532" s="64">
        <f>O532</f>
        <v>45502</v>
      </c>
      <c r="BY532" s="65">
        <f>R532+AX532</f>
        <v>60</v>
      </c>
      <c r="BZ532" s="66" t="str">
        <f>S532</f>
        <v>2 MESES</v>
      </c>
      <c r="CA532" s="42">
        <f>T532+AL532</f>
        <v>8098280</v>
      </c>
      <c r="CB532" s="37" t="s">
        <v>91</v>
      </c>
    </row>
    <row r="533" spans="1:80" s="58" customFormat="1" ht="29.25" customHeight="1" x14ac:dyDescent="0.3">
      <c r="A533" s="75">
        <v>532</v>
      </c>
      <c r="B533" s="73">
        <v>110154</v>
      </c>
      <c r="C533" s="70" t="e">
        <v>#N/A</v>
      </c>
      <c r="D533" s="71" t="s">
        <v>3256</v>
      </c>
      <c r="E533" s="71" t="s">
        <v>3257</v>
      </c>
      <c r="F533" s="76" t="s">
        <v>3273</v>
      </c>
      <c r="G533" s="38" t="s">
        <v>3274</v>
      </c>
      <c r="H533" s="76" t="s">
        <v>643</v>
      </c>
      <c r="I533" s="76" t="s">
        <v>3275</v>
      </c>
      <c r="J533" s="40" t="s">
        <v>3261</v>
      </c>
      <c r="K533" s="76" t="s">
        <v>3262</v>
      </c>
      <c r="L533" s="76" t="s">
        <v>3263</v>
      </c>
      <c r="M533" s="64">
        <v>45442</v>
      </c>
      <c r="N533" s="64">
        <v>45442</v>
      </c>
      <c r="O533" s="64">
        <v>45502</v>
      </c>
      <c r="P533" s="76">
        <v>2</v>
      </c>
      <c r="Q533" s="76">
        <v>0</v>
      </c>
      <c r="R533" s="76">
        <v>60</v>
      </c>
      <c r="S533" s="76" t="s">
        <v>3264</v>
      </c>
      <c r="T533" s="69">
        <v>4800000</v>
      </c>
      <c r="U533" s="69" t="s">
        <v>644</v>
      </c>
      <c r="V533" s="43">
        <v>1411</v>
      </c>
      <c r="W533" s="44">
        <v>45442</v>
      </c>
      <c r="X533" s="45">
        <v>35216752</v>
      </c>
      <c r="Y533" s="46">
        <v>1632</v>
      </c>
      <c r="Z533" s="44">
        <v>45443</v>
      </c>
      <c r="AA533" s="47" t="s">
        <v>3276</v>
      </c>
      <c r="AB533" s="77" t="s">
        <v>3171</v>
      </c>
      <c r="AC533" s="74">
        <v>45442</v>
      </c>
      <c r="AD533" s="48" t="s">
        <v>644</v>
      </c>
      <c r="AE533" s="8" t="s">
        <v>3277</v>
      </c>
      <c r="AF533" s="77" t="s">
        <v>2884</v>
      </c>
      <c r="AG533" s="48" t="s">
        <v>3267</v>
      </c>
      <c r="AH533" s="92" t="s">
        <v>119</v>
      </c>
      <c r="AI533" s="48" t="s">
        <v>77</v>
      </c>
      <c r="AJ533" s="48" t="s">
        <v>77</v>
      </c>
      <c r="AK533" s="49"/>
      <c r="AL533" s="50"/>
      <c r="AM533" s="48" t="s">
        <v>77</v>
      </c>
      <c r="AN533" s="48" t="s">
        <v>77</v>
      </c>
      <c r="AO533" s="48" t="s">
        <v>77</v>
      </c>
      <c r="AP533" s="48" t="s">
        <v>77</v>
      </c>
      <c r="AQ533" s="48" t="s">
        <v>77</v>
      </c>
      <c r="AR533" s="48" t="s">
        <v>77</v>
      </c>
      <c r="AS533" s="48" t="s">
        <v>77</v>
      </c>
      <c r="AT533" s="51"/>
      <c r="AU533" s="51"/>
      <c r="AV533" s="51"/>
      <c r="AW533" s="51"/>
      <c r="AX533" s="52"/>
      <c r="AY533" s="37"/>
      <c r="AZ533" s="37"/>
      <c r="BA533" s="66"/>
      <c r="BB533" s="66"/>
      <c r="BC533" s="51"/>
      <c r="BD533" s="51"/>
      <c r="BE533" s="51"/>
      <c r="BF533" s="51"/>
      <c r="BG533" s="66"/>
      <c r="BH533" s="76"/>
      <c r="BI533" s="66"/>
      <c r="BJ533" s="76"/>
      <c r="BK533" s="66"/>
      <c r="BL533" s="79"/>
      <c r="BM533" s="76"/>
      <c r="BN533" s="66"/>
      <c r="BO533" s="66"/>
      <c r="BP533" s="79"/>
      <c r="BQ533" s="76"/>
      <c r="BR533" s="66"/>
      <c r="BS533" s="66"/>
      <c r="BT533" s="79"/>
      <c r="BU533" s="80"/>
      <c r="BV533" s="79"/>
      <c r="BW533" s="79"/>
      <c r="BX533" s="64">
        <f>O533</f>
        <v>45502</v>
      </c>
      <c r="BY533" s="65">
        <f>R533+AX533</f>
        <v>60</v>
      </c>
      <c r="BZ533" s="66" t="str">
        <f>S533</f>
        <v>2 MESES</v>
      </c>
      <c r="CA533" s="42">
        <f>T533+AL533</f>
        <v>4800000</v>
      </c>
      <c r="CB533" s="37" t="s">
        <v>91</v>
      </c>
    </row>
    <row r="534" spans="1:80" s="58" customFormat="1" ht="29.25" customHeight="1" x14ac:dyDescent="0.3">
      <c r="A534" s="75">
        <v>533</v>
      </c>
      <c r="B534" s="73">
        <v>110154</v>
      </c>
      <c r="C534" s="70" t="e">
        <v>#N/A</v>
      </c>
      <c r="D534" s="71" t="s">
        <v>3278</v>
      </c>
      <c r="E534" s="71" t="s">
        <v>3279</v>
      </c>
      <c r="F534" s="76" t="s">
        <v>3280</v>
      </c>
      <c r="G534" s="38" t="s">
        <v>3281</v>
      </c>
      <c r="H534" s="76" t="s">
        <v>643</v>
      </c>
      <c r="I534" s="76" t="s">
        <v>3282</v>
      </c>
      <c r="J534" s="40" t="s">
        <v>3261</v>
      </c>
      <c r="K534" s="76" t="s">
        <v>3262</v>
      </c>
      <c r="L534" s="76" t="s">
        <v>3263</v>
      </c>
      <c r="M534" s="64">
        <v>45442</v>
      </c>
      <c r="N534" s="64">
        <v>45442</v>
      </c>
      <c r="O534" s="64">
        <v>45502</v>
      </c>
      <c r="P534" s="76">
        <v>2</v>
      </c>
      <c r="Q534" s="76">
        <v>0</v>
      </c>
      <c r="R534" s="76">
        <v>60</v>
      </c>
      <c r="S534" s="76" t="s">
        <v>3264</v>
      </c>
      <c r="T534" s="69">
        <v>10000000</v>
      </c>
      <c r="U534" s="69" t="s">
        <v>644</v>
      </c>
      <c r="V534" s="48" t="s">
        <v>3283</v>
      </c>
      <c r="W534" s="44">
        <v>45442</v>
      </c>
      <c r="X534" s="62" t="s">
        <v>3284</v>
      </c>
      <c r="Y534" s="48" t="s">
        <v>3285</v>
      </c>
      <c r="Z534" s="44">
        <v>45443</v>
      </c>
      <c r="AA534" s="62" t="s">
        <v>3286</v>
      </c>
      <c r="AB534" s="77" t="s">
        <v>3171</v>
      </c>
      <c r="AC534" s="74">
        <v>45442</v>
      </c>
      <c r="AD534" s="48" t="s">
        <v>644</v>
      </c>
      <c r="AE534" s="8" t="s">
        <v>3287</v>
      </c>
      <c r="AF534" s="77" t="s">
        <v>2884</v>
      </c>
      <c r="AG534" s="48" t="s">
        <v>3267</v>
      </c>
      <c r="AH534" s="92" t="s">
        <v>119</v>
      </c>
      <c r="AI534" s="48" t="s">
        <v>77</v>
      </c>
      <c r="AJ534" s="48" t="s">
        <v>77</v>
      </c>
      <c r="AK534" s="49"/>
      <c r="AL534" s="50"/>
      <c r="AM534" s="48" t="s">
        <v>77</v>
      </c>
      <c r="AN534" s="48" t="s">
        <v>77</v>
      </c>
      <c r="AO534" s="48" t="s">
        <v>77</v>
      </c>
      <c r="AP534" s="48" t="s">
        <v>77</v>
      </c>
      <c r="AQ534" s="48" t="s">
        <v>77</v>
      </c>
      <c r="AR534" s="48" t="s">
        <v>77</v>
      </c>
      <c r="AS534" s="48" t="s">
        <v>77</v>
      </c>
      <c r="AT534" s="51"/>
      <c r="AU534" s="51"/>
      <c r="AV534" s="51"/>
      <c r="AW534" s="51"/>
      <c r="AX534" s="52"/>
      <c r="AY534" s="37"/>
      <c r="AZ534" s="37"/>
      <c r="BA534" s="66"/>
      <c r="BB534" s="66"/>
      <c r="BC534" s="51"/>
      <c r="BD534" s="51"/>
      <c r="BE534" s="51"/>
      <c r="BF534" s="51"/>
      <c r="BG534" s="66"/>
      <c r="BH534" s="76"/>
      <c r="BI534" s="66"/>
      <c r="BJ534" s="76"/>
      <c r="BK534" s="66"/>
      <c r="BL534" s="79"/>
      <c r="BM534" s="76"/>
      <c r="BN534" s="66"/>
      <c r="BO534" s="66"/>
      <c r="BP534" s="79"/>
      <c r="BQ534" s="76"/>
      <c r="BR534" s="66"/>
      <c r="BS534" s="66"/>
      <c r="BT534" s="79"/>
      <c r="BU534" s="80"/>
      <c r="BV534" s="79"/>
      <c r="BW534" s="79"/>
      <c r="BX534" s="64">
        <f>O534</f>
        <v>45502</v>
      </c>
      <c r="BY534" s="65">
        <f>R534+AX534</f>
        <v>60</v>
      </c>
      <c r="BZ534" s="66" t="str">
        <f>S534</f>
        <v>2 MESES</v>
      </c>
      <c r="CA534" s="42">
        <f>T534+AL534</f>
        <v>10000000</v>
      </c>
      <c r="CB534" s="37" t="s">
        <v>91</v>
      </c>
    </row>
    <row r="535" spans="1:80" s="58" customFormat="1" ht="29.25" customHeight="1" x14ac:dyDescent="0.3">
      <c r="A535" s="75">
        <v>534</v>
      </c>
      <c r="B535" s="73">
        <v>108031</v>
      </c>
      <c r="C535" s="36" t="s">
        <v>3189</v>
      </c>
      <c r="D535" s="71" t="s">
        <v>3190</v>
      </c>
      <c r="E535" s="71" t="s">
        <v>3191</v>
      </c>
      <c r="F535" s="66" t="s">
        <v>3288</v>
      </c>
      <c r="G535" s="38" t="s">
        <v>3289</v>
      </c>
      <c r="H535" s="76" t="s">
        <v>76</v>
      </c>
      <c r="I535" s="76" t="s">
        <v>3290</v>
      </c>
      <c r="J535" s="40" t="s">
        <v>3203</v>
      </c>
      <c r="K535" s="66" t="s">
        <v>80</v>
      </c>
      <c r="L535" s="76" t="s">
        <v>81</v>
      </c>
      <c r="M535" s="86">
        <v>45443</v>
      </c>
      <c r="N535" s="86">
        <v>45447</v>
      </c>
      <c r="O535" s="86">
        <v>45538</v>
      </c>
      <c r="P535" s="76">
        <v>3</v>
      </c>
      <c r="Q535" s="76">
        <v>0</v>
      </c>
      <c r="R535" s="76">
        <v>90</v>
      </c>
      <c r="S535" s="76" t="s">
        <v>2842</v>
      </c>
      <c r="T535" s="69">
        <v>7770000</v>
      </c>
      <c r="U535" s="69">
        <v>2590000</v>
      </c>
      <c r="V535" s="43">
        <v>1271</v>
      </c>
      <c r="W535" s="44">
        <v>45420</v>
      </c>
      <c r="X535" s="45">
        <v>23310000</v>
      </c>
      <c r="Y535" s="46">
        <v>1634</v>
      </c>
      <c r="Z535" s="44">
        <v>45447</v>
      </c>
      <c r="AA535" s="47" t="s">
        <v>3196</v>
      </c>
      <c r="AB535" s="77" t="s">
        <v>84</v>
      </c>
      <c r="AC535" s="97">
        <v>45443</v>
      </c>
      <c r="AD535" s="48" t="s">
        <v>3291</v>
      </c>
      <c r="AE535" s="8" t="s">
        <v>3292</v>
      </c>
      <c r="AF535" s="77" t="s">
        <v>87</v>
      </c>
      <c r="AG535" s="61" t="s">
        <v>3199</v>
      </c>
      <c r="AH535" s="61" t="s">
        <v>183</v>
      </c>
      <c r="AI535" s="48" t="s">
        <v>77</v>
      </c>
      <c r="AJ535" s="48" t="s">
        <v>77</v>
      </c>
      <c r="AK535" s="49"/>
      <c r="AL535" s="50"/>
      <c r="AM535" s="48" t="s">
        <v>77</v>
      </c>
      <c r="AN535" s="48" t="s">
        <v>77</v>
      </c>
      <c r="AO535" s="48" t="s">
        <v>77</v>
      </c>
      <c r="AP535" s="48" t="s">
        <v>77</v>
      </c>
      <c r="AQ535" s="48" t="s">
        <v>77</v>
      </c>
      <c r="AR535" s="48" t="s">
        <v>77</v>
      </c>
      <c r="AS535" s="48" t="s">
        <v>77</v>
      </c>
      <c r="AT535" s="51"/>
      <c r="AU535" s="51"/>
      <c r="AV535" s="51"/>
      <c r="AW535" s="51"/>
      <c r="AX535" s="52"/>
      <c r="AY535" s="37"/>
      <c r="AZ535" s="37"/>
      <c r="BA535" s="66"/>
      <c r="BB535" s="66"/>
      <c r="BC535" s="51"/>
      <c r="BD535" s="51"/>
      <c r="BE535" s="51"/>
      <c r="BF535" s="51"/>
      <c r="BG535" s="66"/>
      <c r="BH535" s="76"/>
      <c r="BI535" s="66"/>
      <c r="BJ535" s="76"/>
      <c r="BK535" s="66"/>
      <c r="BL535" s="79"/>
      <c r="BM535" s="76"/>
      <c r="BN535" s="66"/>
      <c r="BO535" s="66"/>
      <c r="BP535" s="79"/>
      <c r="BQ535" s="76"/>
      <c r="BR535" s="66"/>
      <c r="BS535" s="66"/>
      <c r="BT535" s="79"/>
      <c r="BU535" s="80"/>
      <c r="BV535" s="79"/>
      <c r="BW535" s="79"/>
      <c r="BX535" s="64">
        <f>O535</f>
        <v>45538</v>
      </c>
      <c r="BY535" s="65">
        <f>R535+AX535</f>
        <v>90</v>
      </c>
      <c r="BZ535" s="66" t="str">
        <f>S535</f>
        <v>3 MESES</v>
      </c>
      <c r="CA535" s="42">
        <f>T535+AL535</f>
        <v>7770000</v>
      </c>
      <c r="CB535" s="37" t="s">
        <v>91</v>
      </c>
    </row>
    <row r="536" spans="1:80" s="58" customFormat="1" ht="29.25" customHeight="1" x14ac:dyDescent="0.3">
      <c r="A536" s="75">
        <v>535</v>
      </c>
      <c r="B536" s="73">
        <v>108025</v>
      </c>
      <c r="C536" s="36" t="s">
        <v>71</v>
      </c>
      <c r="D536" s="71" t="s">
        <v>72</v>
      </c>
      <c r="E536" s="71" t="s">
        <v>73</v>
      </c>
      <c r="F536" s="66" t="s">
        <v>3293</v>
      </c>
      <c r="G536" s="38" t="s">
        <v>3294</v>
      </c>
      <c r="H536" s="76" t="s">
        <v>76</v>
      </c>
      <c r="I536" s="76" t="s">
        <v>3295</v>
      </c>
      <c r="J536" s="40" t="s">
        <v>180</v>
      </c>
      <c r="K536" s="66" t="s">
        <v>80</v>
      </c>
      <c r="L536" s="76" t="s">
        <v>81</v>
      </c>
      <c r="M536" s="86">
        <v>45443</v>
      </c>
      <c r="N536" s="86">
        <v>45448</v>
      </c>
      <c r="O536" s="86">
        <v>45539</v>
      </c>
      <c r="P536" s="76">
        <v>3</v>
      </c>
      <c r="Q536" s="76">
        <v>0</v>
      </c>
      <c r="R536" s="76">
        <v>90</v>
      </c>
      <c r="S536" s="76" t="s">
        <v>2842</v>
      </c>
      <c r="T536" s="69">
        <v>18000000</v>
      </c>
      <c r="U536" s="69">
        <v>6000000</v>
      </c>
      <c r="V536" s="46">
        <v>1267</v>
      </c>
      <c r="W536" s="44">
        <v>45415</v>
      </c>
      <c r="X536" s="45">
        <v>18000000</v>
      </c>
      <c r="Y536" s="46">
        <v>1635</v>
      </c>
      <c r="Z536" s="44">
        <v>45447</v>
      </c>
      <c r="AA536" s="47" t="s">
        <v>3296</v>
      </c>
      <c r="AB536" s="77" t="s">
        <v>84</v>
      </c>
      <c r="AC536" s="97">
        <v>45443</v>
      </c>
      <c r="AD536" s="48" t="s">
        <v>3297</v>
      </c>
      <c r="AE536" s="8" t="s">
        <v>3298</v>
      </c>
      <c r="AF536" s="77" t="s">
        <v>87</v>
      </c>
      <c r="AG536" s="48" t="s">
        <v>149</v>
      </c>
      <c r="AH536" s="61" t="s">
        <v>183</v>
      </c>
      <c r="AI536" s="48" t="s">
        <v>77</v>
      </c>
      <c r="AJ536" s="48" t="s">
        <v>77</v>
      </c>
      <c r="AK536" s="49"/>
      <c r="AL536" s="50"/>
      <c r="AM536" s="48" t="s">
        <v>77</v>
      </c>
      <c r="AN536" s="48" t="s">
        <v>77</v>
      </c>
      <c r="AO536" s="48" t="s">
        <v>77</v>
      </c>
      <c r="AP536" s="48" t="s">
        <v>77</v>
      </c>
      <c r="AQ536" s="48" t="s">
        <v>77</v>
      </c>
      <c r="AR536" s="48" t="s">
        <v>77</v>
      </c>
      <c r="AS536" s="48" t="s">
        <v>77</v>
      </c>
      <c r="AT536" s="51"/>
      <c r="AU536" s="51"/>
      <c r="AV536" s="51"/>
      <c r="AW536" s="51"/>
      <c r="AX536" s="52"/>
      <c r="AY536" s="37"/>
      <c r="AZ536" s="37"/>
      <c r="BA536" s="66"/>
      <c r="BB536" s="66"/>
      <c r="BC536" s="51"/>
      <c r="BD536" s="51"/>
      <c r="BE536" s="51"/>
      <c r="BF536" s="51"/>
      <c r="BG536" s="66"/>
      <c r="BH536" s="76"/>
      <c r="BI536" s="66"/>
      <c r="BJ536" s="76"/>
      <c r="BK536" s="66"/>
      <c r="BL536" s="79"/>
      <c r="BM536" s="76"/>
      <c r="BN536" s="66"/>
      <c r="BO536" s="66"/>
      <c r="BP536" s="79"/>
      <c r="BQ536" s="76"/>
      <c r="BR536" s="66"/>
      <c r="BS536" s="66"/>
      <c r="BT536" s="79"/>
      <c r="BU536" s="80"/>
      <c r="BV536" s="79"/>
      <c r="BW536" s="79"/>
      <c r="BX536" s="64">
        <f>O536</f>
        <v>45539</v>
      </c>
      <c r="BY536" s="65">
        <f>R536+AX536</f>
        <v>90</v>
      </c>
      <c r="BZ536" s="66" t="str">
        <f>S536</f>
        <v>3 MESES</v>
      </c>
      <c r="CA536" s="42">
        <f>T536+AL536</f>
        <v>18000000</v>
      </c>
      <c r="CB536" s="37" t="s">
        <v>91</v>
      </c>
    </row>
    <row r="537" spans="1:80" s="58" customFormat="1" ht="29.25" customHeight="1" x14ac:dyDescent="0.3">
      <c r="A537" s="75">
        <v>536</v>
      </c>
      <c r="B537" s="73">
        <v>107896</v>
      </c>
      <c r="C537" s="36" t="s">
        <v>133</v>
      </c>
      <c r="D537" s="71" t="s">
        <v>134</v>
      </c>
      <c r="E537" s="71" t="s">
        <v>385</v>
      </c>
      <c r="F537" s="66" t="s">
        <v>3299</v>
      </c>
      <c r="G537" s="38" t="s">
        <v>3300</v>
      </c>
      <c r="H537" s="76" t="s">
        <v>76</v>
      </c>
      <c r="I537" s="76" t="s">
        <v>3301</v>
      </c>
      <c r="J537" s="40" t="s">
        <v>1123</v>
      </c>
      <c r="K537" s="66" t="s">
        <v>80</v>
      </c>
      <c r="L537" s="76" t="s">
        <v>81</v>
      </c>
      <c r="M537" s="86">
        <v>45443</v>
      </c>
      <c r="N537" s="86">
        <v>45447</v>
      </c>
      <c r="O537" s="86">
        <v>45538</v>
      </c>
      <c r="P537" s="76">
        <v>3</v>
      </c>
      <c r="Q537" s="76">
        <v>0</v>
      </c>
      <c r="R537" s="76">
        <v>90</v>
      </c>
      <c r="S537" s="76" t="s">
        <v>2842</v>
      </c>
      <c r="T537" s="69">
        <v>16500000</v>
      </c>
      <c r="U537" s="69">
        <v>5500000</v>
      </c>
      <c r="V537" s="46">
        <v>1261</v>
      </c>
      <c r="W537" s="44">
        <v>45415</v>
      </c>
      <c r="X537" s="45">
        <v>16500000</v>
      </c>
      <c r="Y537" s="46">
        <v>1636</v>
      </c>
      <c r="Z537" s="44">
        <v>45447</v>
      </c>
      <c r="AA537" s="47" t="s">
        <v>3144</v>
      </c>
      <c r="AB537" s="77" t="s">
        <v>84</v>
      </c>
      <c r="AC537" s="97">
        <v>45443</v>
      </c>
      <c r="AD537" s="48" t="s">
        <v>3302</v>
      </c>
      <c r="AE537" s="8" t="s">
        <v>3303</v>
      </c>
      <c r="AF537" s="77" t="s">
        <v>87</v>
      </c>
      <c r="AG537" s="48" t="s">
        <v>392</v>
      </c>
      <c r="AH537" s="61" t="s">
        <v>107</v>
      </c>
      <c r="AI537" s="48" t="s">
        <v>77</v>
      </c>
      <c r="AJ537" s="48" t="s">
        <v>77</v>
      </c>
      <c r="AK537" s="49"/>
      <c r="AL537" s="50"/>
      <c r="AM537" s="48" t="s">
        <v>77</v>
      </c>
      <c r="AN537" s="48" t="s">
        <v>77</v>
      </c>
      <c r="AO537" s="48" t="s">
        <v>77</v>
      </c>
      <c r="AP537" s="48" t="s">
        <v>77</v>
      </c>
      <c r="AQ537" s="48" t="s">
        <v>77</v>
      </c>
      <c r="AR537" s="48" t="s">
        <v>77</v>
      </c>
      <c r="AS537" s="48" t="s">
        <v>77</v>
      </c>
      <c r="AT537" s="51"/>
      <c r="AU537" s="51"/>
      <c r="AV537" s="51"/>
      <c r="AW537" s="51"/>
      <c r="AX537" s="52"/>
      <c r="AY537" s="37"/>
      <c r="AZ537" s="37"/>
      <c r="BA537" s="66"/>
      <c r="BB537" s="66"/>
      <c r="BC537" s="51"/>
      <c r="BD537" s="51"/>
      <c r="BE537" s="51"/>
      <c r="BF537" s="51"/>
      <c r="BG537" s="66"/>
      <c r="BH537" s="76"/>
      <c r="BI537" s="66"/>
      <c r="BJ537" s="76"/>
      <c r="BK537" s="66"/>
      <c r="BL537" s="79"/>
      <c r="BM537" s="76"/>
      <c r="BN537" s="66"/>
      <c r="BO537" s="66"/>
      <c r="BP537" s="79"/>
      <c r="BQ537" s="76"/>
      <c r="BR537" s="66"/>
      <c r="BS537" s="66"/>
      <c r="BT537" s="79"/>
      <c r="BU537" s="80"/>
      <c r="BV537" s="79"/>
      <c r="BW537" s="79"/>
      <c r="BX537" s="64">
        <f>O537</f>
        <v>45538</v>
      </c>
      <c r="BY537" s="65">
        <f>R537+AX537</f>
        <v>90</v>
      </c>
      <c r="BZ537" s="66" t="str">
        <f>S537</f>
        <v>3 MESES</v>
      </c>
      <c r="CA537" s="42">
        <f>T537+AL537</f>
        <v>16500000</v>
      </c>
      <c r="CB537" s="37" t="s">
        <v>91</v>
      </c>
    </row>
    <row r="538" spans="1:80" s="58" customFormat="1" ht="29.25" customHeight="1" x14ac:dyDescent="0.3">
      <c r="A538" s="75">
        <v>537</v>
      </c>
      <c r="B538" s="73">
        <v>109055</v>
      </c>
      <c r="C538" s="36" t="s">
        <v>71</v>
      </c>
      <c r="D538" s="71" t="s">
        <v>72</v>
      </c>
      <c r="E538" s="71" t="s">
        <v>73</v>
      </c>
      <c r="F538" s="66" t="s">
        <v>3304</v>
      </c>
      <c r="G538" s="38" t="s">
        <v>199</v>
      </c>
      <c r="H538" s="76" t="s">
        <v>76</v>
      </c>
      <c r="I538" s="76" t="s">
        <v>3305</v>
      </c>
      <c r="J538" s="40" t="s">
        <v>3306</v>
      </c>
      <c r="K538" s="66" t="s">
        <v>80</v>
      </c>
      <c r="L538" s="76" t="s">
        <v>81</v>
      </c>
      <c r="M538" s="86">
        <v>45447</v>
      </c>
      <c r="N538" s="86">
        <v>45448</v>
      </c>
      <c r="O538" s="86">
        <v>45569</v>
      </c>
      <c r="P538" s="76">
        <v>4</v>
      </c>
      <c r="Q538" s="76">
        <v>0</v>
      </c>
      <c r="R538" s="76">
        <v>120</v>
      </c>
      <c r="S538" s="76" t="s">
        <v>1144</v>
      </c>
      <c r="T538" s="69">
        <v>29600000</v>
      </c>
      <c r="U538" s="69">
        <v>7400000</v>
      </c>
      <c r="V538" s="43">
        <v>1303</v>
      </c>
      <c r="W538" s="44">
        <v>45440</v>
      </c>
      <c r="X538" s="45">
        <v>88800000</v>
      </c>
      <c r="Y538" s="46">
        <v>1676</v>
      </c>
      <c r="Z538" s="44">
        <v>45448</v>
      </c>
      <c r="AA538" s="47" t="s">
        <v>3307</v>
      </c>
      <c r="AB538" s="77" t="s">
        <v>84</v>
      </c>
      <c r="AC538" s="97">
        <v>45447</v>
      </c>
      <c r="AD538" s="48" t="s">
        <v>3308</v>
      </c>
      <c r="AE538" s="78" t="s">
        <v>3309</v>
      </c>
      <c r="AF538" s="77" t="s">
        <v>87</v>
      </c>
      <c r="AG538" s="61" t="s">
        <v>204</v>
      </c>
      <c r="AH538" s="61" t="s">
        <v>348</v>
      </c>
      <c r="AI538" s="48" t="s">
        <v>77</v>
      </c>
      <c r="AJ538" s="48" t="s">
        <v>77</v>
      </c>
      <c r="AK538" s="49"/>
      <c r="AL538" s="50"/>
      <c r="AM538" s="48" t="s">
        <v>77</v>
      </c>
      <c r="AN538" s="48" t="s">
        <v>77</v>
      </c>
      <c r="AO538" s="48" t="s">
        <v>77</v>
      </c>
      <c r="AP538" s="48" t="s">
        <v>77</v>
      </c>
      <c r="AQ538" s="48" t="s">
        <v>77</v>
      </c>
      <c r="AR538" s="48" t="s">
        <v>77</v>
      </c>
      <c r="AS538" s="48" t="s">
        <v>77</v>
      </c>
      <c r="AT538" s="51"/>
      <c r="AU538" s="51"/>
      <c r="AV538" s="51"/>
      <c r="AW538" s="51"/>
      <c r="AX538" s="52"/>
      <c r="AY538" s="37"/>
      <c r="AZ538" s="37"/>
      <c r="BA538" s="66"/>
      <c r="BB538" s="66"/>
      <c r="BC538" s="51"/>
      <c r="BD538" s="51"/>
      <c r="BE538" s="51"/>
      <c r="BF538" s="51"/>
      <c r="BG538" s="66"/>
      <c r="BH538" s="76"/>
      <c r="BI538" s="66"/>
      <c r="BJ538" s="76"/>
      <c r="BK538" s="66"/>
      <c r="BL538" s="79"/>
      <c r="BM538" s="76"/>
      <c r="BN538" s="66"/>
      <c r="BO538" s="66"/>
      <c r="BP538" s="79"/>
      <c r="BQ538" s="76"/>
      <c r="BR538" s="66"/>
      <c r="BS538" s="66"/>
      <c r="BT538" s="79"/>
      <c r="BU538" s="80"/>
      <c r="BV538" s="79"/>
      <c r="BW538" s="79"/>
      <c r="BX538" s="64">
        <f>O538</f>
        <v>45569</v>
      </c>
      <c r="BY538" s="65">
        <f>R538+AX538</f>
        <v>120</v>
      </c>
      <c r="BZ538" s="66" t="str">
        <f>S538</f>
        <v>4 MESES</v>
      </c>
      <c r="CA538" s="42">
        <f>T538+AL538</f>
        <v>29600000</v>
      </c>
      <c r="CB538" s="37" t="s">
        <v>91</v>
      </c>
    </row>
    <row r="539" spans="1:80" s="58" customFormat="1" ht="29.25" customHeight="1" x14ac:dyDescent="0.3">
      <c r="A539" s="75">
        <v>538</v>
      </c>
      <c r="B539" s="73">
        <v>109236</v>
      </c>
      <c r="C539" s="36" t="s">
        <v>71</v>
      </c>
      <c r="D539" s="71" t="s">
        <v>72</v>
      </c>
      <c r="E539" s="71" t="s">
        <v>73</v>
      </c>
      <c r="F539" s="66" t="s">
        <v>3310</v>
      </c>
      <c r="G539" s="38" t="s">
        <v>144</v>
      </c>
      <c r="H539" s="76" t="s">
        <v>76</v>
      </c>
      <c r="I539" s="76" t="s">
        <v>3311</v>
      </c>
      <c r="J539" s="40" t="s">
        <v>146</v>
      </c>
      <c r="K539" s="66" t="s">
        <v>80</v>
      </c>
      <c r="L539" s="76" t="s">
        <v>81</v>
      </c>
      <c r="M539" s="86">
        <v>45447</v>
      </c>
      <c r="N539" s="86">
        <v>45448</v>
      </c>
      <c r="O539" s="86">
        <v>45569</v>
      </c>
      <c r="P539" s="76">
        <v>4</v>
      </c>
      <c r="Q539" s="76">
        <v>0</v>
      </c>
      <c r="R539" s="76">
        <v>120</v>
      </c>
      <c r="S539" s="76" t="s">
        <v>1144</v>
      </c>
      <c r="T539" s="69">
        <v>12000000</v>
      </c>
      <c r="U539" s="69">
        <v>3000000</v>
      </c>
      <c r="V539" s="46">
        <v>1314</v>
      </c>
      <c r="W539" s="44">
        <v>45440</v>
      </c>
      <c r="X539" s="45">
        <v>12000000</v>
      </c>
      <c r="Y539" s="46">
        <v>1677</v>
      </c>
      <c r="Z539" s="44">
        <v>45448</v>
      </c>
      <c r="AA539" s="47" t="s">
        <v>3003</v>
      </c>
      <c r="AB539" s="77" t="s">
        <v>84</v>
      </c>
      <c r="AC539" s="97">
        <v>45447</v>
      </c>
      <c r="AD539" s="48" t="s">
        <v>3312</v>
      </c>
      <c r="AE539" s="78" t="s">
        <v>3313</v>
      </c>
      <c r="AF539" s="77" t="s">
        <v>87</v>
      </c>
      <c r="AG539" s="48" t="s">
        <v>149</v>
      </c>
      <c r="AH539" s="61" t="s">
        <v>183</v>
      </c>
      <c r="AI539" s="48" t="s">
        <v>77</v>
      </c>
      <c r="AJ539" s="48" t="s">
        <v>77</v>
      </c>
      <c r="AK539" s="49"/>
      <c r="AL539" s="50"/>
      <c r="AM539" s="48" t="s">
        <v>77</v>
      </c>
      <c r="AN539" s="48" t="s">
        <v>77</v>
      </c>
      <c r="AO539" s="48" t="s">
        <v>77</v>
      </c>
      <c r="AP539" s="48" t="s">
        <v>77</v>
      </c>
      <c r="AQ539" s="48" t="s">
        <v>77</v>
      </c>
      <c r="AR539" s="48" t="s">
        <v>77</v>
      </c>
      <c r="AS539" s="48" t="s">
        <v>77</v>
      </c>
      <c r="AT539" s="51"/>
      <c r="AU539" s="51"/>
      <c r="AV539" s="51"/>
      <c r="AW539" s="51"/>
      <c r="AX539" s="52"/>
      <c r="AY539" s="37"/>
      <c r="AZ539" s="37"/>
      <c r="BA539" s="66"/>
      <c r="BB539" s="66"/>
      <c r="BC539" s="51"/>
      <c r="BD539" s="51"/>
      <c r="BE539" s="51"/>
      <c r="BF539" s="51"/>
      <c r="BG539" s="66"/>
      <c r="BH539" s="76"/>
      <c r="BI539" s="66"/>
      <c r="BJ539" s="76"/>
      <c r="BK539" s="66"/>
      <c r="BL539" s="79"/>
      <c r="BM539" s="76"/>
      <c r="BN539" s="66"/>
      <c r="BO539" s="66"/>
      <c r="BP539" s="79"/>
      <c r="BQ539" s="76"/>
      <c r="BR539" s="66"/>
      <c r="BS539" s="66"/>
      <c r="BT539" s="79"/>
      <c r="BU539" s="80"/>
      <c r="BV539" s="79"/>
      <c r="BW539" s="79"/>
      <c r="BX539" s="64">
        <f>O539</f>
        <v>45569</v>
      </c>
      <c r="BY539" s="65">
        <f>R539+AX539</f>
        <v>120</v>
      </c>
      <c r="BZ539" s="66" t="str">
        <f>S539</f>
        <v>4 MESES</v>
      </c>
      <c r="CA539" s="42">
        <f>T539+AL539</f>
        <v>12000000</v>
      </c>
      <c r="CB539" s="37" t="s">
        <v>91</v>
      </c>
    </row>
    <row r="540" spans="1:80" s="58" customFormat="1" ht="29.25" customHeight="1" x14ac:dyDescent="0.3">
      <c r="A540" s="75">
        <v>539</v>
      </c>
      <c r="B540" s="73">
        <v>108440</v>
      </c>
      <c r="C540" s="36" t="s">
        <v>71</v>
      </c>
      <c r="D540" s="71" t="s">
        <v>72</v>
      </c>
      <c r="E540" s="71" t="s">
        <v>73</v>
      </c>
      <c r="F540" s="66" t="s">
        <v>3314</v>
      </c>
      <c r="G540" s="38" t="s">
        <v>157</v>
      </c>
      <c r="H540" s="76" t="s">
        <v>76</v>
      </c>
      <c r="I540" s="76" t="s">
        <v>3315</v>
      </c>
      <c r="J540" s="40" t="s">
        <v>3316</v>
      </c>
      <c r="K540" s="66" t="s">
        <v>80</v>
      </c>
      <c r="L540" s="76" t="s">
        <v>81</v>
      </c>
      <c r="M540" s="86">
        <v>45447</v>
      </c>
      <c r="N540" s="86">
        <v>45448</v>
      </c>
      <c r="O540" s="86">
        <v>45569</v>
      </c>
      <c r="P540" s="76">
        <v>4</v>
      </c>
      <c r="Q540" s="76">
        <v>0</v>
      </c>
      <c r="R540" s="76">
        <v>120</v>
      </c>
      <c r="S540" s="76" t="s">
        <v>1144</v>
      </c>
      <c r="T540" s="69">
        <v>32000000</v>
      </c>
      <c r="U540" s="69">
        <v>8000000</v>
      </c>
      <c r="V540" s="43">
        <v>1284</v>
      </c>
      <c r="W540" s="44">
        <v>45440</v>
      </c>
      <c r="X540" s="45">
        <v>160000000</v>
      </c>
      <c r="Y540" s="46">
        <v>1678</v>
      </c>
      <c r="Z540" s="44">
        <v>45448</v>
      </c>
      <c r="AA540" s="47" t="s">
        <v>3317</v>
      </c>
      <c r="AB540" s="77" t="s">
        <v>84</v>
      </c>
      <c r="AC540" s="97">
        <v>45447</v>
      </c>
      <c r="AD540" s="48" t="s">
        <v>3318</v>
      </c>
      <c r="AE540" s="78" t="s">
        <v>3319</v>
      </c>
      <c r="AF540" s="77" t="s">
        <v>87</v>
      </c>
      <c r="AG540" s="48" t="s">
        <v>88</v>
      </c>
      <c r="AH540" s="48" t="s">
        <v>242</v>
      </c>
      <c r="AI540" s="48" t="s">
        <v>77</v>
      </c>
      <c r="AJ540" s="48" t="s">
        <v>77</v>
      </c>
      <c r="AK540" s="49"/>
      <c r="AL540" s="50"/>
      <c r="AM540" s="48" t="s">
        <v>77</v>
      </c>
      <c r="AN540" s="48" t="s">
        <v>77</v>
      </c>
      <c r="AO540" s="48" t="s">
        <v>77</v>
      </c>
      <c r="AP540" s="48" t="s">
        <v>77</v>
      </c>
      <c r="AQ540" s="48" t="s">
        <v>77</v>
      </c>
      <c r="AR540" s="48" t="s">
        <v>77</v>
      </c>
      <c r="AS540" s="48" t="s">
        <v>77</v>
      </c>
      <c r="AT540" s="51"/>
      <c r="AU540" s="51"/>
      <c r="AV540" s="51"/>
      <c r="AW540" s="51"/>
      <c r="AX540" s="52"/>
      <c r="AY540" s="37"/>
      <c r="AZ540" s="37"/>
      <c r="BA540" s="66"/>
      <c r="BB540" s="66"/>
      <c r="BC540" s="51"/>
      <c r="BD540" s="51"/>
      <c r="BE540" s="51"/>
      <c r="BF540" s="51"/>
      <c r="BG540" s="66"/>
      <c r="BH540" s="76"/>
      <c r="BI540" s="66"/>
      <c r="BJ540" s="76"/>
      <c r="BK540" s="66"/>
      <c r="BL540" s="79"/>
      <c r="BM540" s="76"/>
      <c r="BN540" s="66"/>
      <c r="BO540" s="66"/>
      <c r="BP540" s="79"/>
      <c r="BQ540" s="76"/>
      <c r="BR540" s="66"/>
      <c r="BS540" s="66"/>
      <c r="BT540" s="79"/>
      <c r="BU540" s="80"/>
      <c r="BV540" s="79"/>
      <c r="BW540" s="79"/>
      <c r="BX540" s="64">
        <f>O540</f>
        <v>45569</v>
      </c>
      <c r="BY540" s="65">
        <f>R540+AX540</f>
        <v>120</v>
      </c>
      <c r="BZ540" s="66" t="str">
        <f>S540</f>
        <v>4 MESES</v>
      </c>
      <c r="CA540" s="42">
        <f>T540+AL540</f>
        <v>32000000</v>
      </c>
      <c r="CB540" s="37" t="s">
        <v>91</v>
      </c>
    </row>
    <row r="541" spans="1:80" s="58" customFormat="1" ht="29.25" customHeight="1" x14ac:dyDescent="0.3">
      <c r="A541" s="75">
        <v>540</v>
      </c>
      <c r="B541" s="73">
        <v>108439</v>
      </c>
      <c r="C541" s="36" t="s">
        <v>71</v>
      </c>
      <c r="D541" s="71" t="s">
        <v>72</v>
      </c>
      <c r="E541" s="71" t="s">
        <v>73</v>
      </c>
      <c r="F541" s="66" t="s">
        <v>3320</v>
      </c>
      <c r="G541" s="38" t="s">
        <v>3321</v>
      </c>
      <c r="H541" s="76" t="s">
        <v>76</v>
      </c>
      <c r="I541" s="76" t="s">
        <v>3322</v>
      </c>
      <c r="J541" s="40" t="s">
        <v>3323</v>
      </c>
      <c r="K541" s="66" t="s">
        <v>80</v>
      </c>
      <c r="L541" s="76" t="s">
        <v>81</v>
      </c>
      <c r="M541" s="86">
        <v>45447</v>
      </c>
      <c r="N541" s="86">
        <v>45448</v>
      </c>
      <c r="O541" s="86">
        <v>45569</v>
      </c>
      <c r="P541" s="76">
        <v>4</v>
      </c>
      <c r="Q541" s="76">
        <v>0</v>
      </c>
      <c r="R541" s="76">
        <v>120</v>
      </c>
      <c r="S541" s="76" t="s">
        <v>1144</v>
      </c>
      <c r="T541" s="69">
        <v>28000000</v>
      </c>
      <c r="U541" s="69">
        <v>7000000</v>
      </c>
      <c r="V541" s="43">
        <v>1283</v>
      </c>
      <c r="W541" s="44">
        <v>45440</v>
      </c>
      <c r="X541" s="45">
        <v>56000000</v>
      </c>
      <c r="Y541" s="46">
        <v>1679</v>
      </c>
      <c r="Z541" s="44">
        <v>45448</v>
      </c>
      <c r="AA541" s="47" t="s">
        <v>813</v>
      </c>
      <c r="AB541" s="77" t="s">
        <v>84</v>
      </c>
      <c r="AC541" s="97">
        <v>45447</v>
      </c>
      <c r="AD541" s="48" t="s">
        <v>3324</v>
      </c>
      <c r="AE541" s="78" t="s">
        <v>3325</v>
      </c>
      <c r="AF541" s="77" t="s">
        <v>87</v>
      </c>
      <c r="AG541" s="48" t="s">
        <v>257</v>
      </c>
      <c r="AH541" s="60" t="s">
        <v>329</v>
      </c>
      <c r="AI541" s="48" t="s">
        <v>77</v>
      </c>
      <c r="AJ541" s="48" t="s">
        <v>77</v>
      </c>
      <c r="AK541" s="49"/>
      <c r="AL541" s="50"/>
      <c r="AM541" s="48" t="s">
        <v>77</v>
      </c>
      <c r="AN541" s="48" t="s">
        <v>77</v>
      </c>
      <c r="AO541" s="48" t="s">
        <v>77</v>
      </c>
      <c r="AP541" s="48" t="s">
        <v>77</v>
      </c>
      <c r="AQ541" s="48" t="s">
        <v>77</v>
      </c>
      <c r="AR541" s="48" t="s">
        <v>77</v>
      </c>
      <c r="AS541" s="48" t="s">
        <v>77</v>
      </c>
      <c r="AT541" s="51"/>
      <c r="AU541" s="51"/>
      <c r="AV541" s="51"/>
      <c r="AW541" s="51"/>
      <c r="AX541" s="52"/>
      <c r="AY541" s="37"/>
      <c r="AZ541" s="37"/>
      <c r="BA541" s="66"/>
      <c r="BB541" s="66"/>
      <c r="BC541" s="51"/>
      <c r="BD541" s="51"/>
      <c r="BE541" s="51"/>
      <c r="BF541" s="51"/>
      <c r="BG541" s="66"/>
      <c r="BH541" s="76"/>
      <c r="BI541" s="66"/>
      <c r="BJ541" s="76" t="s">
        <v>490</v>
      </c>
      <c r="BK541" s="64">
        <v>45534</v>
      </c>
      <c r="BL541" s="79">
        <v>45536</v>
      </c>
      <c r="BM541" s="81" t="s">
        <v>3326</v>
      </c>
      <c r="BN541" s="66">
        <v>53014871</v>
      </c>
      <c r="BO541" s="66" t="s">
        <v>3327</v>
      </c>
      <c r="BP541" s="42">
        <v>20066667</v>
      </c>
      <c r="BQ541" s="81" t="s">
        <v>3328</v>
      </c>
      <c r="BR541" s="66">
        <v>1024540712</v>
      </c>
      <c r="BS541" s="66" t="s">
        <v>3329</v>
      </c>
      <c r="BT541" s="42">
        <v>7933333</v>
      </c>
      <c r="BU541" s="80" t="s">
        <v>3330</v>
      </c>
      <c r="BV541" s="79"/>
      <c r="BW541" s="79"/>
      <c r="BX541" s="64">
        <f>O541</f>
        <v>45569</v>
      </c>
      <c r="BY541" s="65">
        <f>R541+AX541</f>
        <v>120</v>
      </c>
      <c r="BZ541" s="66" t="str">
        <f>S541</f>
        <v>4 MESES</v>
      </c>
      <c r="CA541" s="42">
        <f>T541+AL541</f>
        <v>28000000</v>
      </c>
      <c r="CB541" s="37" t="s">
        <v>91</v>
      </c>
    </row>
    <row r="542" spans="1:80" s="58" customFormat="1" ht="29.25" customHeight="1" x14ac:dyDescent="0.3">
      <c r="A542" s="75">
        <v>541</v>
      </c>
      <c r="B542" s="73">
        <v>108993</v>
      </c>
      <c r="C542" s="36" t="s">
        <v>71</v>
      </c>
      <c r="D542" s="71" t="s">
        <v>72</v>
      </c>
      <c r="E542" s="71" t="s">
        <v>73</v>
      </c>
      <c r="F542" s="66" t="s">
        <v>3331</v>
      </c>
      <c r="G542" s="38" t="s">
        <v>75</v>
      </c>
      <c r="H542" s="76" t="s">
        <v>76</v>
      </c>
      <c r="I542" s="76" t="s">
        <v>3332</v>
      </c>
      <c r="J542" s="40" t="s">
        <v>79</v>
      </c>
      <c r="K542" s="66" t="s">
        <v>80</v>
      </c>
      <c r="L542" s="76" t="s">
        <v>81</v>
      </c>
      <c r="M542" s="86">
        <v>45447</v>
      </c>
      <c r="N542" s="86">
        <v>45448</v>
      </c>
      <c r="O542" s="86">
        <v>45569</v>
      </c>
      <c r="P542" s="76">
        <v>4</v>
      </c>
      <c r="Q542" s="76">
        <v>0</v>
      </c>
      <c r="R542" s="76">
        <v>120</v>
      </c>
      <c r="S542" s="76" t="s">
        <v>1144</v>
      </c>
      <c r="T542" s="69">
        <v>20000000</v>
      </c>
      <c r="U542" s="69">
        <v>5000000</v>
      </c>
      <c r="V542" s="46">
        <v>1293</v>
      </c>
      <c r="W542" s="44">
        <v>45440</v>
      </c>
      <c r="X542" s="45">
        <v>20000000</v>
      </c>
      <c r="Y542" s="46">
        <v>1680</v>
      </c>
      <c r="Z542" s="44">
        <v>45448</v>
      </c>
      <c r="AA542" s="47" t="s">
        <v>3333</v>
      </c>
      <c r="AB542" s="77" t="s">
        <v>84</v>
      </c>
      <c r="AC542" s="97">
        <v>45447</v>
      </c>
      <c r="AD542" s="48" t="s">
        <v>3334</v>
      </c>
      <c r="AE542" s="78" t="s">
        <v>3335</v>
      </c>
      <c r="AF542" s="77" t="s">
        <v>87</v>
      </c>
      <c r="AG542" s="48" t="s">
        <v>88</v>
      </c>
      <c r="AH542" s="48" t="s">
        <v>242</v>
      </c>
      <c r="AI542" s="48" t="s">
        <v>77</v>
      </c>
      <c r="AJ542" s="48" t="s">
        <v>77</v>
      </c>
      <c r="AK542" s="49"/>
      <c r="AL542" s="50"/>
      <c r="AM542" s="48" t="s">
        <v>77</v>
      </c>
      <c r="AN542" s="48" t="s">
        <v>77</v>
      </c>
      <c r="AO542" s="48" t="s">
        <v>77</v>
      </c>
      <c r="AP542" s="48" t="s">
        <v>77</v>
      </c>
      <c r="AQ542" s="48" t="s">
        <v>77</v>
      </c>
      <c r="AR542" s="48" t="s">
        <v>77</v>
      </c>
      <c r="AS542" s="48" t="s">
        <v>77</v>
      </c>
      <c r="AT542" s="51"/>
      <c r="AU542" s="51"/>
      <c r="AV542" s="51"/>
      <c r="AW542" s="51"/>
      <c r="AX542" s="52"/>
      <c r="AY542" s="37"/>
      <c r="AZ542" s="37"/>
      <c r="BA542" s="66"/>
      <c r="BB542" s="66"/>
      <c r="BC542" s="51"/>
      <c r="BD542" s="51"/>
      <c r="BE542" s="51"/>
      <c r="BF542" s="51"/>
      <c r="BG542" s="66"/>
      <c r="BH542" s="76"/>
      <c r="BI542" s="66"/>
      <c r="BJ542" s="76"/>
      <c r="BK542" s="66"/>
      <c r="BL542" s="79"/>
      <c r="BM542" s="76"/>
      <c r="BN542" s="66"/>
      <c r="BO542" s="66"/>
      <c r="BP542" s="79"/>
      <c r="BQ542" s="76"/>
      <c r="BR542" s="66"/>
      <c r="BS542" s="66"/>
      <c r="BT542" s="79"/>
      <c r="BU542" s="80"/>
      <c r="BV542" s="79"/>
      <c r="BW542" s="79"/>
      <c r="BX542" s="64">
        <f>O542</f>
        <v>45569</v>
      </c>
      <c r="BY542" s="65">
        <f>R542+AX542</f>
        <v>120</v>
      </c>
      <c r="BZ542" s="66" t="str">
        <f>S542</f>
        <v>4 MESES</v>
      </c>
      <c r="CA542" s="42">
        <f>T542+AL542</f>
        <v>20000000</v>
      </c>
      <c r="CB542" s="37" t="s">
        <v>91</v>
      </c>
    </row>
    <row r="543" spans="1:80" s="58" customFormat="1" ht="29.25" customHeight="1" x14ac:dyDescent="0.3">
      <c r="A543" s="75">
        <v>542</v>
      </c>
      <c r="B543" s="73">
        <v>109005</v>
      </c>
      <c r="C543" s="36" t="s">
        <v>71</v>
      </c>
      <c r="D543" s="71" t="s">
        <v>72</v>
      </c>
      <c r="E543" s="71" t="s">
        <v>73</v>
      </c>
      <c r="F543" s="66" t="s">
        <v>3336</v>
      </c>
      <c r="G543" s="38" t="s">
        <v>874</v>
      </c>
      <c r="H543" s="76" t="s">
        <v>76</v>
      </c>
      <c r="I543" s="76" t="s">
        <v>3337</v>
      </c>
      <c r="J543" s="40" t="s">
        <v>3338</v>
      </c>
      <c r="K543" s="66" t="s">
        <v>80</v>
      </c>
      <c r="L543" s="76" t="s">
        <v>81</v>
      </c>
      <c r="M543" s="86">
        <v>45449</v>
      </c>
      <c r="N543" s="86">
        <v>45462</v>
      </c>
      <c r="O543" s="86">
        <v>45583</v>
      </c>
      <c r="P543" s="76">
        <v>4</v>
      </c>
      <c r="Q543" s="76">
        <v>0</v>
      </c>
      <c r="R543" s="76">
        <v>120</v>
      </c>
      <c r="S543" s="76" t="s">
        <v>1144</v>
      </c>
      <c r="T543" s="69">
        <v>32000000</v>
      </c>
      <c r="U543" s="69">
        <v>8000000</v>
      </c>
      <c r="V543" s="43">
        <v>1294</v>
      </c>
      <c r="W543" s="44">
        <v>45440</v>
      </c>
      <c r="X543" s="45">
        <v>64000000</v>
      </c>
      <c r="Y543" s="46">
        <v>1725</v>
      </c>
      <c r="Z543" s="44">
        <v>45449</v>
      </c>
      <c r="AA543" s="47" t="s">
        <v>3317</v>
      </c>
      <c r="AB543" s="77" t="s">
        <v>84</v>
      </c>
      <c r="AC543" s="97">
        <v>45448</v>
      </c>
      <c r="AD543" s="48" t="s">
        <v>3339</v>
      </c>
      <c r="AE543" s="8" t="s">
        <v>3340</v>
      </c>
      <c r="AF543" s="77" t="s">
        <v>87</v>
      </c>
      <c r="AG543" s="48" t="s">
        <v>257</v>
      </c>
      <c r="AH543" s="60" t="s">
        <v>258</v>
      </c>
      <c r="AI543" s="48" t="s">
        <v>77</v>
      </c>
      <c r="AJ543" s="48" t="s">
        <v>77</v>
      </c>
      <c r="AK543" s="49"/>
      <c r="AL543" s="50"/>
      <c r="AM543" s="48" t="s">
        <v>77</v>
      </c>
      <c r="AN543" s="48" t="s">
        <v>77</v>
      </c>
      <c r="AO543" s="48" t="s">
        <v>77</v>
      </c>
      <c r="AP543" s="48" t="s">
        <v>77</v>
      </c>
      <c r="AQ543" s="48" t="s">
        <v>77</v>
      </c>
      <c r="AR543" s="48" t="s">
        <v>77</v>
      </c>
      <c r="AS543" s="48" t="s">
        <v>77</v>
      </c>
      <c r="AT543" s="51"/>
      <c r="AU543" s="51"/>
      <c r="AV543" s="51"/>
      <c r="AW543" s="51"/>
      <c r="AX543" s="52"/>
      <c r="AY543" s="37"/>
      <c r="AZ543" s="37"/>
      <c r="BA543" s="66"/>
      <c r="BB543" s="66"/>
      <c r="BC543" s="51"/>
      <c r="BD543" s="51"/>
      <c r="BE543" s="51"/>
      <c r="BF543" s="51"/>
      <c r="BG543" s="66"/>
      <c r="BH543" s="76"/>
      <c r="BI543" s="66"/>
      <c r="BJ543" s="76"/>
      <c r="BK543" s="66"/>
      <c r="BL543" s="79"/>
      <c r="BM543" s="76"/>
      <c r="BN543" s="66"/>
      <c r="BO543" s="66"/>
      <c r="BP543" s="79"/>
      <c r="BQ543" s="76"/>
      <c r="BR543" s="66"/>
      <c r="BS543" s="66"/>
      <c r="BT543" s="79"/>
      <c r="BU543" s="80"/>
      <c r="BV543" s="79"/>
      <c r="BW543" s="79"/>
      <c r="BX543" s="64">
        <f>O543</f>
        <v>45583</v>
      </c>
      <c r="BY543" s="65">
        <f>R543+AX543</f>
        <v>120</v>
      </c>
      <c r="BZ543" s="66" t="str">
        <f>S543</f>
        <v>4 MESES</v>
      </c>
      <c r="CA543" s="42">
        <f>T543+AL543</f>
        <v>32000000</v>
      </c>
      <c r="CB543" s="37" t="s">
        <v>91</v>
      </c>
    </row>
    <row r="544" spans="1:80" s="58" customFormat="1" ht="29.25" customHeight="1" x14ac:dyDescent="0.3">
      <c r="A544" s="75">
        <v>543</v>
      </c>
      <c r="B544" s="73">
        <v>109005</v>
      </c>
      <c r="C544" s="36" t="s">
        <v>71</v>
      </c>
      <c r="D544" s="71" t="s">
        <v>72</v>
      </c>
      <c r="E544" s="71" t="s">
        <v>73</v>
      </c>
      <c r="F544" s="66" t="s">
        <v>3341</v>
      </c>
      <c r="G544" s="38" t="s">
        <v>3342</v>
      </c>
      <c r="H544" s="76" t="s">
        <v>76</v>
      </c>
      <c r="I544" s="76" t="s">
        <v>3343</v>
      </c>
      <c r="J544" s="40" t="s">
        <v>3338</v>
      </c>
      <c r="K544" s="66" t="s">
        <v>80</v>
      </c>
      <c r="L544" s="76" t="s">
        <v>81</v>
      </c>
      <c r="M544" s="86">
        <v>45449</v>
      </c>
      <c r="N544" s="86">
        <v>45460</v>
      </c>
      <c r="O544" s="86">
        <v>45581</v>
      </c>
      <c r="P544" s="76">
        <v>4</v>
      </c>
      <c r="Q544" s="76">
        <v>0</v>
      </c>
      <c r="R544" s="76">
        <v>120</v>
      </c>
      <c r="S544" s="76" t="s">
        <v>1144</v>
      </c>
      <c r="T544" s="69">
        <v>32000000</v>
      </c>
      <c r="U544" s="69">
        <v>8000000</v>
      </c>
      <c r="V544" s="43">
        <v>1294</v>
      </c>
      <c r="W544" s="44">
        <v>45440</v>
      </c>
      <c r="X544" s="45">
        <v>64000000</v>
      </c>
      <c r="Y544" s="46">
        <v>1727</v>
      </c>
      <c r="Z544" s="44">
        <v>45449</v>
      </c>
      <c r="AA544" s="47" t="s">
        <v>3317</v>
      </c>
      <c r="AB544" s="77" t="s">
        <v>84</v>
      </c>
      <c r="AC544" s="97">
        <v>45448</v>
      </c>
      <c r="AD544" s="48" t="s">
        <v>3344</v>
      </c>
      <c r="AE544" s="78" t="s">
        <v>3345</v>
      </c>
      <c r="AF544" s="77" t="s">
        <v>87</v>
      </c>
      <c r="AG544" s="48" t="s">
        <v>257</v>
      </c>
      <c r="AH544" s="61" t="s">
        <v>258</v>
      </c>
      <c r="AI544" s="48" t="s">
        <v>77</v>
      </c>
      <c r="AJ544" s="48" t="s">
        <v>77</v>
      </c>
      <c r="AK544" s="49"/>
      <c r="AL544" s="50"/>
      <c r="AM544" s="48" t="s">
        <v>77</v>
      </c>
      <c r="AN544" s="48" t="s">
        <v>77</v>
      </c>
      <c r="AO544" s="48" t="s">
        <v>77</v>
      </c>
      <c r="AP544" s="48" t="s">
        <v>77</v>
      </c>
      <c r="AQ544" s="48" t="s">
        <v>77</v>
      </c>
      <c r="AR544" s="48" t="s">
        <v>77</v>
      </c>
      <c r="AS544" s="48" t="s">
        <v>77</v>
      </c>
      <c r="AT544" s="51"/>
      <c r="AU544" s="51"/>
      <c r="AV544" s="51"/>
      <c r="AW544" s="51"/>
      <c r="AX544" s="52"/>
      <c r="AY544" s="37"/>
      <c r="AZ544" s="37"/>
      <c r="BA544" s="66"/>
      <c r="BB544" s="66"/>
      <c r="BC544" s="51"/>
      <c r="BD544" s="51"/>
      <c r="BE544" s="51"/>
      <c r="BF544" s="51"/>
      <c r="BG544" s="66"/>
      <c r="BH544" s="76"/>
      <c r="BI544" s="66"/>
      <c r="BJ544" s="76"/>
      <c r="BK544" s="66"/>
      <c r="BL544" s="79"/>
      <c r="BM544" s="76"/>
      <c r="BN544" s="66"/>
      <c r="BO544" s="66"/>
      <c r="BP544" s="79"/>
      <c r="BQ544" s="76"/>
      <c r="BR544" s="66"/>
      <c r="BS544" s="66"/>
      <c r="BT544" s="79"/>
      <c r="BU544" s="80"/>
      <c r="BV544" s="79"/>
      <c r="BW544" s="79"/>
      <c r="BX544" s="64">
        <f>O544</f>
        <v>45581</v>
      </c>
      <c r="BY544" s="65">
        <f>R544+AX544</f>
        <v>120</v>
      </c>
      <c r="BZ544" s="66" t="str">
        <f>S544</f>
        <v>4 MESES</v>
      </c>
      <c r="CA544" s="42">
        <f>T544+AL544</f>
        <v>32000000</v>
      </c>
      <c r="CB544" s="37" t="s">
        <v>91</v>
      </c>
    </row>
    <row r="545" spans="1:80" s="58" customFormat="1" ht="29.25" customHeight="1" x14ac:dyDescent="0.3">
      <c r="A545" s="75">
        <v>544</v>
      </c>
      <c r="B545" s="73">
        <v>109007</v>
      </c>
      <c r="C545" s="36" t="s">
        <v>71</v>
      </c>
      <c r="D545" s="71" t="s">
        <v>72</v>
      </c>
      <c r="E545" s="71" t="s">
        <v>73</v>
      </c>
      <c r="F545" s="66" t="s">
        <v>3346</v>
      </c>
      <c r="G545" s="38" t="s">
        <v>368</v>
      </c>
      <c r="H545" s="76" t="s">
        <v>76</v>
      </c>
      <c r="I545" s="76" t="s">
        <v>3347</v>
      </c>
      <c r="J545" s="40" t="s">
        <v>3348</v>
      </c>
      <c r="K545" s="66" t="s">
        <v>80</v>
      </c>
      <c r="L545" s="76" t="s">
        <v>81</v>
      </c>
      <c r="M545" s="86">
        <v>45449</v>
      </c>
      <c r="N545" s="86">
        <v>45454</v>
      </c>
      <c r="O545" s="86">
        <v>45575</v>
      </c>
      <c r="P545" s="76">
        <v>4</v>
      </c>
      <c r="Q545" s="76">
        <v>0</v>
      </c>
      <c r="R545" s="76">
        <v>120</v>
      </c>
      <c r="S545" s="76" t="s">
        <v>1144</v>
      </c>
      <c r="T545" s="69">
        <v>20000000</v>
      </c>
      <c r="U545" s="69">
        <v>5000000</v>
      </c>
      <c r="V545" s="46">
        <v>1296</v>
      </c>
      <c r="W545" s="44">
        <v>45440</v>
      </c>
      <c r="X545" s="45">
        <v>20000000</v>
      </c>
      <c r="Y545" s="46">
        <v>1728</v>
      </c>
      <c r="Z545" s="44">
        <v>45449</v>
      </c>
      <c r="AA545" s="47" t="s">
        <v>3333</v>
      </c>
      <c r="AB545" s="77" t="s">
        <v>84</v>
      </c>
      <c r="AC545" s="97">
        <v>45448</v>
      </c>
      <c r="AD545" s="48" t="s">
        <v>3349</v>
      </c>
      <c r="AE545" s="78" t="s">
        <v>3350</v>
      </c>
      <c r="AF545" s="77" t="s">
        <v>87</v>
      </c>
      <c r="AG545" s="48" t="s">
        <v>257</v>
      </c>
      <c r="AH545" s="61" t="s">
        <v>258</v>
      </c>
      <c r="AI545" s="48" t="s">
        <v>77</v>
      </c>
      <c r="AJ545" s="48" t="s">
        <v>77</v>
      </c>
      <c r="AK545" s="49"/>
      <c r="AL545" s="50"/>
      <c r="AM545" s="48" t="s">
        <v>77</v>
      </c>
      <c r="AN545" s="48" t="s">
        <v>77</v>
      </c>
      <c r="AO545" s="48" t="s">
        <v>77</v>
      </c>
      <c r="AP545" s="48" t="s">
        <v>77</v>
      </c>
      <c r="AQ545" s="48" t="s">
        <v>77</v>
      </c>
      <c r="AR545" s="48" t="s">
        <v>77</v>
      </c>
      <c r="AS545" s="48" t="s">
        <v>77</v>
      </c>
      <c r="AT545" s="51"/>
      <c r="AU545" s="51"/>
      <c r="AV545" s="51"/>
      <c r="AW545" s="51"/>
      <c r="AX545" s="52"/>
      <c r="AY545" s="37"/>
      <c r="AZ545" s="37"/>
      <c r="BA545" s="66"/>
      <c r="BB545" s="66"/>
      <c r="BC545" s="51"/>
      <c r="BD545" s="51"/>
      <c r="BE545" s="51"/>
      <c r="BF545" s="51"/>
      <c r="BG545" s="66"/>
      <c r="BH545" s="76"/>
      <c r="BI545" s="66"/>
      <c r="BJ545" s="76"/>
      <c r="BK545" s="66"/>
      <c r="BL545" s="79"/>
      <c r="BM545" s="76"/>
      <c r="BN545" s="66"/>
      <c r="BO545" s="66"/>
      <c r="BP545" s="79"/>
      <c r="BQ545" s="76"/>
      <c r="BR545" s="66"/>
      <c r="BS545" s="66"/>
      <c r="BT545" s="79"/>
      <c r="BU545" s="80"/>
      <c r="BV545" s="79"/>
      <c r="BW545" s="79"/>
      <c r="BX545" s="64">
        <f>O545</f>
        <v>45575</v>
      </c>
      <c r="BY545" s="65">
        <f>R545+AX545</f>
        <v>120</v>
      </c>
      <c r="BZ545" s="66" t="str">
        <f>S545</f>
        <v>4 MESES</v>
      </c>
      <c r="CA545" s="42">
        <f>T545+AL545</f>
        <v>20000000</v>
      </c>
      <c r="CB545" s="37" t="s">
        <v>91</v>
      </c>
    </row>
    <row r="546" spans="1:80" s="58" customFormat="1" ht="29.25" customHeight="1" x14ac:dyDescent="0.3">
      <c r="A546" s="75">
        <v>545</v>
      </c>
      <c r="B546" s="73">
        <v>108983</v>
      </c>
      <c r="C546" s="36" t="s">
        <v>71</v>
      </c>
      <c r="D546" s="71" t="s">
        <v>72</v>
      </c>
      <c r="E546" s="71" t="s">
        <v>73</v>
      </c>
      <c r="F546" s="66" t="s">
        <v>3351</v>
      </c>
      <c r="G546" s="38" t="s">
        <v>113</v>
      </c>
      <c r="H546" s="76" t="s">
        <v>76</v>
      </c>
      <c r="I546" s="76" t="s">
        <v>3352</v>
      </c>
      <c r="J546" s="40" t="s">
        <v>3353</v>
      </c>
      <c r="K546" s="66" t="s">
        <v>80</v>
      </c>
      <c r="L546" s="76" t="s">
        <v>81</v>
      </c>
      <c r="M546" s="86">
        <v>45449</v>
      </c>
      <c r="N546" s="86">
        <v>45456</v>
      </c>
      <c r="O546" s="86">
        <v>45577</v>
      </c>
      <c r="P546" s="76">
        <v>4</v>
      </c>
      <c r="Q546" s="76">
        <v>0</v>
      </c>
      <c r="R546" s="76">
        <v>120</v>
      </c>
      <c r="S546" s="76" t="s">
        <v>1144</v>
      </c>
      <c r="T546" s="69">
        <v>26000000</v>
      </c>
      <c r="U546" s="69">
        <v>6500000</v>
      </c>
      <c r="V546" s="46">
        <v>1289</v>
      </c>
      <c r="W546" s="44">
        <v>45440</v>
      </c>
      <c r="X546" s="45">
        <v>26000000</v>
      </c>
      <c r="Y546" s="46">
        <v>1729</v>
      </c>
      <c r="Z546" s="44">
        <v>45449</v>
      </c>
      <c r="AA546" s="47" t="s">
        <v>3354</v>
      </c>
      <c r="AB546" s="77" t="s">
        <v>84</v>
      </c>
      <c r="AC546" s="97">
        <v>45448</v>
      </c>
      <c r="AD546" s="48" t="s">
        <v>3355</v>
      </c>
      <c r="AE546" s="8" t="s">
        <v>3356</v>
      </c>
      <c r="AF546" s="77" t="s">
        <v>87</v>
      </c>
      <c r="AG546" s="61" t="s">
        <v>118</v>
      </c>
      <c r="AH546" s="60" t="s">
        <v>2987</v>
      </c>
      <c r="AI546" s="48" t="s">
        <v>77</v>
      </c>
      <c r="AJ546" s="48" t="s">
        <v>77</v>
      </c>
      <c r="AK546" s="49"/>
      <c r="AL546" s="50"/>
      <c r="AM546" s="48" t="s">
        <v>77</v>
      </c>
      <c r="AN546" s="48" t="s">
        <v>77</v>
      </c>
      <c r="AO546" s="48" t="s">
        <v>77</v>
      </c>
      <c r="AP546" s="48" t="s">
        <v>77</v>
      </c>
      <c r="AQ546" s="48" t="s">
        <v>77</v>
      </c>
      <c r="AR546" s="48" t="s">
        <v>77</v>
      </c>
      <c r="AS546" s="48" t="s">
        <v>77</v>
      </c>
      <c r="AT546" s="51"/>
      <c r="AU546" s="51"/>
      <c r="AV546" s="51"/>
      <c r="AW546" s="51"/>
      <c r="AX546" s="52"/>
      <c r="AY546" s="37"/>
      <c r="AZ546" s="37"/>
      <c r="BA546" s="66"/>
      <c r="BB546" s="66"/>
      <c r="BC546" s="51"/>
      <c r="BD546" s="51"/>
      <c r="BE546" s="51"/>
      <c r="BF546" s="51"/>
      <c r="BG546" s="66"/>
      <c r="BH546" s="76"/>
      <c r="BI546" s="66"/>
      <c r="BJ546" s="76"/>
      <c r="BK546" s="66"/>
      <c r="BL546" s="79"/>
      <c r="BM546" s="76"/>
      <c r="BN546" s="66"/>
      <c r="BO546" s="66"/>
      <c r="BP546" s="79"/>
      <c r="BQ546" s="76"/>
      <c r="BR546" s="66"/>
      <c r="BS546" s="66"/>
      <c r="BT546" s="79"/>
      <c r="BU546" s="80"/>
      <c r="BV546" s="79"/>
      <c r="BW546" s="79"/>
      <c r="BX546" s="64">
        <f>O546</f>
        <v>45577</v>
      </c>
      <c r="BY546" s="65">
        <f>R546+AX546</f>
        <v>120</v>
      </c>
      <c r="BZ546" s="66" t="str">
        <f>S546</f>
        <v>4 MESES</v>
      </c>
      <c r="CA546" s="42">
        <f>T546+AL546</f>
        <v>26000000</v>
      </c>
      <c r="CB546" s="37" t="s">
        <v>91</v>
      </c>
    </row>
    <row r="547" spans="1:80" s="58" customFormat="1" ht="29.25" customHeight="1" x14ac:dyDescent="0.3">
      <c r="A547" s="75">
        <v>546</v>
      </c>
      <c r="B547" s="73">
        <v>108439</v>
      </c>
      <c r="C547" s="36" t="s">
        <v>71</v>
      </c>
      <c r="D547" s="71" t="s">
        <v>72</v>
      </c>
      <c r="E547" s="71" t="s">
        <v>73</v>
      </c>
      <c r="F547" s="66" t="s">
        <v>3357</v>
      </c>
      <c r="G547" s="38" t="s">
        <v>655</v>
      </c>
      <c r="H547" s="76" t="s">
        <v>76</v>
      </c>
      <c r="I547" s="76" t="s">
        <v>3358</v>
      </c>
      <c r="J547" s="40" t="s">
        <v>3359</v>
      </c>
      <c r="K547" s="66" t="s">
        <v>80</v>
      </c>
      <c r="L547" s="76" t="s">
        <v>81</v>
      </c>
      <c r="M547" s="86">
        <v>45449</v>
      </c>
      <c r="N547" s="86">
        <v>45460</v>
      </c>
      <c r="O547" s="86">
        <v>45581</v>
      </c>
      <c r="P547" s="76">
        <v>4</v>
      </c>
      <c r="Q547" s="76">
        <v>0</v>
      </c>
      <c r="R547" s="76">
        <v>120</v>
      </c>
      <c r="S547" s="76" t="s">
        <v>1144</v>
      </c>
      <c r="T547" s="69">
        <v>28000000</v>
      </c>
      <c r="U547" s="69">
        <v>7000000</v>
      </c>
      <c r="V547" s="43">
        <v>1283</v>
      </c>
      <c r="W547" s="44">
        <v>45440</v>
      </c>
      <c r="X547" s="45">
        <v>56000000</v>
      </c>
      <c r="Y547" s="46">
        <v>1730</v>
      </c>
      <c r="Z547" s="44">
        <v>45449</v>
      </c>
      <c r="AA547" s="47" t="s">
        <v>813</v>
      </c>
      <c r="AB547" s="77" t="s">
        <v>84</v>
      </c>
      <c r="AC547" s="97">
        <v>45448</v>
      </c>
      <c r="AD547" s="48" t="s">
        <v>3360</v>
      </c>
      <c r="AE547" s="78" t="s">
        <v>3361</v>
      </c>
      <c r="AF547" s="77" t="s">
        <v>87</v>
      </c>
      <c r="AG547" s="48" t="s">
        <v>257</v>
      </c>
      <c r="AH547" s="61" t="s">
        <v>329</v>
      </c>
      <c r="AI547" s="48" t="s">
        <v>77</v>
      </c>
      <c r="AJ547" s="48" t="s">
        <v>77</v>
      </c>
      <c r="AK547" s="49"/>
      <c r="AL547" s="50"/>
      <c r="AM547" s="48" t="s">
        <v>77</v>
      </c>
      <c r="AN547" s="48" t="s">
        <v>77</v>
      </c>
      <c r="AO547" s="48" t="s">
        <v>77</v>
      </c>
      <c r="AP547" s="48" t="s">
        <v>77</v>
      </c>
      <c r="AQ547" s="48" t="s">
        <v>77</v>
      </c>
      <c r="AR547" s="48" t="s">
        <v>77</v>
      </c>
      <c r="AS547" s="48" t="s">
        <v>77</v>
      </c>
      <c r="AT547" s="51"/>
      <c r="AU547" s="51"/>
      <c r="AV547" s="51"/>
      <c r="AW547" s="51"/>
      <c r="AX547" s="52"/>
      <c r="AY547" s="37"/>
      <c r="AZ547" s="37"/>
      <c r="BA547" s="66"/>
      <c r="BB547" s="66"/>
      <c r="BC547" s="51"/>
      <c r="BD547" s="51"/>
      <c r="BE547" s="51"/>
      <c r="BF547" s="51"/>
      <c r="BG547" s="66"/>
      <c r="BH547" s="76"/>
      <c r="BI547" s="66"/>
      <c r="BJ547" s="76"/>
      <c r="BK547" s="66"/>
      <c r="BL547" s="79"/>
      <c r="BM547" s="76"/>
      <c r="BN547" s="66"/>
      <c r="BO547" s="66"/>
      <c r="BP547" s="79"/>
      <c r="BQ547" s="76"/>
      <c r="BR547" s="66"/>
      <c r="BS547" s="66"/>
      <c r="BT547" s="79"/>
      <c r="BU547" s="80"/>
      <c r="BV547" s="79"/>
      <c r="BW547" s="79"/>
      <c r="BX547" s="64">
        <f>O547</f>
        <v>45581</v>
      </c>
      <c r="BY547" s="65">
        <f>R547+AX547</f>
        <v>120</v>
      </c>
      <c r="BZ547" s="66" t="str">
        <f>S547</f>
        <v>4 MESES</v>
      </c>
      <c r="CA547" s="42">
        <f>T547+AL547</f>
        <v>28000000</v>
      </c>
      <c r="CB547" s="37" t="s">
        <v>91</v>
      </c>
    </row>
    <row r="548" spans="1:80" s="58" customFormat="1" ht="29.25" customHeight="1" x14ac:dyDescent="0.3">
      <c r="A548" s="75">
        <v>547</v>
      </c>
      <c r="B548" s="73">
        <v>109006</v>
      </c>
      <c r="C548" s="36" t="s">
        <v>71</v>
      </c>
      <c r="D548" s="71" t="s">
        <v>72</v>
      </c>
      <c r="E548" s="71" t="s">
        <v>73</v>
      </c>
      <c r="F548" s="66" t="s">
        <v>3362</v>
      </c>
      <c r="G548" s="38" t="s">
        <v>879</v>
      </c>
      <c r="H548" s="76" t="s">
        <v>76</v>
      </c>
      <c r="I548" s="76" t="s">
        <v>3363</v>
      </c>
      <c r="J548" s="40" t="s">
        <v>3364</v>
      </c>
      <c r="K548" s="66" t="s">
        <v>80</v>
      </c>
      <c r="L548" s="76" t="s">
        <v>81</v>
      </c>
      <c r="M548" s="86">
        <v>45449</v>
      </c>
      <c r="N548" s="86">
        <v>45463</v>
      </c>
      <c r="O548" s="86">
        <v>45554</v>
      </c>
      <c r="P548" s="76">
        <v>4</v>
      </c>
      <c r="Q548" s="76">
        <v>0</v>
      </c>
      <c r="R548" s="76">
        <v>120</v>
      </c>
      <c r="S548" s="76" t="s">
        <v>1144</v>
      </c>
      <c r="T548" s="69">
        <v>24000000</v>
      </c>
      <c r="U548" s="69">
        <v>6000000</v>
      </c>
      <c r="V548" s="46">
        <v>1295</v>
      </c>
      <c r="W548" s="44">
        <v>45440</v>
      </c>
      <c r="X548" s="45">
        <v>24000000</v>
      </c>
      <c r="Y548" s="46">
        <v>1731</v>
      </c>
      <c r="Z548" s="44">
        <v>45449</v>
      </c>
      <c r="AA548" s="47" t="s">
        <v>3365</v>
      </c>
      <c r="AB548" s="77" t="s">
        <v>84</v>
      </c>
      <c r="AC548" s="97">
        <v>45448</v>
      </c>
      <c r="AD548" s="48" t="s">
        <v>3366</v>
      </c>
      <c r="AE548" s="78" t="s">
        <v>3367</v>
      </c>
      <c r="AF548" s="77" t="s">
        <v>87</v>
      </c>
      <c r="AG548" s="48" t="s">
        <v>257</v>
      </c>
      <c r="AH548" s="61" t="s">
        <v>258</v>
      </c>
      <c r="AI548" s="48" t="s">
        <v>77</v>
      </c>
      <c r="AJ548" s="48" t="s">
        <v>77</v>
      </c>
      <c r="AK548" s="49"/>
      <c r="AL548" s="50"/>
      <c r="AM548" s="48" t="s">
        <v>77</v>
      </c>
      <c r="AN548" s="48" t="s">
        <v>77</v>
      </c>
      <c r="AO548" s="48" t="s">
        <v>77</v>
      </c>
      <c r="AP548" s="48" t="s">
        <v>77</v>
      </c>
      <c r="AQ548" s="48" t="s">
        <v>77</v>
      </c>
      <c r="AR548" s="48" t="s">
        <v>77</v>
      </c>
      <c r="AS548" s="48" t="s">
        <v>77</v>
      </c>
      <c r="AT548" s="51"/>
      <c r="AU548" s="51"/>
      <c r="AV548" s="51"/>
      <c r="AW548" s="51"/>
      <c r="AX548" s="52"/>
      <c r="AY548" s="37"/>
      <c r="AZ548" s="37"/>
      <c r="BA548" s="66"/>
      <c r="BB548" s="66"/>
      <c r="BC548" s="51"/>
      <c r="BD548" s="51"/>
      <c r="BE548" s="51"/>
      <c r="BF548" s="51"/>
      <c r="BG548" s="66"/>
      <c r="BH548" s="76"/>
      <c r="BI548" s="66"/>
      <c r="BJ548" s="76"/>
      <c r="BK548" s="66"/>
      <c r="BL548" s="79"/>
      <c r="BM548" s="76"/>
      <c r="BN548" s="66"/>
      <c r="BO548" s="66"/>
      <c r="BP548" s="79"/>
      <c r="BQ548" s="76"/>
      <c r="BR548" s="66"/>
      <c r="BS548" s="66"/>
      <c r="BT548" s="79"/>
      <c r="BU548" s="80"/>
      <c r="BV548" s="79"/>
      <c r="BW548" s="79"/>
      <c r="BX548" s="64">
        <f>O548</f>
        <v>45554</v>
      </c>
      <c r="BY548" s="65">
        <f>R548+AX548</f>
        <v>120</v>
      </c>
      <c r="BZ548" s="66" t="str">
        <f>S548</f>
        <v>4 MESES</v>
      </c>
      <c r="CA548" s="42">
        <f>T548+AL548</f>
        <v>24000000</v>
      </c>
      <c r="CB548" s="37" t="s">
        <v>91</v>
      </c>
    </row>
    <row r="549" spans="1:80" s="58" customFormat="1" ht="29.25" customHeight="1" x14ac:dyDescent="0.3">
      <c r="A549" s="75">
        <v>548</v>
      </c>
      <c r="B549" s="73">
        <v>109057</v>
      </c>
      <c r="C549" s="36" t="s">
        <v>71</v>
      </c>
      <c r="D549" s="71" t="s">
        <v>72</v>
      </c>
      <c r="E549" s="71" t="s">
        <v>385</v>
      </c>
      <c r="F549" s="66" t="s">
        <v>3368</v>
      </c>
      <c r="G549" s="38" t="s">
        <v>1158</v>
      </c>
      <c r="H549" s="76" t="s">
        <v>76</v>
      </c>
      <c r="I549" s="76" t="s">
        <v>3369</v>
      </c>
      <c r="J549" s="40" t="s">
        <v>931</v>
      </c>
      <c r="K549" s="66" t="s">
        <v>80</v>
      </c>
      <c r="L549" s="76" t="s">
        <v>81</v>
      </c>
      <c r="M549" s="86">
        <v>45449</v>
      </c>
      <c r="N549" s="86">
        <v>45464</v>
      </c>
      <c r="O549" s="86">
        <v>45585</v>
      </c>
      <c r="P549" s="76">
        <v>4</v>
      </c>
      <c r="Q549" s="76">
        <v>0</v>
      </c>
      <c r="R549" s="76">
        <v>120</v>
      </c>
      <c r="S549" s="76" t="s">
        <v>1144</v>
      </c>
      <c r="T549" s="69">
        <v>11520000</v>
      </c>
      <c r="U549" s="69">
        <v>2880000</v>
      </c>
      <c r="V549" s="43">
        <v>1304</v>
      </c>
      <c r="W549" s="44">
        <v>45440</v>
      </c>
      <c r="X549" s="45">
        <v>34560000</v>
      </c>
      <c r="Y549" s="46">
        <v>1732</v>
      </c>
      <c r="Z549" s="44">
        <v>45449</v>
      </c>
      <c r="AA549" s="47" t="s">
        <v>3370</v>
      </c>
      <c r="AB549" s="77" t="s">
        <v>84</v>
      </c>
      <c r="AC549" s="97">
        <v>45448</v>
      </c>
      <c r="AD549" s="48" t="s">
        <v>3371</v>
      </c>
      <c r="AE549" s="78" t="s">
        <v>3372</v>
      </c>
      <c r="AF549" s="77" t="s">
        <v>87</v>
      </c>
      <c r="AG549" s="61" t="s">
        <v>746</v>
      </c>
      <c r="AH549" s="61" t="s">
        <v>808</v>
      </c>
      <c r="AI549" s="48" t="s">
        <v>77</v>
      </c>
      <c r="AJ549" s="48" t="s">
        <v>77</v>
      </c>
      <c r="AK549" s="49"/>
      <c r="AL549" s="50"/>
      <c r="AM549" s="48" t="s">
        <v>77</v>
      </c>
      <c r="AN549" s="48" t="s">
        <v>77</v>
      </c>
      <c r="AO549" s="48" t="s">
        <v>77</v>
      </c>
      <c r="AP549" s="48" t="s">
        <v>77</v>
      </c>
      <c r="AQ549" s="48" t="s">
        <v>77</v>
      </c>
      <c r="AR549" s="48" t="s">
        <v>77</v>
      </c>
      <c r="AS549" s="48" t="s">
        <v>77</v>
      </c>
      <c r="AT549" s="51"/>
      <c r="AU549" s="51"/>
      <c r="AV549" s="51"/>
      <c r="AW549" s="51"/>
      <c r="AX549" s="52"/>
      <c r="AY549" s="37"/>
      <c r="AZ549" s="37"/>
      <c r="BA549" s="66"/>
      <c r="BB549" s="66"/>
      <c r="BC549" s="51"/>
      <c r="BD549" s="51"/>
      <c r="BE549" s="51"/>
      <c r="BF549" s="51"/>
      <c r="BG549" s="66"/>
      <c r="BH549" s="76"/>
      <c r="BI549" s="66"/>
      <c r="BJ549" s="76"/>
      <c r="BK549" s="66"/>
      <c r="BL549" s="79"/>
      <c r="BM549" s="76"/>
      <c r="BN549" s="66"/>
      <c r="BO549" s="66"/>
      <c r="BP549" s="79"/>
      <c r="BQ549" s="76"/>
      <c r="BR549" s="66"/>
      <c r="BS549" s="66"/>
      <c r="BT549" s="79"/>
      <c r="BU549" s="80"/>
      <c r="BV549" s="79"/>
      <c r="BW549" s="79"/>
      <c r="BX549" s="64">
        <f>O549</f>
        <v>45585</v>
      </c>
      <c r="BY549" s="65">
        <f>R549+AX549</f>
        <v>120</v>
      </c>
      <c r="BZ549" s="66" t="str">
        <f>S549</f>
        <v>4 MESES</v>
      </c>
      <c r="CA549" s="42">
        <f>T549+AL549</f>
        <v>11520000</v>
      </c>
      <c r="CB549" s="37" t="s">
        <v>91</v>
      </c>
    </row>
    <row r="550" spans="1:80" s="58" customFormat="1" ht="29.25" customHeight="1" x14ac:dyDescent="0.3">
      <c r="A550" s="75">
        <v>549</v>
      </c>
      <c r="B550" s="73">
        <v>109044</v>
      </c>
      <c r="C550" s="36" t="s">
        <v>71</v>
      </c>
      <c r="D550" s="71" t="s">
        <v>72</v>
      </c>
      <c r="E550" s="71" t="s">
        <v>73</v>
      </c>
      <c r="F550" s="66" t="s">
        <v>3373</v>
      </c>
      <c r="G550" s="38" t="s">
        <v>3374</v>
      </c>
      <c r="H550" s="76" t="s">
        <v>76</v>
      </c>
      <c r="I550" s="76" t="s">
        <v>3375</v>
      </c>
      <c r="J550" s="40" t="s">
        <v>3376</v>
      </c>
      <c r="K550" s="66" t="s">
        <v>80</v>
      </c>
      <c r="L550" s="76" t="s">
        <v>81</v>
      </c>
      <c r="M550" s="86">
        <v>45449</v>
      </c>
      <c r="N550" s="86">
        <v>45461</v>
      </c>
      <c r="O550" s="86">
        <v>45582</v>
      </c>
      <c r="P550" s="76">
        <v>4</v>
      </c>
      <c r="Q550" s="76">
        <v>0</v>
      </c>
      <c r="R550" s="76">
        <v>120</v>
      </c>
      <c r="S550" s="76" t="s">
        <v>1144</v>
      </c>
      <c r="T550" s="69">
        <v>18000000</v>
      </c>
      <c r="U550" s="69">
        <v>4500000</v>
      </c>
      <c r="V550" s="46">
        <v>1298</v>
      </c>
      <c r="W550" s="44">
        <v>45440</v>
      </c>
      <c r="X550" s="45">
        <v>18000000</v>
      </c>
      <c r="Y550" s="46">
        <v>1733</v>
      </c>
      <c r="Z550" s="44">
        <v>45449</v>
      </c>
      <c r="AA550" s="47" t="s">
        <v>3296</v>
      </c>
      <c r="AB550" s="77" t="s">
        <v>84</v>
      </c>
      <c r="AC550" s="97">
        <v>45448</v>
      </c>
      <c r="AD550" s="48" t="s">
        <v>3377</v>
      </c>
      <c r="AE550" s="78" t="s">
        <v>3378</v>
      </c>
      <c r="AF550" s="77" t="s">
        <v>87</v>
      </c>
      <c r="AG550" s="61" t="s">
        <v>204</v>
      </c>
      <c r="AH550" s="61" t="s">
        <v>348</v>
      </c>
      <c r="AI550" s="48" t="s">
        <v>77</v>
      </c>
      <c r="AJ550" s="48" t="s">
        <v>77</v>
      </c>
      <c r="AK550" s="49"/>
      <c r="AL550" s="50"/>
      <c r="AM550" s="48" t="s">
        <v>77</v>
      </c>
      <c r="AN550" s="48" t="s">
        <v>77</v>
      </c>
      <c r="AO550" s="48" t="s">
        <v>77</v>
      </c>
      <c r="AP550" s="48" t="s">
        <v>77</v>
      </c>
      <c r="AQ550" s="48" t="s">
        <v>77</v>
      </c>
      <c r="AR550" s="48" t="s">
        <v>77</v>
      </c>
      <c r="AS550" s="48" t="s">
        <v>77</v>
      </c>
      <c r="AT550" s="51"/>
      <c r="AU550" s="51"/>
      <c r="AV550" s="51"/>
      <c r="AW550" s="51"/>
      <c r="AX550" s="52"/>
      <c r="AY550" s="37"/>
      <c r="AZ550" s="37"/>
      <c r="BA550" s="66"/>
      <c r="BB550" s="66"/>
      <c r="BC550" s="51"/>
      <c r="BD550" s="51"/>
      <c r="BE550" s="51"/>
      <c r="BF550" s="51"/>
      <c r="BG550" s="66"/>
      <c r="BH550" s="76"/>
      <c r="BI550" s="66"/>
      <c r="BJ550" s="76"/>
      <c r="BK550" s="66"/>
      <c r="BL550" s="79"/>
      <c r="BM550" s="76"/>
      <c r="BN550" s="66"/>
      <c r="BO550" s="66"/>
      <c r="BP550" s="79"/>
      <c r="BQ550" s="76"/>
      <c r="BR550" s="66"/>
      <c r="BS550" s="66"/>
      <c r="BT550" s="79"/>
      <c r="BU550" s="80"/>
      <c r="BV550" s="79"/>
      <c r="BW550" s="79"/>
      <c r="BX550" s="64">
        <f>O550</f>
        <v>45582</v>
      </c>
      <c r="BY550" s="65">
        <f>R550+AX550</f>
        <v>120</v>
      </c>
      <c r="BZ550" s="66" t="str">
        <f>S550</f>
        <v>4 MESES</v>
      </c>
      <c r="CA550" s="42">
        <f>T550+AL550</f>
        <v>18000000</v>
      </c>
      <c r="CB550" s="37" t="s">
        <v>91</v>
      </c>
    </row>
    <row r="551" spans="1:80" s="58" customFormat="1" ht="29.25" customHeight="1" x14ac:dyDescent="0.3">
      <c r="A551" s="75">
        <v>550</v>
      </c>
      <c r="B551" s="73">
        <v>108440</v>
      </c>
      <c r="C551" s="36" t="s">
        <v>71</v>
      </c>
      <c r="D551" s="71" t="s">
        <v>72</v>
      </c>
      <c r="E551" s="71" t="s">
        <v>73</v>
      </c>
      <c r="F551" s="66" t="s">
        <v>3379</v>
      </c>
      <c r="G551" s="38" t="s">
        <v>3380</v>
      </c>
      <c r="H551" s="76" t="s">
        <v>76</v>
      </c>
      <c r="I551" s="76" t="s">
        <v>3381</v>
      </c>
      <c r="J551" s="40" t="s">
        <v>3316</v>
      </c>
      <c r="K551" s="66" t="s">
        <v>80</v>
      </c>
      <c r="L551" s="76" t="s">
        <v>81</v>
      </c>
      <c r="M551" s="86">
        <v>45449</v>
      </c>
      <c r="N551" s="86">
        <v>45461</v>
      </c>
      <c r="O551" s="86">
        <v>45582</v>
      </c>
      <c r="P551" s="76">
        <v>4</v>
      </c>
      <c r="Q551" s="76">
        <v>0</v>
      </c>
      <c r="R551" s="76">
        <v>120</v>
      </c>
      <c r="S551" s="76" t="s">
        <v>1144</v>
      </c>
      <c r="T551" s="69">
        <v>32000000</v>
      </c>
      <c r="U551" s="69">
        <v>8000000</v>
      </c>
      <c r="V551" s="43">
        <v>1284</v>
      </c>
      <c r="W551" s="44">
        <v>45440</v>
      </c>
      <c r="X551" s="45">
        <v>160000000</v>
      </c>
      <c r="Y551" s="46">
        <v>1734</v>
      </c>
      <c r="Z551" s="44">
        <v>45449</v>
      </c>
      <c r="AA551" s="47" t="s">
        <v>3317</v>
      </c>
      <c r="AB551" s="77" t="s">
        <v>84</v>
      </c>
      <c r="AC551" s="97">
        <v>45448</v>
      </c>
      <c r="AD551" s="48" t="s">
        <v>3382</v>
      </c>
      <c r="AE551" s="78" t="s">
        <v>3383</v>
      </c>
      <c r="AF551" s="77" t="s">
        <v>87</v>
      </c>
      <c r="AG551" s="48" t="s">
        <v>88</v>
      </c>
      <c r="AH551" s="48" t="s">
        <v>242</v>
      </c>
      <c r="AI551" s="48" t="s">
        <v>77</v>
      </c>
      <c r="AJ551" s="48" t="s">
        <v>77</v>
      </c>
      <c r="AK551" s="49"/>
      <c r="AL551" s="50"/>
      <c r="AM551" s="48" t="s">
        <v>77</v>
      </c>
      <c r="AN551" s="48" t="s">
        <v>77</v>
      </c>
      <c r="AO551" s="48" t="s">
        <v>77</v>
      </c>
      <c r="AP551" s="48" t="s">
        <v>77</v>
      </c>
      <c r="AQ551" s="48" t="s">
        <v>77</v>
      </c>
      <c r="AR551" s="48" t="s">
        <v>77</v>
      </c>
      <c r="AS551" s="48" t="s">
        <v>77</v>
      </c>
      <c r="AT551" s="51"/>
      <c r="AU551" s="51"/>
      <c r="AV551" s="51"/>
      <c r="AW551" s="51"/>
      <c r="AX551" s="52"/>
      <c r="AY551" s="37"/>
      <c r="AZ551" s="37"/>
      <c r="BA551" s="66"/>
      <c r="BB551" s="66"/>
      <c r="BC551" s="51"/>
      <c r="BD551" s="51"/>
      <c r="BE551" s="51"/>
      <c r="BF551" s="51"/>
      <c r="BG551" s="66"/>
      <c r="BH551" s="76"/>
      <c r="BI551" s="66"/>
      <c r="BJ551" s="76"/>
      <c r="BK551" s="66"/>
      <c r="BL551" s="79"/>
      <c r="BM551" s="76"/>
      <c r="BN551" s="66"/>
      <c r="BO551" s="66"/>
      <c r="BP551" s="79"/>
      <c r="BQ551" s="76"/>
      <c r="BR551" s="66"/>
      <c r="BS551" s="66"/>
      <c r="BT551" s="79"/>
      <c r="BU551" s="80"/>
      <c r="BV551" s="79"/>
      <c r="BW551" s="79"/>
      <c r="BX551" s="64">
        <f>O551</f>
        <v>45582</v>
      </c>
      <c r="BY551" s="65">
        <f>R551+AX551</f>
        <v>120</v>
      </c>
      <c r="BZ551" s="66" t="str">
        <f>S551</f>
        <v>4 MESES</v>
      </c>
      <c r="CA551" s="42">
        <f>T551+AL551</f>
        <v>32000000</v>
      </c>
      <c r="CB551" s="37" t="s">
        <v>91</v>
      </c>
    </row>
    <row r="552" spans="1:80" s="58" customFormat="1" ht="29.25" customHeight="1" x14ac:dyDescent="0.3">
      <c r="A552" s="75">
        <v>551</v>
      </c>
      <c r="B552" s="73">
        <v>108440</v>
      </c>
      <c r="C552" s="36" t="s">
        <v>71</v>
      </c>
      <c r="D552" s="71" t="s">
        <v>72</v>
      </c>
      <c r="E552" s="71" t="s">
        <v>73</v>
      </c>
      <c r="F552" s="66" t="s">
        <v>3384</v>
      </c>
      <c r="G552" s="38" t="s">
        <v>3385</v>
      </c>
      <c r="H552" s="76" t="s">
        <v>76</v>
      </c>
      <c r="I552" s="76" t="s">
        <v>3386</v>
      </c>
      <c r="J552" s="40" t="s">
        <v>3316</v>
      </c>
      <c r="K552" s="66" t="s">
        <v>80</v>
      </c>
      <c r="L552" s="76" t="s">
        <v>81</v>
      </c>
      <c r="M552" s="86">
        <v>45449</v>
      </c>
      <c r="N552" s="86">
        <v>45461</v>
      </c>
      <c r="O552" s="86">
        <v>45582</v>
      </c>
      <c r="P552" s="76">
        <v>4</v>
      </c>
      <c r="Q552" s="76">
        <v>0</v>
      </c>
      <c r="R552" s="76">
        <v>120</v>
      </c>
      <c r="S552" s="76" t="s">
        <v>1144</v>
      </c>
      <c r="T552" s="69">
        <v>32000000</v>
      </c>
      <c r="U552" s="69">
        <v>8000000</v>
      </c>
      <c r="V552" s="43">
        <v>1284</v>
      </c>
      <c r="W552" s="44">
        <v>45440</v>
      </c>
      <c r="X552" s="45">
        <v>160000000</v>
      </c>
      <c r="Y552" s="46">
        <v>1735</v>
      </c>
      <c r="Z552" s="44">
        <v>45449</v>
      </c>
      <c r="AA552" s="47" t="s">
        <v>3317</v>
      </c>
      <c r="AB552" s="77" t="s">
        <v>84</v>
      </c>
      <c r="AC552" s="97">
        <v>45448</v>
      </c>
      <c r="AD552" s="48" t="s">
        <v>3387</v>
      </c>
      <c r="AE552" s="78" t="s">
        <v>3388</v>
      </c>
      <c r="AF552" s="77" t="s">
        <v>87</v>
      </c>
      <c r="AG552" s="48" t="s">
        <v>88</v>
      </c>
      <c r="AH552" s="48" t="s">
        <v>242</v>
      </c>
      <c r="AI552" s="48" t="s">
        <v>77</v>
      </c>
      <c r="AJ552" s="48" t="s">
        <v>77</v>
      </c>
      <c r="AK552" s="49"/>
      <c r="AL552" s="50"/>
      <c r="AM552" s="48" t="s">
        <v>77</v>
      </c>
      <c r="AN552" s="48" t="s">
        <v>77</v>
      </c>
      <c r="AO552" s="48" t="s">
        <v>77</v>
      </c>
      <c r="AP552" s="48" t="s">
        <v>77</v>
      </c>
      <c r="AQ552" s="48" t="s">
        <v>77</v>
      </c>
      <c r="AR552" s="48" t="s">
        <v>77</v>
      </c>
      <c r="AS552" s="48" t="s">
        <v>77</v>
      </c>
      <c r="AT552" s="51"/>
      <c r="AU552" s="51"/>
      <c r="AV552" s="51"/>
      <c r="AW552" s="51"/>
      <c r="AX552" s="52"/>
      <c r="AY552" s="37"/>
      <c r="AZ552" s="37"/>
      <c r="BA552" s="66"/>
      <c r="BB552" s="66"/>
      <c r="BC552" s="51"/>
      <c r="BD552" s="51"/>
      <c r="BE552" s="51"/>
      <c r="BF552" s="51"/>
      <c r="BG552" s="66"/>
      <c r="BH552" s="76"/>
      <c r="BI552" s="66"/>
      <c r="BJ552" s="76"/>
      <c r="BK552" s="66"/>
      <c r="BL552" s="79"/>
      <c r="BM552" s="76"/>
      <c r="BN552" s="66"/>
      <c r="BO552" s="66"/>
      <c r="BP552" s="79"/>
      <c r="BQ552" s="76"/>
      <c r="BR552" s="66"/>
      <c r="BS552" s="66"/>
      <c r="BT552" s="79"/>
      <c r="BU552" s="80"/>
      <c r="BV552" s="79"/>
      <c r="BW552" s="79"/>
      <c r="BX552" s="64">
        <f>O552</f>
        <v>45582</v>
      </c>
      <c r="BY552" s="65">
        <f>R552+AX552</f>
        <v>120</v>
      </c>
      <c r="BZ552" s="66" t="str">
        <f>S552</f>
        <v>4 MESES</v>
      </c>
      <c r="CA552" s="42">
        <f>T552+AL552</f>
        <v>32000000</v>
      </c>
      <c r="CB552" s="37" t="s">
        <v>91</v>
      </c>
    </row>
    <row r="553" spans="1:80" s="58" customFormat="1" ht="29.25" customHeight="1" x14ac:dyDescent="0.3">
      <c r="A553" s="75">
        <v>552</v>
      </c>
      <c r="B553" s="73">
        <v>108440</v>
      </c>
      <c r="C553" s="36" t="s">
        <v>71</v>
      </c>
      <c r="D553" s="71" t="s">
        <v>72</v>
      </c>
      <c r="E553" s="71" t="s">
        <v>73</v>
      </c>
      <c r="F553" s="66" t="s">
        <v>3389</v>
      </c>
      <c r="G553" s="38" t="s">
        <v>3390</v>
      </c>
      <c r="H553" s="76" t="s">
        <v>76</v>
      </c>
      <c r="I553" s="76" t="s">
        <v>3391</v>
      </c>
      <c r="J553" s="40" t="s">
        <v>3316</v>
      </c>
      <c r="K553" s="66" t="s">
        <v>80</v>
      </c>
      <c r="L553" s="76" t="s">
        <v>81</v>
      </c>
      <c r="M553" s="86">
        <v>45449</v>
      </c>
      <c r="N553" s="86">
        <v>45462</v>
      </c>
      <c r="O553" s="86">
        <v>45583</v>
      </c>
      <c r="P553" s="76">
        <v>4</v>
      </c>
      <c r="Q553" s="76">
        <v>0</v>
      </c>
      <c r="R553" s="76">
        <v>120</v>
      </c>
      <c r="S553" s="76" t="s">
        <v>1144</v>
      </c>
      <c r="T553" s="69">
        <v>32000000</v>
      </c>
      <c r="U553" s="69">
        <v>8000000</v>
      </c>
      <c r="V553" s="43">
        <v>1284</v>
      </c>
      <c r="W553" s="44">
        <v>45440</v>
      </c>
      <c r="X553" s="45">
        <v>160000000</v>
      </c>
      <c r="Y553" s="46">
        <v>1736</v>
      </c>
      <c r="Z553" s="44">
        <v>45449</v>
      </c>
      <c r="AA553" s="47" t="s">
        <v>3317</v>
      </c>
      <c r="AB553" s="77" t="s">
        <v>84</v>
      </c>
      <c r="AC553" s="97">
        <v>45448</v>
      </c>
      <c r="AD553" s="48" t="s">
        <v>3392</v>
      </c>
      <c r="AE553" s="78" t="s">
        <v>3393</v>
      </c>
      <c r="AF553" s="77" t="s">
        <v>87</v>
      </c>
      <c r="AG553" s="48" t="s">
        <v>88</v>
      </c>
      <c r="AH553" s="48" t="s">
        <v>242</v>
      </c>
      <c r="AI553" s="48" t="s">
        <v>77</v>
      </c>
      <c r="AJ553" s="48" t="s">
        <v>77</v>
      </c>
      <c r="AK553" s="49"/>
      <c r="AL553" s="50"/>
      <c r="AM553" s="48" t="s">
        <v>77</v>
      </c>
      <c r="AN553" s="48" t="s">
        <v>77</v>
      </c>
      <c r="AO553" s="48" t="s">
        <v>77</v>
      </c>
      <c r="AP553" s="48" t="s">
        <v>77</v>
      </c>
      <c r="AQ553" s="48" t="s">
        <v>77</v>
      </c>
      <c r="AR553" s="48" t="s">
        <v>77</v>
      </c>
      <c r="AS553" s="48" t="s">
        <v>77</v>
      </c>
      <c r="AT553" s="51"/>
      <c r="AU553" s="51"/>
      <c r="AV553" s="51"/>
      <c r="AW553" s="51"/>
      <c r="AX553" s="52"/>
      <c r="AY553" s="37"/>
      <c r="AZ553" s="37"/>
      <c r="BA553" s="66"/>
      <c r="BB553" s="66"/>
      <c r="BC553" s="51"/>
      <c r="BD553" s="51"/>
      <c r="BE553" s="51"/>
      <c r="BF553" s="51"/>
      <c r="BG553" s="66"/>
      <c r="BH553" s="76"/>
      <c r="BI553" s="66"/>
      <c r="BJ553" s="76" t="s">
        <v>490</v>
      </c>
      <c r="BK553" s="64">
        <v>45540</v>
      </c>
      <c r="BL553" s="79">
        <v>45541</v>
      </c>
      <c r="BM553" s="81" t="s">
        <v>3394</v>
      </c>
      <c r="BN553" s="76">
        <v>1071302968</v>
      </c>
      <c r="BO553" s="64" t="s">
        <v>3395</v>
      </c>
      <c r="BP553" s="42">
        <v>20533333</v>
      </c>
      <c r="BQ553" s="71" t="s">
        <v>3390</v>
      </c>
      <c r="BR553" s="76">
        <v>1022325145</v>
      </c>
      <c r="BS553" s="66" t="s">
        <v>3021</v>
      </c>
      <c r="BT553" s="42">
        <v>11466667</v>
      </c>
      <c r="BU553" s="80" t="s">
        <v>3140</v>
      </c>
      <c r="BV553" s="79"/>
      <c r="BW553" s="79"/>
      <c r="BX553" s="64">
        <f>O553</f>
        <v>45583</v>
      </c>
      <c r="BY553" s="65">
        <f>R553+AX553</f>
        <v>120</v>
      </c>
      <c r="BZ553" s="66" t="str">
        <f>S553</f>
        <v>4 MESES</v>
      </c>
      <c r="CA553" s="42">
        <f>T553+AL553</f>
        <v>32000000</v>
      </c>
      <c r="CB553" s="37" t="s">
        <v>91</v>
      </c>
    </row>
    <row r="554" spans="1:80" s="58" customFormat="1" ht="29.25" customHeight="1" x14ac:dyDescent="0.3">
      <c r="A554" s="75">
        <v>553</v>
      </c>
      <c r="B554" s="73">
        <v>108440</v>
      </c>
      <c r="C554" s="36" t="s">
        <v>71</v>
      </c>
      <c r="D554" s="71" t="s">
        <v>72</v>
      </c>
      <c r="E554" s="71" t="s">
        <v>73</v>
      </c>
      <c r="F554" s="66" t="s">
        <v>3396</v>
      </c>
      <c r="G554" s="38" t="s">
        <v>3397</v>
      </c>
      <c r="H554" s="76" t="s">
        <v>76</v>
      </c>
      <c r="I554" s="76" t="s">
        <v>3398</v>
      </c>
      <c r="J554" s="40" t="s">
        <v>3316</v>
      </c>
      <c r="K554" s="66" t="s">
        <v>80</v>
      </c>
      <c r="L554" s="76" t="s">
        <v>81</v>
      </c>
      <c r="M554" s="86">
        <v>45449</v>
      </c>
      <c r="N554" s="86">
        <v>45461</v>
      </c>
      <c r="O554" s="86">
        <v>45582</v>
      </c>
      <c r="P554" s="76">
        <v>4</v>
      </c>
      <c r="Q554" s="76">
        <v>0</v>
      </c>
      <c r="R554" s="76">
        <v>120</v>
      </c>
      <c r="S554" s="76" t="s">
        <v>1144</v>
      </c>
      <c r="T554" s="69">
        <v>32000000</v>
      </c>
      <c r="U554" s="69">
        <v>8000000</v>
      </c>
      <c r="V554" s="43">
        <v>1284</v>
      </c>
      <c r="W554" s="44">
        <v>45440</v>
      </c>
      <c r="X554" s="45">
        <v>160000000</v>
      </c>
      <c r="Y554" s="46">
        <v>1737</v>
      </c>
      <c r="Z554" s="44">
        <v>45449</v>
      </c>
      <c r="AA554" s="47" t="s">
        <v>3317</v>
      </c>
      <c r="AB554" s="77" t="s">
        <v>84</v>
      </c>
      <c r="AC554" s="97">
        <v>45448</v>
      </c>
      <c r="AD554" s="48" t="s">
        <v>3399</v>
      </c>
      <c r="AE554" s="78" t="s">
        <v>3400</v>
      </c>
      <c r="AF554" s="77" t="s">
        <v>87</v>
      </c>
      <c r="AG554" s="48" t="s">
        <v>88</v>
      </c>
      <c r="AH554" s="48" t="s">
        <v>242</v>
      </c>
      <c r="AI554" s="48" t="s">
        <v>77</v>
      </c>
      <c r="AJ554" s="48" t="s">
        <v>77</v>
      </c>
      <c r="AK554" s="49"/>
      <c r="AL554" s="50"/>
      <c r="AM554" s="48" t="s">
        <v>77</v>
      </c>
      <c r="AN554" s="48" t="s">
        <v>77</v>
      </c>
      <c r="AO554" s="48" t="s">
        <v>77</v>
      </c>
      <c r="AP554" s="48" t="s">
        <v>77</v>
      </c>
      <c r="AQ554" s="48" t="s">
        <v>77</v>
      </c>
      <c r="AR554" s="48" t="s">
        <v>77</v>
      </c>
      <c r="AS554" s="48" t="s">
        <v>77</v>
      </c>
      <c r="AT554" s="51"/>
      <c r="AU554" s="51"/>
      <c r="AV554" s="51"/>
      <c r="AW554" s="51"/>
      <c r="AX554" s="52"/>
      <c r="AY554" s="37"/>
      <c r="AZ554" s="37"/>
      <c r="BA554" s="66"/>
      <c r="BB554" s="66"/>
      <c r="BC554" s="51"/>
      <c r="BD554" s="51"/>
      <c r="BE554" s="51"/>
      <c r="BF554" s="51"/>
      <c r="BG554" s="66"/>
      <c r="BH554" s="76"/>
      <c r="BI554" s="66"/>
      <c r="BJ554" s="76"/>
      <c r="BK554" s="66"/>
      <c r="BL554" s="79"/>
      <c r="BM554" s="76"/>
      <c r="BN554" s="66"/>
      <c r="BO554" s="66"/>
      <c r="BP554" s="79"/>
      <c r="BQ554" s="76"/>
      <c r="BR554" s="66"/>
      <c r="BS554" s="66"/>
      <c r="BT554" s="79"/>
      <c r="BU554" s="80"/>
      <c r="BV554" s="79"/>
      <c r="BW554" s="79"/>
      <c r="BX554" s="64">
        <f>O554</f>
        <v>45582</v>
      </c>
      <c r="BY554" s="65">
        <f>R554+AX554</f>
        <v>120</v>
      </c>
      <c r="BZ554" s="66" t="str">
        <f>S554</f>
        <v>4 MESES</v>
      </c>
      <c r="CA554" s="42">
        <f>T554+AL554</f>
        <v>32000000</v>
      </c>
      <c r="CB554" s="37" t="s">
        <v>91</v>
      </c>
    </row>
    <row r="555" spans="1:80" s="58" customFormat="1" ht="29.25" customHeight="1" x14ac:dyDescent="0.3">
      <c r="A555" s="75">
        <v>554</v>
      </c>
      <c r="B555" s="73">
        <v>108990</v>
      </c>
      <c r="C555" s="36" t="s">
        <v>71</v>
      </c>
      <c r="D555" s="71" t="s">
        <v>72</v>
      </c>
      <c r="E555" s="71" t="s">
        <v>73</v>
      </c>
      <c r="F555" s="66" t="s">
        <v>3401</v>
      </c>
      <c r="G555" s="38" t="s">
        <v>940</v>
      </c>
      <c r="H555" s="76" t="s">
        <v>76</v>
      </c>
      <c r="I555" s="76" t="s">
        <v>3402</v>
      </c>
      <c r="J555" s="40" t="s">
        <v>3316</v>
      </c>
      <c r="K555" s="66" t="s">
        <v>80</v>
      </c>
      <c r="L555" s="76" t="s">
        <v>81</v>
      </c>
      <c r="M555" s="86">
        <v>45449</v>
      </c>
      <c r="N555" s="86">
        <v>45461</v>
      </c>
      <c r="O555" s="86">
        <v>45582</v>
      </c>
      <c r="P555" s="76">
        <v>4</v>
      </c>
      <c r="Q555" s="76">
        <v>0</v>
      </c>
      <c r="R555" s="76">
        <v>120</v>
      </c>
      <c r="S555" s="76" t="s">
        <v>1144</v>
      </c>
      <c r="T555" s="69">
        <v>34000000</v>
      </c>
      <c r="U555" s="69">
        <v>8500000</v>
      </c>
      <c r="V555" s="46">
        <v>1292</v>
      </c>
      <c r="W555" s="44">
        <v>45440</v>
      </c>
      <c r="X555" s="45">
        <v>34000000</v>
      </c>
      <c r="Y555" s="46">
        <v>1738</v>
      </c>
      <c r="Z555" s="44">
        <v>45449</v>
      </c>
      <c r="AA555" s="47" t="s">
        <v>3403</v>
      </c>
      <c r="AB555" s="77" t="s">
        <v>84</v>
      </c>
      <c r="AC555" s="97">
        <v>45448</v>
      </c>
      <c r="AD555" s="48" t="s">
        <v>3404</v>
      </c>
      <c r="AE555" s="78" t="s">
        <v>3405</v>
      </c>
      <c r="AF555" s="77" t="s">
        <v>87</v>
      </c>
      <c r="AG555" s="48" t="s">
        <v>88</v>
      </c>
      <c r="AH555" s="48" t="s">
        <v>242</v>
      </c>
      <c r="AI555" s="48" t="s">
        <v>77</v>
      </c>
      <c r="AJ555" s="48" t="s">
        <v>77</v>
      </c>
      <c r="AK555" s="49"/>
      <c r="AL555" s="50"/>
      <c r="AM555" s="48" t="s">
        <v>77</v>
      </c>
      <c r="AN555" s="48" t="s">
        <v>77</v>
      </c>
      <c r="AO555" s="48" t="s">
        <v>77</v>
      </c>
      <c r="AP555" s="48" t="s">
        <v>77</v>
      </c>
      <c r="AQ555" s="48" t="s">
        <v>77</v>
      </c>
      <c r="AR555" s="48" t="s">
        <v>77</v>
      </c>
      <c r="AS555" s="48" t="s">
        <v>77</v>
      </c>
      <c r="AT555" s="51"/>
      <c r="AU555" s="51"/>
      <c r="AV555" s="51"/>
      <c r="AW555" s="51"/>
      <c r="AX555" s="52"/>
      <c r="AY555" s="37"/>
      <c r="AZ555" s="37"/>
      <c r="BA555" s="66"/>
      <c r="BB555" s="66"/>
      <c r="BC555" s="51"/>
      <c r="BD555" s="51"/>
      <c r="BE555" s="51"/>
      <c r="BF555" s="51"/>
      <c r="BG555" s="66"/>
      <c r="BH555" s="76"/>
      <c r="BI555" s="66"/>
      <c r="BJ555" s="76"/>
      <c r="BK555" s="66"/>
      <c r="BL555" s="79"/>
      <c r="BM555" s="76"/>
      <c r="BN555" s="66"/>
      <c r="BO555" s="66"/>
      <c r="BP555" s="79"/>
      <c r="BQ555" s="76"/>
      <c r="BR555" s="66"/>
      <c r="BS555" s="66"/>
      <c r="BT555" s="79"/>
      <c r="BU555" s="80"/>
      <c r="BV555" s="79"/>
      <c r="BW555" s="79"/>
      <c r="BX555" s="64">
        <f>O555</f>
        <v>45582</v>
      </c>
      <c r="BY555" s="65">
        <f>R555+AX555</f>
        <v>120</v>
      </c>
      <c r="BZ555" s="66" t="str">
        <f>S555</f>
        <v>4 MESES</v>
      </c>
      <c r="CA555" s="42">
        <f>T555+AL555</f>
        <v>34000000</v>
      </c>
      <c r="CB555" s="37" t="s">
        <v>91</v>
      </c>
    </row>
    <row r="556" spans="1:80" s="58" customFormat="1" ht="29.25" customHeight="1" x14ac:dyDescent="0.3">
      <c r="A556" s="75">
        <v>555</v>
      </c>
      <c r="B556" s="73">
        <v>109043</v>
      </c>
      <c r="C556" s="36" t="s">
        <v>71</v>
      </c>
      <c r="D556" s="71" t="s">
        <v>72</v>
      </c>
      <c r="E556" s="71" t="s">
        <v>73</v>
      </c>
      <c r="F556" s="66" t="s">
        <v>3406</v>
      </c>
      <c r="G556" s="38" t="s">
        <v>3407</v>
      </c>
      <c r="H556" s="76" t="s">
        <v>76</v>
      </c>
      <c r="I556" s="76" t="s">
        <v>3408</v>
      </c>
      <c r="J556" s="40" t="s">
        <v>3409</v>
      </c>
      <c r="K556" s="66" t="s">
        <v>80</v>
      </c>
      <c r="L556" s="76" t="s">
        <v>81</v>
      </c>
      <c r="M556" s="86">
        <v>45449</v>
      </c>
      <c r="N556" s="86">
        <v>45454</v>
      </c>
      <c r="O556" s="86">
        <v>45575</v>
      </c>
      <c r="P556" s="76">
        <v>4</v>
      </c>
      <c r="Q556" s="76">
        <v>0</v>
      </c>
      <c r="R556" s="76">
        <v>120</v>
      </c>
      <c r="S556" s="76" t="s">
        <v>1144</v>
      </c>
      <c r="T556" s="69">
        <v>24000000</v>
      </c>
      <c r="U556" s="69">
        <v>6000000</v>
      </c>
      <c r="V556" s="43">
        <v>1297</v>
      </c>
      <c r="W556" s="44">
        <v>45440</v>
      </c>
      <c r="X556" s="45">
        <v>48000000</v>
      </c>
      <c r="Y556" s="46">
        <v>1739</v>
      </c>
      <c r="Z556" s="44">
        <v>45449</v>
      </c>
      <c r="AA556" s="47" t="s">
        <v>3365</v>
      </c>
      <c r="AB556" s="77" t="s">
        <v>84</v>
      </c>
      <c r="AC556" s="97">
        <v>45448</v>
      </c>
      <c r="AD556" s="48" t="s">
        <v>3410</v>
      </c>
      <c r="AE556" s="78" t="s">
        <v>3411</v>
      </c>
      <c r="AF556" s="77" t="s">
        <v>87</v>
      </c>
      <c r="AG556" s="48" t="s">
        <v>88</v>
      </c>
      <c r="AH556" s="48" t="s">
        <v>242</v>
      </c>
      <c r="AI556" s="48" t="s">
        <v>77</v>
      </c>
      <c r="AJ556" s="48" t="s">
        <v>77</v>
      </c>
      <c r="AK556" s="49"/>
      <c r="AL556" s="50"/>
      <c r="AM556" s="48" t="s">
        <v>77</v>
      </c>
      <c r="AN556" s="48" t="s">
        <v>77</v>
      </c>
      <c r="AO556" s="48" t="s">
        <v>77</v>
      </c>
      <c r="AP556" s="48" t="s">
        <v>77</v>
      </c>
      <c r="AQ556" s="48" t="s">
        <v>77</v>
      </c>
      <c r="AR556" s="48" t="s">
        <v>77</v>
      </c>
      <c r="AS556" s="48" t="s">
        <v>77</v>
      </c>
      <c r="AT556" s="51"/>
      <c r="AU556" s="51"/>
      <c r="AV556" s="51"/>
      <c r="AW556" s="51"/>
      <c r="AX556" s="52"/>
      <c r="AY556" s="37"/>
      <c r="AZ556" s="37"/>
      <c r="BA556" s="66"/>
      <c r="BB556" s="66"/>
      <c r="BC556" s="51"/>
      <c r="BD556" s="51"/>
      <c r="BE556" s="51"/>
      <c r="BF556" s="51"/>
      <c r="BG556" s="66"/>
      <c r="BH556" s="76"/>
      <c r="BI556" s="66"/>
      <c r="BJ556" s="76"/>
      <c r="BK556" s="66"/>
      <c r="BL556" s="79"/>
      <c r="BM556" s="76"/>
      <c r="BN556" s="66"/>
      <c r="BO556" s="66"/>
      <c r="BP556" s="79"/>
      <c r="BQ556" s="76"/>
      <c r="BR556" s="66"/>
      <c r="BS556" s="66"/>
      <c r="BT556" s="79"/>
      <c r="BU556" s="80"/>
      <c r="BV556" s="79"/>
      <c r="BW556" s="79"/>
      <c r="BX556" s="64">
        <f>O556</f>
        <v>45575</v>
      </c>
      <c r="BY556" s="65">
        <f>R556+AX556</f>
        <v>120</v>
      </c>
      <c r="BZ556" s="66" t="str">
        <f>S556</f>
        <v>4 MESES</v>
      </c>
      <c r="CA556" s="42">
        <f>T556+AL556</f>
        <v>24000000</v>
      </c>
      <c r="CB556" s="37" t="s">
        <v>91</v>
      </c>
    </row>
    <row r="557" spans="1:80" s="58" customFormat="1" ht="29.25" customHeight="1" x14ac:dyDescent="0.3">
      <c r="A557" s="75">
        <v>556</v>
      </c>
      <c r="B557" s="73">
        <v>108168</v>
      </c>
      <c r="C557" s="36" t="s">
        <v>71</v>
      </c>
      <c r="D557" s="71" t="s">
        <v>72</v>
      </c>
      <c r="E557" s="71" t="s">
        <v>73</v>
      </c>
      <c r="F557" s="66" t="s">
        <v>3412</v>
      </c>
      <c r="G557" s="38" t="s">
        <v>3413</v>
      </c>
      <c r="H557" s="76" t="s">
        <v>76</v>
      </c>
      <c r="I557" s="76" t="s">
        <v>3414</v>
      </c>
      <c r="J557" s="40" t="s">
        <v>3415</v>
      </c>
      <c r="K557" s="66" t="s">
        <v>80</v>
      </c>
      <c r="L557" s="76" t="s">
        <v>81</v>
      </c>
      <c r="M557" s="86">
        <v>45449</v>
      </c>
      <c r="N557" s="86">
        <v>45467</v>
      </c>
      <c r="O557" s="86">
        <v>45588</v>
      </c>
      <c r="P557" s="76">
        <v>4</v>
      </c>
      <c r="Q557" s="76">
        <v>0</v>
      </c>
      <c r="R557" s="76">
        <v>120</v>
      </c>
      <c r="S557" s="76" t="s">
        <v>1144</v>
      </c>
      <c r="T557" s="69">
        <v>26000000</v>
      </c>
      <c r="U557" s="69">
        <v>6500000</v>
      </c>
      <c r="V557" s="46">
        <v>1448</v>
      </c>
      <c r="W557" s="44">
        <v>45443</v>
      </c>
      <c r="X557" s="45">
        <v>26000000</v>
      </c>
      <c r="Y557" s="46">
        <v>1740</v>
      </c>
      <c r="Z557" s="44">
        <v>45449</v>
      </c>
      <c r="AA557" s="47" t="s">
        <v>3354</v>
      </c>
      <c r="AB557" s="77" t="s">
        <v>84</v>
      </c>
      <c r="AC557" s="97">
        <v>45448</v>
      </c>
      <c r="AD557" s="48" t="s">
        <v>3416</v>
      </c>
      <c r="AE557" s="78" t="s">
        <v>3417</v>
      </c>
      <c r="AF557" s="77" t="s">
        <v>87</v>
      </c>
      <c r="AG557" s="48" t="s">
        <v>88</v>
      </c>
      <c r="AH557" s="48" t="s">
        <v>242</v>
      </c>
      <c r="AI557" s="48" t="s">
        <v>77</v>
      </c>
      <c r="AJ557" s="48" t="s">
        <v>77</v>
      </c>
      <c r="AK557" s="49"/>
      <c r="AL557" s="50"/>
      <c r="AM557" s="48" t="s">
        <v>77</v>
      </c>
      <c r="AN557" s="48" t="s">
        <v>77</v>
      </c>
      <c r="AO557" s="48" t="s">
        <v>77</v>
      </c>
      <c r="AP557" s="48" t="s">
        <v>77</v>
      </c>
      <c r="AQ557" s="48" t="s">
        <v>77</v>
      </c>
      <c r="AR557" s="48" t="s">
        <v>77</v>
      </c>
      <c r="AS557" s="48" t="s">
        <v>77</v>
      </c>
      <c r="AT557" s="51"/>
      <c r="AU557" s="51"/>
      <c r="AV557" s="51"/>
      <c r="AW557" s="51"/>
      <c r="AX557" s="52"/>
      <c r="AY557" s="37"/>
      <c r="AZ557" s="37"/>
      <c r="BA557" s="66"/>
      <c r="BB557" s="66"/>
      <c r="BC557" s="51"/>
      <c r="BD557" s="51"/>
      <c r="BE557" s="51"/>
      <c r="BF557" s="51"/>
      <c r="BG557" s="66"/>
      <c r="BH557" s="76"/>
      <c r="BI557" s="66"/>
      <c r="BJ557" s="76"/>
      <c r="BK557" s="66"/>
      <c r="BL557" s="79"/>
      <c r="BM557" s="76"/>
      <c r="BN557" s="66"/>
      <c r="BO557" s="66"/>
      <c r="BP557" s="79"/>
      <c r="BQ557" s="76"/>
      <c r="BR557" s="66"/>
      <c r="BS557" s="66"/>
      <c r="BT557" s="79"/>
      <c r="BU557" s="80"/>
      <c r="BV557" s="79"/>
      <c r="BW557" s="79"/>
      <c r="BX557" s="64">
        <f>O557</f>
        <v>45588</v>
      </c>
      <c r="BY557" s="65">
        <f>R557+AX557</f>
        <v>120</v>
      </c>
      <c r="BZ557" s="66" t="str">
        <f>S557</f>
        <v>4 MESES</v>
      </c>
      <c r="CA557" s="42">
        <f>T557+AL557</f>
        <v>26000000</v>
      </c>
      <c r="CB557" s="37" t="s">
        <v>91</v>
      </c>
    </row>
    <row r="558" spans="1:80" s="58" customFormat="1" ht="29.25" customHeight="1" x14ac:dyDescent="0.3">
      <c r="A558" s="75">
        <v>557</v>
      </c>
      <c r="B558" s="73">
        <v>108169</v>
      </c>
      <c r="C558" s="36" t="s">
        <v>71</v>
      </c>
      <c r="D558" s="71" t="s">
        <v>72</v>
      </c>
      <c r="E558" s="71" t="s">
        <v>73</v>
      </c>
      <c r="F558" s="66" t="s">
        <v>3418</v>
      </c>
      <c r="G558" s="38" t="s">
        <v>3419</v>
      </c>
      <c r="H558" s="76" t="s">
        <v>76</v>
      </c>
      <c r="I558" s="76" t="s">
        <v>3420</v>
      </c>
      <c r="J558" s="40" t="s">
        <v>3421</v>
      </c>
      <c r="K558" s="66" t="s">
        <v>80</v>
      </c>
      <c r="L558" s="76" t="s">
        <v>81</v>
      </c>
      <c r="M558" s="86">
        <v>45449</v>
      </c>
      <c r="N558" s="86">
        <v>45461</v>
      </c>
      <c r="O558" s="86">
        <v>45582</v>
      </c>
      <c r="P558" s="76">
        <v>4</v>
      </c>
      <c r="Q558" s="76">
        <v>0</v>
      </c>
      <c r="R558" s="76">
        <v>120</v>
      </c>
      <c r="S558" s="76" t="s">
        <v>1144</v>
      </c>
      <c r="T558" s="69">
        <v>26000000</v>
      </c>
      <c r="U558" s="69">
        <v>6500000</v>
      </c>
      <c r="V558" s="46">
        <v>1449</v>
      </c>
      <c r="W558" s="44">
        <v>45443</v>
      </c>
      <c r="X558" s="45">
        <v>26000000</v>
      </c>
      <c r="Y558" s="46">
        <v>1741</v>
      </c>
      <c r="Z558" s="44">
        <v>45449</v>
      </c>
      <c r="AA558" s="47" t="s">
        <v>3354</v>
      </c>
      <c r="AB558" s="77" t="s">
        <v>84</v>
      </c>
      <c r="AC558" s="97">
        <v>45448</v>
      </c>
      <c r="AD558" s="48" t="s">
        <v>3422</v>
      </c>
      <c r="AE558" s="78" t="s">
        <v>3423</v>
      </c>
      <c r="AF558" s="77" t="s">
        <v>87</v>
      </c>
      <c r="AG558" s="48" t="s">
        <v>88</v>
      </c>
      <c r="AH558" s="48" t="s">
        <v>242</v>
      </c>
      <c r="AI558" s="48" t="s">
        <v>77</v>
      </c>
      <c r="AJ558" s="48" t="s">
        <v>77</v>
      </c>
      <c r="AK558" s="49"/>
      <c r="AL558" s="50"/>
      <c r="AM558" s="48" t="s">
        <v>77</v>
      </c>
      <c r="AN558" s="48" t="s">
        <v>77</v>
      </c>
      <c r="AO558" s="48" t="s">
        <v>77</v>
      </c>
      <c r="AP558" s="48" t="s">
        <v>77</v>
      </c>
      <c r="AQ558" s="48" t="s">
        <v>77</v>
      </c>
      <c r="AR558" s="48" t="s">
        <v>77</v>
      </c>
      <c r="AS558" s="48" t="s">
        <v>77</v>
      </c>
      <c r="AT558" s="51"/>
      <c r="AU558" s="51"/>
      <c r="AV558" s="51"/>
      <c r="AW558" s="51"/>
      <c r="AX558" s="52"/>
      <c r="AY558" s="37"/>
      <c r="AZ558" s="37"/>
      <c r="BA558" s="66"/>
      <c r="BB558" s="66"/>
      <c r="BC558" s="51"/>
      <c r="BD558" s="51"/>
      <c r="BE558" s="51"/>
      <c r="BF558" s="51"/>
      <c r="BG558" s="66"/>
      <c r="BH558" s="76"/>
      <c r="BI558" s="66"/>
      <c r="BJ558" s="76"/>
      <c r="BK558" s="66"/>
      <c r="BL558" s="79"/>
      <c r="BM558" s="76"/>
      <c r="BN558" s="66"/>
      <c r="BO558" s="66"/>
      <c r="BP558" s="79"/>
      <c r="BQ558" s="76"/>
      <c r="BR558" s="66"/>
      <c r="BS558" s="66"/>
      <c r="BT558" s="79"/>
      <c r="BU558" s="80"/>
      <c r="BV558" s="79"/>
      <c r="BW558" s="79"/>
      <c r="BX558" s="64">
        <f>O558</f>
        <v>45582</v>
      </c>
      <c r="BY558" s="65">
        <f>R558+AX558</f>
        <v>120</v>
      </c>
      <c r="BZ558" s="66" t="str">
        <f>S558</f>
        <v>4 MESES</v>
      </c>
      <c r="CA558" s="42">
        <f>T558+AL558</f>
        <v>26000000</v>
      </c>
      <c r="CB558" s="37" t="s">
        <v>91</v>
      </c>
    </row>
    <row r="559" spans="1:80" s="58" customFormat="1" ht="29.25" customHeight="1" x14ac:dyDescent="0.3">
      <c r="A559" s="75">
        <v>558</v>
      </c>
      <c r="B559" s="73">
        <v>109670</v>
      </c>
      <c r="C559" s="36" t="s">
        <v>71</v>
      </c>
      <c r="D559" s="71" t="s">
        <v>72</v>
      </c>
      <c r="E559" s="71" t="s">
        <v>73</v>
      </c>
      <c r="F559" s="66" t="s">
        <v>3424</v>
      </c>
      <c r="G559" s="38" t="s">
        <v>93</v>
      </c>
      <c r="H559" s="76" t="s">
        <v>76</v>
      </c>
      <c r="I559" s="76" t="s">
        <v>3425</v>
      </c>
      <c r="J559" s="40" t="s">
        <v>95</v>
      </c>
      <c r="K559" s="66" t="s">
        <v>80</v>
      </c>
      <c r="L559" s="76" t="s">
        <v>81</v>
      </c>
      <c r="M559" s="86">
        <v>45449</v>
      </c>
      <c r="N559" s="86">
        <v>45455</v>
      </c>
      <c r="O559" s="86">
        <v>45576</v>
      </c>
      <c r="P559" s="76">
        <v>4</v>
      </c>
      <c r="Q559" s="76">
        <v>0</v>
      </c>
      <c r="R559" s="76">
        <v>120</v>
      </c>
      <c r="S559" s="76" t="s">
        <v>1144</v>
      </c>
      <c r="T559" s="69">
        <v>10400000</v>
      </c>
      <c r="U559" s="69">
        <v>2600000</v>
      </c>
      <c r="V559" s="43">
        <v>1446</v>
      </c>
      <c r="W559" s="44">
        <v>45442</v>
      </c>
      <c r="X559" s="45">
        <v>31200000</v>
      </c>
      <c r="Y559" s="46">
        <v>1742</v>
      </c>
      <c r="Z559" s="44">
        <v>45449</v>
      </c>
      <c r="AA559" s="47" t="s">
        <v>3426</v>
      </c>
      <c r="AB559" s="77" t="s">
        <v>84</v>
      </c>
      <c r="AC559" s="97">
        <v>45449</v>
      </c>
      <c r="AD559" s="48" t="s">
        <v>3427</v>
      </c>
      <c r="AE559" s="78" t="s">
        <v>3428</v>
      </c>
      <c r="AF559" s="77" t="s">
        <v>87</v>
      </c>
      <c r="AG559" s="48" t="s">
        <v>98</v>
      </c>
      <c r="AH559" s="61" t="s">
        <v>99</v>
      </c>
      <c r="AI559" s="48" t="s">
        <v>77</v>
      </c>
      <c r="AJ559" s="48" t="s">
        <v>77</v>
      </c>
      <c r="AK559" s="49"/>
      <c r="AL559" s="50"/>
      <c r="AM559" s="48" t="s">
        <v>77</v>
      </c>
      <c r="AN559" s="48" t="s">
        <v>77</v>
      </c>
      <c r="AO559" s="48" t="s">
        <v>77</v>
      </c>
      <c r="AP559" s="48" t="s">
        <v>77</v>
      </c>
      <c r="AQ559" s="48" t="s">
        <v>77</v>
      </c>
      <c r="AR559" s="48" t="s">
        <v>77</v>
      </c>
      <c r="AS559" s="48" t="s">
        <v>77</v>
      </c>
      <c r="AT559" s="51"/>
      <c r="AU559" s="51"/>
      <c r="AV559" s="51"/>
      <c r="AW559" s="51"/>
      <c r="AX559" s="52"/>
      <c r="AY559" s="37"/>
      <c r="AZ559" s="37"/>
      <c r="BA559" s="66"/>
      <c r="BB559" s="66"/>
      <c r="BC559" s="51"/>
      <c r="BD559" s="51"/>
      <c r="BE559" s="51"/>
      <c r="BF559" s="51"/>
      <c r="BG559" s="66"/>
      <c r="BH559" s="76"/>
      <c r="BI559" s="66"/>
      <c r="BJ559" s="76"/>
      <c r="BK559" s="66"/>
      <c r="BL559" s="79"/>
      <c r="BM559" s="76"/>
      <c r="BN559" s="66"/>
      <c r="BO559" s="66"/>
      <c r="BP559" s="79"/>
      <c r="BQ559" s="76"/>
      <c r="BR559" s="66"/>
      <c r="BS559" s="66"/>
      <c r="BT559" s="79"/>
      <c r="BU559" s="80"/>
      <c r="BV559" s="79"/>
      <c r="BW559" s="79"/>
      <c r="BX559" s="64">
        <f>O559</f>
        <v>45576</v>
      </c>
      <c r="BY559" s="65">
        <f>R559+AX559</f>
        <v>120</v>
      </c>
      <c r="BZ559" s="66" t="str">
        <f>S559</f>
        <v>4 MESES</v>
      </c>
      <c r="CA559" s="42">
        <f>T559+AL559</f>
        <v>10400000</v>
      </c>
      <c r="CB559" s="37" t="s">
        <v>91</v>
      </c>
    </row>
    <row r="560" spans="1:80" s="58" customFormat="1" ht="29.25" customHeight="1" x14ac:dyDescent="0.3">
      <c r="A560" s="75">
        <v>559</v>
      </c>
      <c r="B560" s="73">
        <v>109687</v>
      </c>
      <c r="C560" s="36" t="s">
        <v>738</v>
      </c>
      <c r="D560" s="71" t="s">
        <v>186</v>
      </c>
      <c r="E560" s="71" t="s">
        <v>187</v>
      </c>
      <c r="F560" s="66" t="s">
        <v>3429</v>
      </c>
      <c r="G560" s="38" t="s">
        <v>3430</v>
      </c>
      <c r="H560" s="76" t="s">
        <v>76</v>
      </c>
      <c r="I560" s="76" t="s">
        <v>3431</v>
      </c>
      <c r="J560" s="40" t="s">
        <v>3432</v>
      </c>
      <c r="K560" s="66" t="s">
        <v>80</v>
      </c>
      <c r="L560" s="76" t="s">
        <v>81</v>
      </c>
      <c r="M560" s="86">
        <v>45449</v>
      </c>
      <c r="N560" s="86">
        <v>45449</v>
      </c>
      <c r="O560" s="86">
        <v>45570</v>
      </c>
      <c r="P560" s="76">
        <v>4</v>
      </c>
      <c r="Q560" s="76">
        <v>0</v>
      </c>
      <c r="R560" s="76">
        <v>120</v>
      </c>
      <c r="S560" s="76" t="s">
        <v>1144</v>
      </c>
      <c r="T560" s="69">
        <v>26000000</v>
      </c>
      <c r="U560" s="69">
        <v>6500000</v>
      </c>
      <c r="V560" s="46">
        <v>1441</v>
      </c>
      <c r="W560" s="44">
        <v>45442</v>
      </c>
      <c r="X560" s="45">
        <v>26000000</v>
      </c>
      <c r="Y560" s="46">
        <v>1743</v>
      </c>
      <c r="Z560" s="44">
        <v>45449</v>
      </c>
      <c r="AA560" s="47" t="s">
        <v>3354</v>
      </c>
      <c r="AB560" s="77" t="s">
        <v>84</v>
      </c>
      <c r="AC560" s="97">
        <v>45448</v>
      </c>
      <c r="AD560" s="48" t="s">
        <v>3433</v>
      </c>
      <c r="AE560" s="78" t="s">
        <v>3434</v>
      </c>
      <c r="AF560" s="77" t="s">
        <v>87</v>
      </c>
      <c r="AG560" s="61" t="s">
        <v>3435</v>
      </c>
      <c r="AH560" s="61" t="s">
        <v>697</v>
      </c>
      <c r="AI560" s="48" t="s">
        <v>77</v>
      </c>
      <c r="AJ560" s="48" t="s">
        <v>77</v>
      </c>
      <c r="AK560" s="49"/>
      <c r="AL560" s="50"/>
      <c r="AM560" s="48" t="s">
        <v>77</v>
      </c>
      <c r="AN560" s="48" t="s">
        <v>77</v>
      </c>
      <c r="AO560" s="48" t="s">
        <v>77</v>
      </c>
      <c r="AP560" s="48" t="s">
        <v>77</v>
      </c>
      <c r="AQ560" s="48" t="s">
        <v>77</v>
      </c>
      <c r="AR560" s="48" t="s">
        <v>77</v>
      </c>
      <c r="AS560" s="48" t="s">
        <v>77</v>
      </c>
      <c r="AT560" s="51"/>
      <c r="AU560" s="51"/>
      <c r="AV560" s="51"/>
      <c r="AW560" s="51"/>
      <c r="AX560" s="52"/>
      <c r="AY560" s="37"/>
      <c r="AZ560" s="37"/>
      <c r="BA560" s="66"/>
      <c r="BB560" s="66"/>
      <c r="BC560" s="51"/>
      <c r="BD560" s="51"/>
      <c r="BE560" s="51"/>
      <c r="BF560" s="51"/>
      <c r="BG560" s="66"/>
      <c r="BH560" s="76"/>
      <c r="BI560" s="66"/>
      <c r="BJ560" s="76"/>
      <c r="BK560" s="66"/>
      <c r="BL560" s="79"/>
      <c r="BM560" s="76"/>
      <c r="BN560" s="66"/>
      <c r="BO560" s="66"/>
      <c r="BP560" s="79"/>
      <c r="BQ560" s="76"/>
      <c r="BR560" s="66"/>
      <c r="BS560" s="66"/>
      <c r="BT560" s="79"/>
      <c r="BU560" s="80"/>
      <c r="BV560" s="79"/>
      <c r="BW560" s="79"/>
      <c r="BX560" s="64">
        <f>O560</f>
        <v>45570</v>
      </c>
      <c r="BY560" s="65">
        <f>R560+AX560</f>
        <v>120</v>
      </c>
      <c r="BZ560" s="66" t="str">
        <f>S560</f>
        <v>4 MESES</v>
      </c>
      <c r="CA560" s="42">
        <f>T560+AL560</f>
        <v>26000000</v>
      </c>
      <c r="CB560" s="37" t="s">
        <v>91</v>
      </c>
    </row>
    <row r="561" spans="1:80" s="58" customFormat="1" ht="29.25" customHeight="1" x14ac:dyDescent="0.3">
      <c r="A561" s="75">
        <v>560</v>
      </c>
      <c r="B561" s="73">
        <v>109240</v>
      </c>
      <c r="C561" s="36" t="s">
        <v>71</v>
      </c>
      <c r="D561" s="71" t="s">
        <v>72</v>
      </c>
      <c r="E561" s="71" t="s">
        <v>73</v>
      </c>
      <c r="F561" s="66" t="s">
        <v>3436</v>
      </c>
      <c r="G561" s="38" t="s">
        <v>543</v>
      </c>
      <c r="H561" s="76" t="s">
        <v>76</v>
      </c>
      <c r="I561" s="76" t="s">
        <v>3437</v>
      </c>
      <c r="J561" s="40" t="s">
        <v>545</v>
      </c>
      <c r="K561" s="66" t="s">
        <v>80</v>
      </c>
      <c r="L561" s="76" t="s">
        <v>81</v>
      </c>
      <c r="M561" s="86">
        <v>45449</v>
      </c>
      <c r="N561" s="86">
        <v>45455</v>
      </c>
      <c r="O561" s="86">
        <v>45546</v>
      </c>
      <c r="P561" s="76">
        <v>4</v>
      </c>
      <c r="Q561" s="76">
        <v>0</v>
      </c>
      <c r="R561" s="76">
        <v>120</v>
      </c>
      <c r="S561" s="76" t="s">
        <v>1144</v>
      </c>
      <c r="T561" s="69">
        <v>17200000</v>
      </c>
      <c r="U561" s="69">
        <v>4300000</v>
      </c>
      <c r="V561" s="43">
        <v>1318</v>
      </c>
      <c r="W561" s="44">
        <v>45440</v>
      </c>
      <c r="X561" s="45">
        <v>34400000</v>
      </c>
      <c r="Y561" s="46">
        <v>1744</v>
      </c>
      <c r="Z561" s="44">
        <v>45449</v>
      </c>
      <c r="AA561" s="47" t="s">
        <v>3438</v>
      </c>
      <c r="AB561" s="77" t="s">
        <v>84</v>
      </c>
      <c r="AC561" s="97">
        <v>45448</v>
      </c>
      <c r="AD561" s="48" t="s">
        <v>3439</v>
      </c>
      <c r="AE561" s="78" t="s">
        <v>3440</v>
      </c>
      <c r="AF561" s="77" t="s">
        <v>87</v>
      </c>
      <c r="AG561" s="61" t="s">
        <v>548</v>
      </c>
      <c r="AH561" s="60" t="s">
        <v>329</v>
      </c>
      <c r="AI561" s="48" t="s">
        <v>77</v>
      </c>
      <c r="AJ561" s="48" t="s">
        <v>77</v>
      </c>
      <c r="AK561" s="49"/>
      <c r="AL561" s="50"/>
      <c r="AM561" s="48" t="s">
        <v>77</v>
      </c>
      <c r="AN561" s="48" t="s">
        <v>77</v>
      </c>
      <c r="AO561" s="48" t="s">
        <v>77</v>
      </c>
      <c r="AP561" s="48" t="s">
        <v>77</v>
      </c>
      <c r="AQ561" s="48" t="s">
        <v>77</v>
      </c>
      <c r="AR561" s="48" t="s">
        <v>77</v>
      </c>
      <c r="AS561" s="48" t="s">
        <v>77</v>
      </c>
      <c r="AT561" s="51"/>
      <c r="AU561" s="51"/>
      <c r="AV561" s="51"/>
      <c r="AW561" s="51"/>
      <c r="AX561" s="52"/>
      <c r="AY561" s="37"/>
      <c r="AZ561" s="37"/>
      <c r="BA561" s="66"/>
      <c r="BB561" s="66"/>
      <c r="BC561" s="51"/>
      <c r="BD561" s="51"/>
      <c r="BE561" s="51"/>
      <c r="BF561" s="51"/>
      <c r="BG561" s="66"/>
      <c r="BH561" s="76"/>
      <c r="BI561" s="66"/>
      <c r="BJ561" s="76"/>
      <c r="BK561" s="66"/>
      <c r="BL561" s="79"/>
      <c r="BM561" s="76"/>
      <c r="BN561" s="66"/>
      <c r="BO561" s="66"/>
      <c r="BP561" s="79"/>
      <c r="BQ561" s="76"/>
      <c r="BR561" s="66"/>
      <c r="BS561" s="66"/>
      <c r="BT561" s="79"/>
      <c r="BU561" s="80"/>
      <c r="BV561" s="79"/>
      <c r="BW561" s="79"/>
      <c r="BX561" s="64">
        <f>O561</f>
        <v>45546</v>
      </c>
      <c r="BY561" s="65">
        <f>R561+AX561</f>
        <v>120</v>
      </c>
      <c r="BZ561" s="66" t="str">
        <f>S561</f>
        <v>4 MESES</v>
      </c>
      <c r="CA561" s="42">
        <f>T561+AL561</f>
        <v>17200000</v>
      </c>
      <c r="CB561" s="37" t="s">
        <v>91</v>
      </c>
    </row>
    <row r="562" spans="1:80" s="58" customFormat="1" ht="29.25" customHeight="1" x14ac:dyDescent="0.3">
      <c r="A562" s="75">
        <v>561</v>
      </c>
      <c r="B562" s="73">
        <v>108486</v>
      </c>
      <c r="C562" s="36" t="s">
        <v>3441</v>
      </c>
      <c r="D562" s="71" t="s">
        <v>2967</v>
      </c>
      <c r="E562" s="71" t="s">
        <v>2968</v>
      </c>
      <c r="F562" s="66" t="s">
        <v>3442</v>
      </c>
      <c r="G562" s="38" t="s">
        <v>3443</v>
      </c>
      <c r="H562" s="76" t="s">
        <v>76</v>
      </c>
      <c r="I562" s="76" t="s">
        <v>3444</v>
      </c>
      <c r="J562" s="40" t="s">
        <v>3445</v>
      </c>
      <c r="K562" s="66" t="s">
        <v>80</v>
      </c>
      <c r="L562" s="76" t="s">
        <v>81</v>
      </c>
      <c r="M562" s="86">
        <v>45449</v>
      </c>
      <c r="N562" s="86">
        <v>45454</v>
      </c>
      <c r="O562" s="86">
        <v>45575</v>
      </c>
      <c r="P562" s="76">
        <v>4</v>
      </c>
      <c r="Q562" s="76">
        <v>0</v>
      </c>
      <c r="R562" s="76">
        <v>120</v>
      </c>
      <c r="S562" s="76" t="s">
        <v>1144</v>
      </c>
      <c r="T562" s="69">
        <v>26000000</v>
      </c>
      <c r="U562" s="69">
        <v>6500000</v>
      </c>
      <c r="V562" s="43">
        <v>1276</v>
      </c>
      <c r="W562" s="44">
        <v>45429</v>
      </c>
      <c r="X562" s="45">
        <v>130000000</v>
      </c>
      <c r="Y562" s="46">
        <v>1745</v>
      </c>
      <c r="Z562" s="44">
        <v>45449</v>
      </c>
      <c r="AA562" s="47" t="s">
        <v>3354</v>
      </c>
      <c r="AB562" s="77" t="s">
        <v>84</v>
      </c>
      <c r="AC562" s="97">
        <v>45448</v>
      </c>
      <c r="AD562" s="48" t="s">
        <v>3446</v>
      </c>
      <c r="AE562" s="8" t="s">
        <v>3447</v>
      </c>
      <c r="AF562" s="77" t="s">
        <v>87</v>
      </c>
      <c r="AG562" s="48" t="s">
        <v>194</v>
      </c>
      <c r="AH562" s="60" t="s">
        <v>195</v>
      </c>
      <c r="AI562" s="48" t="s">
        <v>77</v>
      </c>
      <c r="AJ562" s="48" t="s">
        <v>77</v>
      </c>
      <c r="AK562" s="49"/>
      <c r="AL562" s="50"/>
      <c r="AM562" s="48" t="s">
        <v>77</v>
      </c>
      <c r="AN562" s="48" t="s">
        <v>77</v>
      </c>
      <c r="AO562" s="48" t="s">
        <v>77</v>
      </c>
      <c r="AP562" s="48" t="s">
        <v>77</v>
      </c>
      <c r="AQ562" s="48" t="s">
        <v>77</v>
      </c>
      <c r="AR562" s="48" t="s">
        <v>77</v>
      </c>
      <c r="AS562" s="48" t="s">
        <v>77</v>
      </c>
      <c r="AT562" s="51"/>
      <c r="AU562" s="51"/>
      <c r="AV562" s="51"/>
      <c r="AW562" s="51"/>
      <c r="AX562" s="52"/>
      <c r="AY562" s="37"/>
      <c r="AZ562" s="37"/>
      <c r="BA562" s="66"/>
      <c r="BB562" s="66"/>
      <c r="BC562" s="51"/>
      <c r="BD562" s="51"/>
      <c r="BE562" s="51"/>
      <c r="BF562" s="51"/>
      <c r="BG562" s="66"/>
      <c r="BH562" s="76"/>
      <c r="BI562" s="66"/>
      <c r="BJ562" s="76"/>
      <c r="BK562" s="66"/>
      <c r="BL562" s="79"/>
      <c r="BM562" s="76"/>
      <c r="BN562" s="66"/>
      <c r="BO562" s="66"/>
      <c r="BP562" s="79"/>
      <c r="BQ562" s="76"/>
      <c r="BR562" s="66"/>
      <c r="BS562" s="66"/>
      <c r="BT562" s="79"/>
      <c r="BU562" s="80"/>
      <c r="BV562" s="79"/>
      <c r="BW562" s="79"/>
      <c r="BX562" s="64">
        <f>O562</f>
        <v>45575</v>
      </c>
      <c r="BY562" s="65">
        <f>R562+AX562</f>
        <v>120</v>
      </c>
      <c r="BZ562" s="66" t="str">
        <f>S562</f>
        <v>4 MESES</v>
      </c>
      <c r="CA562" s="42">
        <f>T562+AL562</f>
        <v>26000000</v>
      </c>
      <c r="CB562" s="37" t="s">
        <v>91</v>
      </c>
    </row>
    <row r="563" spans="1:80" s="58" customFormat="1" ht="29.25" customHeight="1" x14ac:dyDescent="0.3">
      <c r="A563" s="75">
        <v>562</v>
      </c>
      <c r="B563" s="73">
        <v>109190</v>
      </c>
      <c r="C563" s="36" t="s">
        <v>71</v>
      </c>
      <c r="D563" s="71" t="s">
        <v>72</v>
      </c>
      <c r="E563" s="71" t="s">
        <v>73</v>
      </c>
      <c r="F563" s="66" t="s">
        <v>3448</v>
      </c>
      <c r="G563" s="38" t="s">
        <v>3449</v>
      </c>
      <c r="H563" s="76" t="s">
        <v>76</v>
      </c>
      <c r="I563" s="76" t="s">
        <v>3450</v>
      </c>
      <c r="J563" s="40" t="s">
        <v>376</v>
      </c>
      <c r="K563" s="66" t="s">
        <v>80</v>
      </c>
      <c r="L563" s="76" t="s">
        <v>81</v>
      </c>
      <c r="M563" s="86">
        <v>45449</v>
      </c>
      <c r="N563" s="86">
        <v>45460</v>
      </c>
      <c r="O563" s="86">
        <v>45581</v>
      </c>
      <c r="P563" s="76">
        <v>4</v>
      </c>
      <c r="Q563" s="76">
        <v>0</v>
      </c>
      <c r="R563" s="76">
        <v>120</v>
      </c>
      <c r="S563" s="76" t="s">
        <v>1144</v>
      </c>
      <c r="T563" s="69">
        <v>21800000</v>
      </c>
      <c r="U563" s="69">
        <v>5450000</v>
      </c>
      <c r="V563" s="43">
        <v>1309</v>
      </c>
      <c r="W563" s="44">
        <v>45440</v>
      </c>
      <c r="X563" s="45">
        <v>65400000</v>
      </c>
      <c r="Y563" s="46">
        <v>1746</v>
      </c>
      <c r="Z563" s="44">
        <v>45449</v>
      </c>
      <c r="AA563" s="47" t="s">
        <v>3451</v>
      </c>
      <c r="AB563" s="77" t="s">
        <v>84</v>
      </c>
      <c r="AC563" s="97">
        <v>45448</v>
      </c>
      <c r="AD563" s="48" t="s">
        <v>3452</v>
      </c>
      <c r="AE563" s="78" t="s">
        <v>3453</v>
      </c>
      <c r="AF563" s="77" t="s">
        <v>87</v>
      </c>
      <c r="AG563" s="61" t="s">
        <v>359</v>
      </c>
      <c r="AH563" s="60" t="s">
        <v>119</v>
      </c>
      <c r="AI563" s="48" t="s">
        <v>77</v>
      </c>
      <c r="AJ563" s="48" t="s">
        <v>77</v>
      </c>
      <c r="AK563" s="49"/>
      <c r="AL563" s="50"/>
      <c r="AM563" s="48" t="s">
        <v>77</v>
      </c>
      <c r="AN563" s="48" t="s">
        <v>77</v>
      </c>
      <c r="AO563" s="48" t="s">
        <v>77</v>
      </c>
      <c r="AP563" s="48" t="s">
        <v>77</v>
      </c>
      <c r="AQ563" s="48" t="s">
        <v>77</v>
      </c>
      <c r="AR563" s="48" t="s">
        <v>77</v>
      </c>
      <c r="AS563" s="48" t="s">
        <v>77</v>
      </c>
      <c r="AT563" s="51"/>
      <c r="AU563" s="51"/>
      <c r="AV563" s="51"/>
      <c r="AW563" s="51"/>
      <c r="AX563" s="52"/>
      <c r="AY563" s="37"/>
      <c r="AZ563" s="37"/>
      <c r="BA563" s="66"/>
      <c r="BB563" s="66"/>
      <c r="BC563" s="51"/>
      <c r="BD563" s="51"/>
      <c r="BE563" s="51"/>
      <c r="BF563" s="51"/>
      <c r="BG563" s="66"/>
      <c r="BH563" s="76"/>
      <c r="BI563" s="66"/>
      <c r="BJ563" s="76"/>
      <c r="BK563" s="66"/>
      <c r="BL563" s="79"/>
      <c r="BM563" s="76"/>
      <c r="BN563" s="66"/>
      <c r="BO563" s="66"/>
      <c r="BP563" s="79"/>
      <c r="BQ563" s="76"/>
      <c r="BR563" s="66"/>
      <c r="BS563" s="66"/>
      <c r="BT563" s="79"/>
      <c r="BU563" s="80"/>
      <c r="BV563" s="79"/>
      <c r="BW563" s="79"/>
      <c r="BX563" s="64">
        <f>O563</f>
        <v>45581</v>
      </c>
      <c r="BY563" s="65">
        <f>R563+AX563</f>
        <v>120</v>
      </c>
      <c r="BZ563" s="66" t="str">
        <f>S563</f>
        <v>4 MESES</v>
      </c>
      <c r="CA563" s="42">
        <f>T563+AL563</f>
        <v>21800000</v>
      </c>
      <c r="CB563" s="37" t="s">
        <v>91</v>
      </c>
    </row>
    <row r="564" spans="1:80" s="58" customFormat="1" ht="29.25" customHeight="1" x14ac:dyDescent="0.3">
      <c r="A564" s="75">
        <v>563</v>
      </c>
      <c r="B564" s="73">
        <v>108486</v>
      </c>
      <c r="C564" s="36" t="s">
        <v>3441</v>
      </c>
      <c r="D564" s="71" t="s">
        <v>2967</v>
      </c>
      <c r="E564" s="71" t="s">
        <v>2968</v>
      </c>
      <c r="F564" s="66" t="s">
        <v>3454</v>
      </c>
      <c r="G564" s="38" t="s">
        <v>3455</v>
      </c>
      <c r="H564" s="76" t="s">
        <v>76</v>
      </c>
      <c r="I564" s="76" t="s">
        <v>3456</v>
      </c>
      <c r="J564" s="40" t="s">
        <v>3445</v>
      </c>
      <c r="K564" s="66" t="s">
        <v>80</v>
      </c>
      <c r="L564" s="76" t="s">
        <v>81</v>
      </c>
      <c r="M564" s="86">
        <v>45449</v>
      </c>
      <c r="N564" s="86">
        <v>45456</v>
      </c>
      <c r="O564" s="86">
        <v>45577</v>
      </c>
      <c r="P564" s="76">
        <v>4</v>
      </c>
      <c r="Q564" s="76">
        <v>0</v>
      </c>
      <c r="R564" s="76">
        <v>120</v>
      </c>
      <c r="S564" s="76" t="s">
        <v>1144</v>
      </c>
      <c r="T564" s="69">
        <v>26000000</v>
      </c>
      <c r="U564" s="69">
        <v>6500000</v>
      </c>
      <c r="V564" s="43">
        <v>1276</v>
      </c>
      <c r="W564" s="44">
        <v>45429</v>
      </c>
      <c r="X564" s="45">
        <v>130000000</v>
      </c>
      <c r="Y564" s="46">
        <v>1747</v>
      </c>
      <c r="Z564" s="44">
        <v>45449</v>
      </c>
      <c r="AA564" s="47" t="s">
        <v>3354</v>
      </c>
      <c r="AB564" s="77" t="s">
        <v>84</v>
      </c>
      <c r="AC564" s="97">
        <v>45448</v>
      </c>
      <c r="AD564" s="48" t="s">
        <v>3457</v>
      </c>
      <c r="AE564" s="78" t="s">
        <v>3458</v>
      </c>
      <c r="AF564" s="77" t="s">
        <v>87</v>
      </c>
      <c r="AG564" s="48" t="s">
        <v>194</v>
      </c>
      <c r="AH564" s="60" t="s">
        <v>195</v>
      </c>
      <c r="AI564" s="48" t="s">
        <v>77</v>
      </c>
      <c r="AJ564" s="48" t="s">
        <v>77</v>
      </c>
      <c r="AK564" s="49"/>
      <c r="AL564" s="50"/>
      <c r="AM564" s="48" t="s">
        <v>77</v>
      </c>
      <c r="AN564" s="48" t="s">
        <v>77</v>
      </c>
      <c r="AO564" s="48" t="s">
        <v>77</v>
      </c>
      <c r="AP564" s="48" t="s">
        <v>77</v>
      </c>
      <c r="AQ564" s="48" t="s">
        <v>77</v>
      </c>
      <c r="AR564" s="48" t="s">
        <v>77</v>
      </c>
      <c r="AS564" s="48" t="s">
        <v>77</v>
      </c>
      <c r="AT564" s="51"/>
      <c r="AU564" s="51"/>
      <c r="AV564" s="51"/>
      <c r="AW564" s="51"/>
      <c r="AX564" s="52"/>
      <c r="AY564" s="37"/>
      <c r="AZ564" s="37"/>
      <c r="BA564" s="66"/>
      <c r="BB564" s="66"/>
      <c r="BC564" s="51"/>
      <c r="BD564" s="51"/>
      <c r="BE564" s="51"/>
      <c r="BF564" s="51"/>
      <c r="BG564" s="66"/>
      <c r="BH564" s="76"/>
      <c r="BI564" s="66"/>
      <c r="BJ564" s="76"/>
      <c r="BK564" s="66"/>
      <c r="BL564" s="79"/>
      <c r="BM564" s="76"/>
      <c r="BN564" s="66"/>
      <c r="BO564" s="66"/>
      <c r="BP564" s="79"/>
      <c r="BQ564" s="76"/>
      <c r="BR564" s="66"/>
      <c r="BS564" s="66"/>
      <c r="BT564" s="79"/>
      <c r="BU564" s="80"/>
      <c r="BV564" s="79"/>
      <c r="BW564" s="79"/>
      <c r="BX564" s="64">
        <f>O564</f>
        <v>45577</v>
      </c>
      <c r="BY564" s="65">
        <f>R564+AX564</f>
        <v>120</v>
      </c>
      <c r="BZ564" s="66" t="str">
        <f>S564</f>
        <v>4 MESES</v>
      </c>
      <c r="CA564" s="42">
        <f>T564+AL564</f>
        <v>26000000</v>
      </c>
      <c r="CB564" s="37" t="s">
        <v>91</v>
      </c>
    </row>
    <row r="565" spans="1:80" s="58" customFormat="1" ht="29.25" customHeight="1" x14ac:dyDescent="0.3">
      <c r="A565" s="75">
        <v>564</v>
      </c>
      <c r="B565" s="73">
        <v>109235</v>
      </c>
      <c r="C565" s="36" t="s">
        <v>71</v>
      </c>
      <c r="D565" s="71" t="s">
        <v>72</v>
      </c>
      <c r="E565" s="71" t="s">
        <v>73</v>
      </c>
      <c r="F565" s="66" t="s">
        <v>3459</v>
      </c>
      <c r="G565" s="38" t="s">
        <v>935</v>
      </c>
      <c r="H565" s="76" t="s">
        <v>76</v>
      </c>
      <c r="I565" s="76" t="s">
        <v>3460</v>
      </c>
      <c r="J565" s="40" t="s">
        <v>3461</v>
      </c>
      <c r="K565" s="66" t="s">
        <v>80</v>
      </c>
      <c r="L565" s="76" t="s">
        <v>81</v>
      </c>
      <c r="M565" s="86">
        <v>45449</v>
      </c>
      <c r="N565" s="86">
        <v>45460</v>
      </c>
      <c r="O565" s="86">
        <v>45581</v>
      </c>
      <c r="P565" s="76">
        <v>4</v>
      </c>
      <c r="Q565" s="76">
        <v>0</v>
      </c>
      <c r="R565" s="76">
        <v>120</v>
      </c>
      <c r="S565" s="76" t="s">
        <v>1144</v>
      </c>
      <c r="T565" s="69">
        <v>30000000</v>
      </c>
      <c r="U565" s="69">
        <v>7500000</v>
      </c>
      <c r="V565" s="43">
        <v>1313</v>
      </c>
      <c r="W565" s="44">
        <v>45440</v>
      </c>
      <c r="X565" s="45">
        <v>60000000</v>
      </c>
      <c r="Y565" s="46">
        <v>1748</v>
      </c>
      <c r="Z565" s="44">
        <v>45449</v>
      </c>
      <c r="AA565" s="47" t="s">
        <v>3462</v>
      </c>
      <c r="AB565" s="77" t="s">
        <v>84</v>
      </c>
      <c r="AC565" s="97">
        <v>45448</v>
      </c>
      <c r="AD565" s="48" t="s">
        <v>3463</v>
      </c>
      <c r="AE565" s="78" t="s">
        <v>3464</v>
      </c>
      <c r="AF565" s="77" t="s">
        <v>87</v>
      </c>
      <c r="AG565" s="48" t="s">
        <v>149</v>
      </c>
      <c r="AH565" s="61" t="s">
        <v>183</v>
      </c>
      <c r="AI565" s="48" t="s">
        <v>77</v>
      </c>
      <c r="AJ565" s="48" t="s">
        <v>77</v>
      </c>
      <c r="AK565" s="49"/>
      <c r="AL565" s="50"/>
      <c r="AM565" s="48" t="s">
        <v>77</v>
      </c>
      <c r="AN565" s="48" t="s">
        <v>77</v>
      </c>
      <c r="AO565" s="48" t="s">
        <v>77</v>
      </c>
      <c r="AP565" s="48" t="s">
        <v>77</v>
      </c>
      <c r="AQ565" s="48" t="s">
        <v>77</v>
      </c>
      <c r="AR565" s="48" t="s">
        <v>77</v>
      </c>
      <c r="AS565" s="48" t="s">
        <v>77</v>
      </c>
      <c r="AT565" s="51"/>
      <c r="AU565" s="51"/>
      <c r="AV565" s="51"/>
      <c r="AW565" s="51"/>
      <c r="AX565" s="52"/>
      <c r="AY565" s="37"/>
      <c r="AZ565" s="37"/>
      <c r="BA565" s="66"/>
      <c r="BB565" s="66"/>
      <c r="BC565" s="51"/>
      <c r="BD565" s="51"/>
      <c r="BE565" s="51"/>
      <c r="BF565" s="51"/>
      <c r="BG565" s="66"/>
      <c r="BH565" s="76"/>
      <c r="BI565" s="66"/>
      <c r="BJ565" s="76"/>
      <c r="BK565" s="66"/>
      <c r="BL565" s="79"/>
      <c r="BM565" s="76"/>
      <c r="BN565" s="66"/>
      <c r="BO565" s="66"/>
      <c r="BP565" s="79"/>
      <c r="BQ565" s="76"/>
      <c r="BR565" s="66"/>
      <c r="BS565" s="66"/>
      <c r="BT565" s="79"/>
      <c r="BU565" s="80"/>
      <c r="BV565" s="79"/>
      <c r="BW565" s="79"/>
      <c r="BX565" s="64">
        <f>O565</f>
        <v>45581</v>
      </c>
      <c r="BY565" s="65">
        <f>R565+AX565</f>
        <v>120</v>
      </c>
      <c r="BZ565" s="66" t="str">
        <f>S565</f>
        <v>4 MESES</v>
      </c>
      <c r="CA565" s="42">
        <f>T565+AL565</f>
        <v>30000000</v>
      </c>
      <c r="CB565" s="37" t="s">
        <v>91</v>
      </c>
    </row>
    <row r="566" spans="1:80" s="58" customFormat="1" ht="29.25" customHeight="1" x14ac:dyDescent="0.3">
      <c r="A566" s="75">
        <v>565</v>
      </c>
      <c r="B566" s="73">
        <v>108486</v>
      </c>
      <c r="C566" s="36" t="s">
        <v>3441</v>
      </c>
      <c r="D566" s="71" t="s">
        <v>2967</v>
      </c>
      <c r="E566" s="71" t="s">
        <v>2968</v>
      </c>
      <c r="F566" s="66" t="s">
        <v>3465</v>
      </c>
      <c r="G566" s="38" t="s">
        <v>3466</v>
      </c>
      <c r="H566" s="76" t="s">
        <v>76</v>
      </c>
      <c r="I566" s="76" t="s">
        <v>3467</v>
      </c>
      <c r="J566" s="40" t="s">
        <v>3445</v>
      </c>
      <c r="K566" s="66" t="s">
        <v>80</v>
      </c>
      <c r="L566" s="76" t="s">
        <v>81</v>
      </c>
      <c r="M566" s="86">
        <v>45449</v>
      </c>
      <c r="N566" s="86">
        <v>45456</v>
      </c>
      <c r="O566" s="86">
        <v>45577</v>
      </c>
      <c r="P566" s="76">
        <v>4</v>
      </c>
      <c r="Q566" s="76">
        <v>0</v>
      </c>
      <c r="R566" s="76">
        <v>120</v>
      </c>
      <c r="S566" s="76" t="s">
        <v>1144</v>
      </c>
      <c r="T566" s="69">
        <v>26000000</v>
      </c>
      <c r="U566" s="69">
        <v>6500000</v>
      </c>
      <c r="V566" s="43">
        <v>1276</v>
      </c>
      <c r="W566" s="44">
        <v>45429</v>
      </c>
      <c r="X566" s="45">
        <v>130000000</v>
      </c>
      <c r="Y566" s="46">
        <v>1749</v>
      </c>
      <c r="Z566" s="44">
        <v>45449</v>
      </c>
      <c r="AA566" s="47" t="s">
        <v>3354</v>
      </c>
      <c r="AB566" s="77" t="s">
        <v>84</v>
      </c>
      <c r="AC566" s="97">
        <v>45449</v>
      </c>
      <c r="AD566" s="48" t="s">
        <v>3468</v>
      </c>
      <c r="AE566" s="78" t="s">
        <v>3469</v>
      </c>
      <c r="AF566" s="77" t="s">
        <v>87</v>
      </c>
      <c r="AG566" s="48" t="s">
        <v>194</v>
      </c>
      <c r="AH566" s="60" t="s">
        <v>195</v>
      </c>
      <c r="AI566" s="48" t="s">
        <v>77</v>
      </c>
      <c r="AJ566" s="48" t="s">
        <v>77</v>
      </c>
      <c r="AK566" s="49"/>
      <c r="AL566" s="50"/>
      <c r="AM566" s="48" t="s">
        <v>77</v>
      </c>
      <c r="AN566" s="48" t="s">
        <v>77</v>
      </c>
      <c r="AO566" s="48" t="s">
        <v>77</v>
      </c>
      <c r="AP566" s="48" t="s">
        <v>77</v>
      </c>
      <c r="AQ566" s="48" t="s">
        <v>77</v>
      </c>
      <c r="AR566" s="48" t="s">
        <v>77</v>
      </c>
      <c r="AS566" s="48" t="s">
        <v>77</v>
      </c>
      <c r="AT566" s="51"/>
      <c r="AU566" s="51"/>
      <c r="AV566" s="51"/>
      <c r="AW566" s="51"/>
      <c r="AX566" s="52"/>
      <c r="AY566" s="37"/>
      <c r="AZ566" s="37"/>
      <c r="BA566" s="66"/>
      <c r="BB566" s="66"/>
      <c r="BC566" s="51"/>
      <c r="BD566" s="51"/>
      <c r="BE566" s="51"/>
      <c r="BF566" s="51"/>
      <c r="BG566" s="66"/>
      <c r="BH566" s="76"/>
      <c r="BI566" s="66"/>
      <c r="BJ566" s="76"/>
      <c r="BK566" s="66"/>
      <c r="BL566" s="79"/>
      <c r="BM566" s="76"/>
      <c r="BN566" s="66"/>
      <c r="BO566" s="66"/>
      <c r="BP566" s="79"/>
      <c r="BQ566" s="76"/>
      <c r="BR566" s="66"/>
      <c r="BS566" s="66"/>
      <c r="BT566" s="79"/>
      <c r="BU566" s="80"/>
      <c r="BV566" s="79"/>
      <c r="BW566" s="79"/>
      <c r="BX566" s="64">
        <f>O566</f>
        <v>45577</v>
      </c>
      <c r="BY566" s="65">
        <f>R566+AX566</f>
        <v>120</v>
      </c>
      <c r="BZ566" s="66" t="str">
        <f>S566</f>
        <v>4 MESES</v>
      </c>
      <c r="CA566" s="42">
        <f>T566+AL566</f>
        <v>26000000</v>
      </c>
      <c r="CB566" s="37" t="s">
        <v>91</v>
      </c>
    </row>
    <row r="567" spans="1:80" s="58" customFormat="1" ht="29.25" customHeight="1" x14ac:dyDescent="0.3">
      <c r="A567" s="75">
        <v>566</v>
      </c>
      <c r="B567" s="73">
        <v>108484</v>
      </c>
      <c r="C567" s="36" t="s">
        <v>185</v>
      </c>
      <c r="D567" s="71" t="s">
        <v>186</v>
      </c>
      <c r="E567" s="71" t="s">
        <v>187</v>
      </c>
      <c r="F567" s="66" t="s">
        <v>3470</v>
      </c>
      <c r="G567" s="38" t="s">
        <v>3471</v>
      </c>
      <c r="H567" s="76" t="s">
        <v>76</v>
      </c>
      <c r="I567" s="76" t="s">
        <v>3472</v>
      </c>
      <c r="J567" s="40" t="s">
        <v>3473</v>
      </c>
      <c r="K567" s="66" t="s">
        <v>80</v>
      </c>
      <c r="L567" s="76" t="s">
        <v>81</v>
      </c>
      <c r="M567" s="86">
        <v>45449</v>
      </c>
      <c r="N567" s="86">
        <v>45469</v>
      </c>
      <c r="O567" s="86">
        <v>45590</v>
      </c>
      <c r="P567" s="76">
        <v>4</v>
      </c>
      <c r="Q567" s="76">
        <v>0</v>
      </c>
      <c r="R567" s="76">
        <v>120</v>
      </c>
      <c r="S567" s="76" t="s">
        <v>1144</v>
      </c>
      <c r="T567" s="69">
        <v>28000000</v>
      </c>
      <c r="U567" s="69">
        <v>7000000</v>
      </c>
      <c r="V567" s="46">
        <v>1323</v>
      </c>
      <c r="W567" s="44">
        <v>45440</v>
      </c>
      <c r="X567" s="45">
        <v>28000000</v>
      </c>
      <c r="Y567" s="46">
        <v>1750</v>
      </c>
      <c r="Z567" s="44">
        <v>45449</v>
      </c>
      <c r="AA567" s="47" t="s">
        <v>813</v>
      </c>
      <c r="AB567" s="77" t="s">
        <v>84</v>
      </c>
      <c r="AC567" s="97">
        <v>45448</v>
      </c>
      <c r="AD567" s="48" t="s">
        <v>3474</v>
      </c>
      <c r="AE567" s="78" t="s">
        <v>3475</v>
      </c>
      <c r="AF567" s="77" t="s">
        <v>87</v>
      </c>
      <c r="AG567" s="48" t="s">
        <v>194</v>
      </c>
      <c r="AH567" s="61" t="s">
        <v>697</v>
      </c>
      <c r="AI567" s="48" t="s">
        <v>77</v>
      </c>
      <c r="AJ567" s="48" t="s">
        <v>77</v>
      </c>
      <c r="AK567" s="49"/>
      <c r="AL567" s="50"/>
      <c r="AM567" s="48" t="s">
        <v>77</v>
      </c>
      <c r="AN567" s="48" t="s">
        <v>77</v>
      </c>
      <c r="AO567" s="48" t="s">
        <v>77</v>
      </c>
      <c r="AP567" s="48" t="s">
        <v>77</v>
      </c>
      <c r="AQ567" s="48" t="s">
        <v>77</v>
      </c>
      <c r="AR567" s="48" t="s">
        <v>77</v>
      </c>
      <c r="AS567" s="48" t="s">
        <v>77</v>
      </c>
      <c r="AT567" s="51"/>
      <c r="AU567" s="51"/>
      <c r="AV567" s="51"/>
      <c r="AW567" s="51"/>
      <c r="AX567" s="52"/>
      <c r="AY567" s="37"/>
      <c r="AZ567" s="37"/>
      <c r="BA567" s="66"/>
      <c r="BB567" s="66"/>
      <c r="BC567" s="51"/>
      <c r="BD567" s="51"/>
      <c r="BE567" s="51"/>
      <c r="BF567" s="51"/>
      <c r="BG567" s="66"/>
      <c r="BH567" s="76"/>
      <c r="BI567" s="66"/>
      <c r="BJ567" s="76"/>
      <c r="BK567" s="66"/>
      <c r="BL567" s="79"/>
      <c r="BM567" s="76"/>
      <c r="BN567" s="66"/>
      <c r="BO567" s="66"/>
      <c r="BP567" s="79"/>
      <c r="BQ567" s="76"/>
      <c r="BR567" s="66"/>
      <c r="BS567" s="66"/>
      <c r="BT567" s="79"/>
      <c r="BU567" s="80"/>
      <c r="BV567" s="67" t="s">
        <v>243</v>
      </c>
      <c r="BW567" s="79">
        <v>45575</v>
      </c>
      <c r="BX567" s="79">
        <v>45575</v>
      </c>
      <c r="BY567" s="65">
        <v>105</v>
      </c>
      <c r="BZ567" s="66" t="s">
        <v>82</v>
      </c>
      <c r="CA567" s="42">
        <v>24500000</v>
      </c>
      <c r="CB567" s="37" t="s">
        <v>245</v>
      </c>
    </row>
    <row r="568" spans="1:80" s="58" customFormat="1" ht="29.25" customHeight="1" x14ac:dyDescent="0.3">
      <c r="A568" s="75">
        <v>567</v>
      </c>
      <c r="B568" s="73">
        <v>109636</v>
      </c>
      <c r="C568" s="36" t="s">
        <v>185</v>
      </c>
      <c r="D568" s="71" t="s">
        <v>186</v>
      </c>
      <c r="E568" s="71" t="s">
        <v>187</v>
      </c>
      <c r="F568" s="66" t="s">
        <v>3476</v>
      </c>
      <c r="G568" s="38" t="s">
        <v>1251</v>
      </c>
      <c r="H568" s="76" t="s">
        <v>76</v>
      </c>
      <c r="I568" s="76" t="s">
        <v>3477</v>
      </c>
      <c r="J568" s="40" t="s">
        <v>859</v>
      </c>
      <c r="K568" s="66" t="s">
        <v>80</v>
      </c>
      <c r="L568" s="76" t="s">
        <v>81</v>
      </c>
      <c r="M568" s="86">
        <v>45449</v>
      </c>
      <c r="N568" s="86">
        <v>45467</v>
      </c>
      <c r="O568" s="86">
        <v>45588</v>
      </c>
      <c r="P568" s="76">
        <v>4</v>
      </c>
      <c r="Q568" s="76">
        <v>0</v>
      </c>
      <c r="R568" s="76">
        <v>120</v>
      </c>
      <c r="S568" s="76" t="s">
        <v>1144</v>
      </c>
      <c r="T568" s="69">
        <v>12000000</v>
      </c>
      <c r="U568" s="69">
        <v>3000000</v>
      </c>
      <c r="V568" s="43">
        <v>1413</v>
      </c>
      <c r="W568" s="44">
        <v>45442</v>
      </c>
      <c r="X568" s="45">
        <v>24000000</v>
      </c>
      <c r="Y568" s="46">
        <v>1751</v>
      </c>
      <c r="Z568" s="44">
        <v>45449</v>
      </c>
      <c r="AA568" s="47" t="s">
        <v>3365</v>
      </c>
      <c r="AB568" s="77" t="s">
        <v>84</v>
      </c>
      <c r="AC568" s="97">
        <v>45448</v>
      </c>
      <c r="AD568" s="48" t="s">
        <v>3478</v>
      </c>
      <c r="AE568" s="78" t="s">
        <v>3479</v>
      </c>
      <c r="AF568" s="77" t="s">
        <v>87</v>
      </c>
      <c r="AG568" s="48" t="s">
        <v>194</v>
      </c>
      <c r="AH568" s="61" t="s">
        <v>697</v>
      </c>
      <c r="AI568" s="48" t="s">
        <v>77</v>
      </c>
      <c r="AJ568" s="48" t="s">
        <v>77</v>
      </c>
      <c r="AK568" s="49"/>
      <c r="AL568" s="50"/>
      <c r="AM568" s="48" t="s">
        <v>77</v>
      </c>
      <c r="AN568" s="48" t="s">
        <v>77</v>
      </c>
      <c r="AO568" s="48" t="s">
        <v>77</v>
      </c>
      <c r="AP568" s="48" t="s">
        <v>77</v>
      </c>
      <c r="AQ568" s="48" t="s">
        <v>77</v>
      </c>
      <c r="AR568" s="48" t="s">
        <v>77</v>
      </c>
      <c r="AS568" s="48" t="s">
        <v>77</v>
      </c>
      <c r="AT568" s="51"/>
      <c r="AU568" s="51"/>
      <c r="AV568" s="51"/>
      <c r="AW568" s="51"/>
      <c r="AX568" s="52"/>
      <c r="AY568" s="37"/>
      <c r="AZ568" s="37"/>
      <c r="BA568" s="66"/>
      <c r="BB568" s="66"/>
      <c r="BC568" s="51"/>
      <c r="BD568" s="51"/>
      <c r="BE568" s="51"/>
      <c r="BF568" s="51"/>
      <c r="BG568" s="66"/>
      <c r="BH568" s="76"/>
      <c r="BI568" s="66"/>
      <c r="BJ568" s="76"/>
      <c r="BK568" s="66"/>
      <c r="BL568" s="79"/>
      <c r="BM568" s="76"/>
      <c r="BN568" s="66"/>
      <c r="BO568" s="66"/>
      <c r="BP568" s="79"/>
      <c r="BQ568" s="76"/>
      <c r="BR568" s="66"/>
      <c r="BS568" s="66"/>
      <c r="BT568" s="79"/>
      <c r="BU568" s="80"/>
      <c r="BV568" s="79"/>
      <c r="BW568" s="79"/>
      <c r="BX568" s="64">
        <f>O568</f>
        <v>45588</v>
      </c>
      <c r="BY568" s="65">
        <f>R568+AX568</f>
        <v>120</v>
      </c>
      <c r="BZ568" s="66" t="str">
        <f>S568</f>
        <v>4 MESES</v>
      </c>
      <c r="CA568" s="42">
        <f>T568+AL568</f>
        <v>12000000</v>
      </c>
      <c r="CB568" s="37" t="s">
        <v>91</v>
      </c>
    </row>
    <row r="569" spans="1:80" s="58" customFormat="1" ht="29.25" customHeight="1" x14ac:dyDescent="0.3">
      <c r="A569" s="75">
        <v>568</v>
      </c>
      <c r="B569" s="73">
        <v>109235</v>
      </c>
      <c r="C569" s="36" t="s">
        <v>71</v>
      </c>
      <c r="D569" s="71" t="s">
        <v>72</v>
      </c>
      <c r="E569" s="71" t="s">
        <v>73</v>
      </c>
      <c r="F569" s="66" t="s">
        <v>3480</v>
      </c>
      <c r="G569" s="38" t="s">
        <v>953</v>
      </c>
      <c r="H569" s="76" t="s">
        <v>76</v>
      </c>
      <c r="I569" s="76" t="s">
        <v>3481</v>
      </c>
      <c r="J569" s="40" t="s">
        <v>3461</v>
      </c>
      <c r="K569" s="66" t="s">
        <v>80</v>
      </c>
      <c r="L569" s="76" t="s">
        <v>81</v>
      </c>
      <c r="M569" s="86">
        <v>45449</v>
      </c>
      <c r="N569" s="86">
        <v>45463</v>
      </c>
      <c r="O569" s="86">
        <v>45584</v>
      </c>
      <c r="P569" s="76">
        <v>4</v>
      </c>
      <c r="Q569" s="76">
        <v>0</v>
      </c>
      <c r="R569" s="76">
        <v>120</v>
      </c>
      <c r="S569" s="76" t="s">
        <v>1144</v>
      </c>
      <c r="T569" s="69">
        <v>30000000</v>
      </c>
      <c r="U569" s="69">
        <v>7500000</v>
      </c>
      <c r="V569" s="43">
        <v>1313</v>
      </c>
      <c r="W569" s="44">
        <v>45440</v>
      </c>
      <c r="X569" s="45">
        <v>60000000</v>
      </c>
      <c r="Y569" s="46">
        <v>1752</v>
      </c>
      <c r="Z569" s="44">
        <v>45449</v>
      </c>
      <c r="AA569" s="47" t="s">
        <v>3462</v>
      </c>
      <c r="AB569" s="77" t="s">
        <v>84</v>
      </c>
      <c r="AC569" s="97">
        <v>45448</v>
      </c>
      <c r="AD569" s="48" t="s">
        <v>3482</v>
      </c>
      <c r="AE569" s="78" t="s">
        <v>3483</v>
      </c>
      <c r="AF569" s="77" t="s">
        <v>87</v>
      </c>
      <c r="AG569" s="48" t="s">
        <v>149</v>
      </c>
      <c r="AH569" s="61" t="s">
        <v>183</v>
      </c>
      <c r="AI569" s="48" t="s">
        <v>77</v>
      </c>
      <c r="AJ569" s="48" t="s">
        <v>77</v>
      </c>
      <c r="AK569" s="49"/>
      <c r="AL569" s="50"/>
      <c r="AM569" s="48" t="s">
        <v>77</v>
      </c>
      <c r="AN569" s="48" t="s">
        <v>77</v>
      </c>
      <c r="AO569" s="48" t="s">
        <v>77</v>
      </c>
      <c r="AP569" s="48" t="s">
        <v>77</v>
      </c>
      <c r="AQ569" s="48" t="s">
        <v>77</v>
      </c>
      <c r="AR569" s="48" t="s">
        <v>77</v>
      </c>
      <c r="AS569" s="48" t="s">
        <v>77</v>
      </c>
      <c r="AT569" s="51"/>
      <c r="AU569" s="51"/>
      <c r="AV569" s="51"/>
      <c r="AW569" s="51"/>
      <c r="AX569" s="52"/>
      <c r="AY569" s="37"/>
      <c r="AZ569" s="37"/>
      <c r="BA569" s="66"/>
      <c r="BB569" s="66"/>
      <c r="BC569" s="51"/>
      <c r="BD569" s="51"/>
      <c r="BE569" s="51"/>
      <c r="BF569" s="51"/>
      <c r="BG569" s="66"/>
      <c r="BH569" s="76"/>
      <c r="BI569" s="66"/>
      <c r="BJ569" s="76"/>
      <c r="BK569" s="66"/>
      <c r="BL569" s="79"/>
      <c r="BM569" s="76"/>
      <c r="BN569" s="66"/>
      <c r="BO569" s="66"/>
      <c r="BP569" s="79"/>
      <c r="BQ569" s="76"/>
      <c r="BR569" s="66"/>
      <c r="BS569" s="66"/>
      <c r="BT569" s="79"/>
      <c r="BU569" s="80"/>
      <c r="BV569" s="79"/>
      <c r="BW569" s="79"/>
      <c r="BX569" s="64">
        <f>O569</f>
        <v>45584</v>
      </c>
      <c r="BY569" s="65">
        <f>R569+AX569</f>
        <v>120</v>
      </c>
      <c r="BZ569" s="66" t="str">
        <f>S569</f>
        <v>4 MESES</v>
      </c>
      <c r="CA569" s="42">
        <f>T569+AL569</f>
        <v>30000000</v>
      </c>
      <c r="CB569" s="37" t="s">
        <v>91</v>
      </c>
    </row>
    <row r="570" spans="1:80" s="58" customFormat="1" ht="29.25" customHeight="1" x14ac:dyDescent="0.3">
      <c r="A570" s="75">
        <v>569</v>
      </c>
      <c r="B570" s="73">
        <v>109189</v>
      </c>
      <c r="C570" s="36" t="s">
        <v>1590</v>
      </c>
      <c r="D570" s="71" t="s">
        <v>1591</v>
      </c>
      <c r="E570" s="71" t="s">
        <v>1592</v>
      </c>
      <c r="F570" s="66" t="s">
        <v>3484</v>
      </c>
      <c r="G570" s="38" t="s">
        <v>1594</v>
      </c>
      <c r="H570" s="76" t="s">
        <v>76</v>
      </c>
      <c r="I570" s="76" t="s">
        <v>3485</v>
      </c>
      <c r="J570" s="40" t="s">
        <v>3486</v>
      </c>
      <c r="K570" s="66" t="s">
        <v>80</v>
      </c>
      <c r="L570" s="76" t="s">
        <v>81</v>
      </c>
      <c r="M570" s="86">
        <v>45449</v>
      </c>
      <c r="N570" s="86">
        <v>45471</v>
      </c>
      <c r="O570" s="86">
        <v>45592</v>
      </c>
      <c r="P570" s="76">
        <v>4</v>
      </c>
      <c r="Q570" s="76">
        <v>0</v>
      </c>
      <c r="R570" s="76">
        <v>120</v>
      </c>
      <c r="S570" s="76" t="s">
        <v>1144</v>
      </c>
      <c r="T570" s="69">
        <v>26000000</v>
      </c>
      <c r="U570" s="69">
        <v>6500000</v>
      </c>
      <c r="V570" s="46">
        <v>1308</v>
      </c>
      <c r="W570" s="44">
        <v>45440</v>
      </c>
      <c r="X570" s="45">
        <v>26000000</v>
      </c>
      <c r="Y570" s="46">
        <v>1753</v>
      </c>
      <c r="Z570" s="44">
        <v>45449</v>
      </c>
      <c r="AA570" s="47" t="s">
        <v>3354</v>
      </c>
      <c r="AB570" s="77" t="s">
        <v>84</v>
      </c>
      <c r="AC570" s="97">
        <v>45448</v>
      </c>
      <c r="AD570" s="48" t="s">
        <v>3487</v>
      </c>
      <c r="AE570" s="78" t="s">
        <v>3488</v>
      </c>
      <c r="AF570" s="77" t="s">
        <v>87</v>
      </c>
      <c r="AG570" s="61" t="s">
        <v>978</v>
      </c>
      <c r="AH570" s="60" t="s">
        <v>2987</v>
      </c>
      <c r="AI570" s="48" t="s">
        <v>77</v>
      </c>
      <c r="AJ570" s="48" t="s">
        <v>77</v>
      </c>
      <c r="AK570" s="49"/>
      <c r="AL570" s="50"/>
      <c r="AM570" s="48" t="s">
        <v>77</v>
      </c>
      <c r="AN570" s="48" t="s">
        <v>77</v>
      </c>
      <c r="AO570" s="48" t="s">
        <v>77</v>
      </c>
      <c r="AP570" s="48" t="s">
        <v>77</v>
      </c>
      <c r="AQ570" s="48" t="s">
        <v>77</v>
      </c>
      <c r="AR570" s="48" t="s">
        <v>77</v>
      </c>
      <c r="AS570" s="48" t="s">
        <v>77</v>
      </c>
      <c r="AT570" s="51"/>
      <c r="AU570" s="51"/>
      <c r="AV570" s="51"/>
      <c r="AW570" s="51"/>
      <c r="AX570" s="52"/>
      <c r="AY570" s="37"/>
      <c r="AZ570" s="37"/>
      <c r="BA570" s="66"/>
      <c r="BB570" s="66"/>
      <c r="BC570" s="51"/>
      <c r="BD570" s="51"/>
      <c r="BE570" s="51"/>
      <c r="BF570" s="51"/>
      <c r="BG570" s="66"/>
      <c r="BH570" s="76"/>
      <c r="BI570" s="66"/>
      <c r="BJ570" s="76"/>
      <c r="BK570" s="66"/>
      <c r="BL570" s="79"/>
      <c r="BM570" s="76"/>
      <c r="BN570" s="66"/>
      <c r="BO570" s="66"/>
      <c r="BP570" s="79"/>
      <c r="BQ570" s="76"/>
      <c r="BR570" s="66"/>
      <c r="BS570" s="66"/>
      <c r="BT570" s="79"/>
      <c r="BU570" s="80"/>
      <c r="BV570" s="79"/>
      <c r="BW570" s="79"/>
      <c r="BX570" s="64">
        <f>O570</f>
        <v>45592</v>
      </c>
      <c r="BY570" s="65">
        <f>R570+AX570</f>
        <v>120</v>
      </c>
      <c r="BZ570" s="66" t="str">
        <f>S570</f>
        <v>4 MESES</v>
      </c>
      <c r="CA570" s="42">
        <f>T570+AL570</f>
        <v>26000000</v>
      </c>
      <c r="CB570" s="37" t="s">
        <v>91</v>
      </c>
    </row>
    <row r="571" spans="1:80" s="58" customFormat="1" ht="29.25" customHeight="1" x14ac:dyDescent="0.3">
      <c r="A571" s="75">
        <v>570</v>
      </c>
      <c r="B571" s="73">
        <v>108498</v>
      </c>
      <c r="C571" s="36" t="s">
        <v>71</v>
      </c>
      <c r="D571" s="71" t="s">
        <v>72</v>
      </c>
      <c r="E571" s="71" t="s">
        <v>73</v>
      </c>
      <c r="F571" s="66" t="s">
        <v>3489</v>
      </c>
      <c r="G571" s="38" t="s">
        <v>1006</v>
      </c>
      <c r="H571" s="76" t="s">
        <v>76</v>
      </c>
      <c r="I571" s="76" t="s">
        <v>3490</v>
      </c>
      <c r="J571" s="40" t="s">
        <v>3491</v>
      </c>
      <c r="K571" s="66" t="s">
        <v>80</v>
      </c>
      <c r="L571" s="76" t="s">
        <v>81</v>
      </c>
      <c r="M571" s="86">
        <v>45450</v>
      </c>
      <c r="N571" s="86">
        <v>45463</v>
      </c>
      <c r="O571" s="86">
        <v>45584</v>
      </c>
      <c r="P571" s="76">
        <v>4</v>
      </c>
      <c r="Q571" s="76">
        <v>0</v>
      </c>
      <c r="R571" s="76">
        <v>120</v>
      </c>
      <c r="S571" s="76" t="s">
        <v>1144</v>
      </c>
      <c r="T571" s="69">
        <v>36000000</v>
      </c>
      <c r="U571" s="69">
        <v>9000000</v>
      </c>
      <c r="V571" s="46">
        <v>1275</v>
      </c>
      <c r="W571" s="44">
        <v>45429</v>
      </c>
      <c r="X571" s="45">
        <v>36000000</v>
      </c>
      <c r="Y571" s="46">
        <v>1754</v>
      </c>
      <c r="Z571" s="44">
        <v>45454</v>
      </c>
      <c r="AA571" s="47" t="s">
        <v>3492</v>
      </c>
      <c r="AB571" s="77" t="s">
        <v>84</v>
      </c>
      <c r="AC571" s="97">
        <v>45449</v>
      </c>
      <c r="AD571" s="48" t="s">
        <v>3493</v>
      </c>
      <c r="AE571" s="78" t="s">
        <v>3494</v>
      </c>
      <c r="AF571" s="77" t="s">
        <v>87</v>
      </c>
      <c r="AG571" s="48" t="s">
        <v>257</v>
      </c>
      <c r="AH571" s="61" t="s">
        <v>258</v>
      </c>
      <c r="AI571" s="48" t="s">
        <v>77</v>
      </c>
      <c r="AJ571" s="48" t="s">
        <v>77</v>
      </c>
      <c r="AK571" s="49"/>
      <c r="AL571" s="50"/>
      <c r="AM571" s="48" t="s">
        <v>77</v>
      </c>
      <c r="AN571" s="48" t="s">
        <v>77</v>
      </c>
      <c r="AO571" s="48" t="s">
        <v>77</v>
      </c>
      <c r="AP571" s="48" t="s">
        <v>77</v>
      </c>
      <c r="AQ571" s="48" t="s">
        <v>77</v>
      </c>
      <c r="AR571" s="48" t="s">
        <v>77</v>
      </c>
      <c r="AS571" s="48" t="s">
        <v>77</v>
      </c>
      <c r="AT571" s="51"/>
      <c r="AU571" s="51"/>
      <c r="AV571" s="51"/>
      <c r="AW571" s="51"/>
      <c r="AX571" s="52"/>
      <c r="AY571" s="37"/>
      <c r="AZ571" s="37"/>
      <c r="BA571" s="66"/>
      <c r="BB571" s="66"/>
      <c r="BC571" s="51"/>
      <c r="BD571" s="51"/>
      <c r="BE571" s="51"/>
      <c r="BF571" s="51"/>
      <c r="BG571" s="66"/>
      <c r="BH571" s="76"/>
      <c r="BI571" s="66"/>
      <c r="BJ571" s="76"/>
      <c r="BK571" s="66"/>
      <c r="BL571" s="79"/>
      <c r="BM571" s="76"/>
      <c r="BN571" s="66"/>
      <c r="BO571" s="66"/>
      <c r="BP571" s="79"/>
      <c r="BQ571" s="76"/>
      <c r="BR571" s="66"/>
      <c r="BS571" s="66"/>
      <c r="BT571" s="79"/>
      <c r="BU571" s="80"/>
      <c r="BV571" s="67" t="s">
        <v>243</v>
      </c>
      <c r="BW571" s="79">
        <v>45505</v>
      </c>
      <c r="BX571" s="79">
        <v>45505</v>
      </c>
      <c r="BY571" s="52">
        <v>42</v>
      </c>
      <c r="BZ571" s="37" t="s">
        <v>3495</v>
      </c>
      <c r="CA571" s="42">
        <v>12600000</v>
      </c>
      <c r="CB571" s="37" t="s">
        <v>245</v>
      </c>
    </row>
    <row r="572" spans="1:80" s="58" customFormat="1" ht="29.25" customHeight="1" x14ac:dyDescent="0.3">
      <c r="A572" s="75">
        <v>571</v>
      </c>
      <c r="B572" s="73">
        <v>109046</v>
      </c>
      <c r="C572" s="36" t="s">
        <v>71</v>
      </c>
      <c r="D572" s="71" t="s">
        <v>72</v>
      </c>
      <c r="E572" s="71" t="s">
        <v>73</v>
      </c>
      <c r="F572" s="66" t="s">
        <v>3496</v>
      </c>
      <c r="G572" s="38" t="s">
        <v>348</v>
      </c>
      <c r="H572" s="76" t="s">
        <v>76</v>
      </c>
      <c r="I572" s="76" t="s">
        <v>3497</v>
      </c>
      <c r="J572" s="40" t="s">
        <v>1768</v>
      </c>
      <c r="K572" s="66" t="s">
        <v>80</v>
      </c>
      <c r="L572" s="76" t="s">
        <v>81</v>
      </c>
      <c r="M572" s="86">
        <v>45449</v>
      </c>
      <c r="N572" s="86">
        <v>45454</v>
      </c>
      <c r="O572" s="86">
        <v>45575</v>
      </c>
      <c r="P572" s="76">
        <v>4</v>
      </c>
      <c r="Q572" s="76">
        <v>0</v>
      </c>
      <c r="R572" s="76">
        <v>120</v>
      </c>
      <c r="S572" s="76" t="s">
        <v>1144</v>
      </c>
      <c r="T572" s="69">
        <v>34000000</v>
      </c>
      <c r="U572" s="69">
        <v>8500000</v>
      </c>
      <c r="V572" s="46">
        <v>1299</v>
      </c>
      <c r="W572" s="44">
        <v>45440</v>
      </c>
      <c r="X572" s="45">
        <v>34000000</v>
      </c>
      <c r="Y572" s="46">
        <v>1755</v>
      </c>
      <c r="Z572" s="44">
        <v>45454</v>
      </c>
      <c r="AA572" s="47" t="s">
        <v>3403</v>
      </c>
      <c r="AB572" s="77" t="s">
        <v>84</v>
      </c>
      <c r="AC572" s="97">
        <v>45449</v>
      </c>
      <c r="AD572" s="48" t="s">
        <v>3498</v>
      </c>
      <c r="AE572" s="78" t="s">
        <v>3499</v>
      </c>
      <c r="AF572" s="77" t="s">
        <v>87</v>
      </c>
      <c r="AG572" s="61" t="s">
        <v>204</v>
      </c>
      <c r="AH572" s="60" t="s">
        <v>2987</v>
      </c>
      <c r="AI572" s="48" t="s">
        <v>77</v>
      </c>
      <c r="AJ572" s="48" t="s">
        <v>77</v>
      </c>
      <c r="AK572" s="49"/>
      <c r="AL572" s="50"/>
      <c r="AM572" s="48" t="s">
        <v>77</v>
      </c>
      <c r="AN572" s="48" t="s">
        <v>77</v>
      </c>
      <c r="AO572" s="48" t="s">
        <v>77</v>
      </c>
      <c r="AP572" s="48" t="s">
        <v>77</v>
      </c>
      <c r="AQ572" s="48" t="s">
        <v>77</v>
      </c>
      <c r="AR572" s="48" t="s">
        <v>77</v>
      </c>
      <c r="AS572" s="48" t="s">
        <v>77</v>
      </c>
      <c r="AT572" s="51"/>
      <c r="AU572" s="51"/>
      <c r="AV572" s="51"/>
      <c r="AW572" s="51"/>
      <c r="AX572" s="52"/>
      <c r="AY572" s="37"/>
      <c r="AZ572" s="37"/>
      <c r="BA572" s="66"/>
      <c r="BB572" s="66"/>
      <c r="BC572" s="51"/>
      <c r="BD572" s="51"/>
      <c r="BE572" s="51"/>
      <c r="BF572" s="51"/>
      <c r="BG572" s="66"/>
      <c r="BH572" s="76"/>
      <c r="BI572" s="66"/>
      <c r="BJ572" s="76"/>
      <c r="BK572" s="66"/>
      <c r="BL572" s="79"/>
      <c r="BM572" s="76"/>
      <c r="BN572" s="66"/>
      <c r="BO572" s="66"/>
      <c r="BP572" s="79"/>
      <c r="BQ572" s="76"/>
      <c r="BR572" s="66"/>
      <c r="BS572" s="66"/>
      <c r="BT572" s="79"/>
      <c r="BU572" s="80"/>
      <c r="BV572" s="79"/>
      <c r="BW572" s="79"/>
      <c r="BX572" s="64">
        <f>O572</f>
        <v>45575</v>
      </c>
      <c r="BY572" s="65">
        <f>R572+AX572</f>
        <v>120</v>
      </c>
      <c r="BZ572" s="66" t="str">
        <f>S572</f>
        <v>4 MESES</v>
      </c>
      <c r="CA572" s="42">
        <f>T572+AL572</f>
        <v>34000000</v>
      </c>
      <c r="CB572" s="37" t="s">
        <v>91</v>
      </c>
    </row>
    <row r="573" spans="1:80" s="58" customFormat="1" ht="29.25" customHeight="1" x14ac:dyDescent="0.3">
      <c r="A573" s="75">
        <v>572</v>
      </c>
      <c r="B573" s="73">
        <v>109055</v>
      </c>
      <c r="C573" s="36" t="s">
        <v>71</v>
      </c>
      <c r="D573" s="71" t="s">
        <v>72</v>
      </c>
      <c r="E573" s="71" t="s">
        <v>73</v>
      </c>
      <c r="F573" s="66" t="s">
        <v>3500</v>
      </c>
      <c r="G573" s="38" t="s">
        <v>917</v>
      </c>
      <c r="H573" s="76" t="s">
        <v>76</v>
      </c>
      <c r="I573" s="76" t="s">
        <v>3501</v>
      </c>
      <c r="J573" s="40" t="s">
        <v>201</v>
      </c>
      <c r="K573" s="66" t="s">
        <v>80</v>
      </c>
      <c r="L573" s="76" t="s">
        <v>81</v>
      </c>
      <c r="M573" s="86">
        <v>45449</v>
      </c>
      <c r="N573" s="86">
        <v>45460</v>
      </c>
      <c r="O573" s="86">
        <v>45581</v>
      </c>
      <c r="P573" s="76">
        <v>4</v>
      </c>
      <c r="Q573" s="76">
        <v>0</v>
      </c>
      <c r="R573" s="76">
        <v>120</v>
      </c>
      <c r="S573" s="76" t="s">
        <v>1144</v>
      </c>
      <c r="T573" s="69">
        <v>29600000</v>
      </c>
      <c r="U573" s="69">
        <v>7400000</v>
      </c>
      <c r="V573" s="43">
        <v>1303</v>
      </c>
      <c r="W573" s="44">
        <v>45440</v>
      </c>
      <c r="X573" s="45">
        <v>88800000</v>
      </c>
      <c r="Y573" s="46">
        <v>1756</v>
      </c>
      <c r="Z573" s="44">
        <v>45454</v>
      </c>
      <c r="AA573" s="47" t="s">
        <v>3307</v>
      </c>
      <c r="AB573" s="77" t="s">
        <v>84</v>
      </c>
      <c r="AC573" s="97">
        <v>45449</v>
      </c>
      <c r="AD573" s="48" t="s">
        <v>3502</v>
      </c>
      <c r="AE573" s="78" t="s">
        <v>3503</v>
      </c>
      <c r="AF573" s="77" t="s">
        <v>87</v>
      </c>
      <c r="AG573" s="61" t="s">
        <v>204</v>
      </c>
      <c r="AH573" s="61" t="s">
        <v>348</v>
      </c>
      <c r="AI573" s="48" t="s">
        <v>77</v>
      </c>
      <c r="AJ573" s="48" t="s">
        <v>77</v>
      </c>
      <c r="AK573" s="49"/>
      <c r="AL573" s="50"/>
      <c r="AM573" s="48" t="s">
        <v>77</v>
      </c>
      <c r="AN573" s="48" t="s">
        <v>77</v>
      </c>
      <c r="AO573" s="48" t="s">
        <v>77</v>
      </c>
      <c r="AP573" s="48" t="s">
        <v>77</v>
      </c>
      <c r="AQ573" s="48" t="s">
        <v>77</v>
      </c>
      <c r="AR573" s="48" t="s">
        <v>77</v>
      </c>
      <c r="AS573" s="48" t="s">
        <v>77</v>
      </c>
      <c r="AT573" s="51"/>
      <c r="AU573" s="51"/>
      <c r="AV573" s="51"/>
      <c r="AW573" s="51"/>
      <c r="AX573" s="52"/>
      <c r="AY573" s="37"/>
      <c r="AZ573" s="37"/>
      <c r="BA573" s="66"/>
      <c r="BB573" s="66"/>
      <c r="BC573" s="51"/>
      <c r="BD573" s="51"/>
      <c r="BE573" s="51"/>
      <c r="BF573" s="51"/>
      <c r="BG573" s="66"/>
      <c r="BH573" s="76"/>
      <c r="BI573" s="66"/>
      <c r="BJ573" s="76"/>
      <c r="BK573" s="66"/>
      <c r="BL573" s="79"/>
      <c r="BM573" s="76"/>
      <c r="BN573" s="66"/>
      <c r="BO573" s="66"/>
      <c r="BP573" s="79"/>
      <c r="BQ573" s="76"/>
      <c r="BR573" s="66"/>
      <c r="BS573" s="66"/>
      <c r="BT573" s="79"/>
      <c r="BU573" s="80"/>
      <c r="BV573" s="79"/>
      <c r="BW573" s="79"/>
      <c r="BX573" s="64">
        <f>O573</f>
        <v>45581</v>
      </c>
      <c r="BY573" s="65">
        <f>R573+AX573</f>
        <v>120</v>
      </c>
      <c r="BZ573" s="66" t="str">
        <f>S573</f>
        <v>4 MESES</v>
      </c>
      <c r="CA573" s="42">
        <f>T573+AL573</f>
        <v>29600000</v>
      </c>
      <c r="CB573" s="37" t="s">
        <v>91</v>
      </c>
    </row>
    <row r="574" spans="1:80" s="58" customFormat="1" ht="29.25" customHeight="1" x14ac:dyDescent="0.3">
      <c r="A574" s="75">
        <v>573</v>
      </c>
      <c r="B574" s="73">
        <v>109055</v>
      </c>
      <c r="C574" s="36" t="s">
        <v>71</v>
      </c>
      <c r="D574" s="71" t="s">
        <v>72</v>
      </c>
      <c r="E574" s="71" t="s">
        <v>73</v>
      </c>
      <c r="F574" s="66" t="s">
        <v>3504</v>
      </c>
      <c r="G574" s="38" t="s">
        <v>958</v>
      </c>
      <c r="H574" s="76" t="s">
        <v>76</v>
      </c>
      <c r="I574" s="76" t="s">
        <v>3505</v>
      </c>
      <c r="J574" s="40" t="s">
        <v>201</v>
      </c>
      <c r="K574" s="66" t="s">
        <v>80</v>
      </c>
      <c r="L574" s="76" t="s">
        <v>81</v>
      </c>
      <c r="M574" s="86">
        <v>45449</v>
      </c>
      <c r="N574" s="86">
        <v>45460</v>
      </c>
      <c r="O574" s="86">
        <v>45581</v>
      </c>
      <c r="P574" s="76">
        <v>4</v>
      </c>
      <c r="Q574" s="76">
        <v>0</v>
      </c>
      <c r="R574" s="76">
        <v>120</v>
      </c>
      <c r="S574" s="76" t="s">
        <v>1144</v>
      </c>
      <c r="T574" s="69">
        <v>29600000</v>
      </c>
      <c r="U574" s="69">
        <v>7400000</v>
      </c>
      <c r="V574" s="43">
        <v>1303</v>
      </c>
      <c r="W574" s="44">
        <v>45440</v>
      </c>
      <c r="X574" s="45">
        <v>88800000</v>
      </c>
      <c r="Y574" s="46">
        <v>1757</v>
      </c>
      <c r="Z574" s="44">
        <v>45454</v>
      </c>
      <c r="AA574" s="47" t="s">
        <v>3307</v>
      </c>
      <c r="AB574" s="77" t="s">
        <v>84</v>
      </c>
      <c r="AC574" s="97">
        <v>45449</v>
      </c>
      <c r="AD574" s="48" t="s">
        <v>3506</v>
      </c>
      <c r="AE574" s="78" t="s">
        <v>3507</v>
      </c>
      <c r="AF574" s="77" t="s">
        <v>87</v>
      </c>
      <c r="AG574" s="61" t="s">
        <v>204</v>
      </c>
      <c r="AH574" s="61" t="s">
        <v>348</v>
      </c>
      <c r="AI574" s="48" t="s">
        <v>77</v>
      </c>
      <c r="AJ574" s="48" t="s">
        <v>77</v>
      </c>
      <c r="AK574" s="49"/>
      <c r="AL574" s="50"/>
      <c r="AM574" s="48" t="s">
        <v>77</v>
      </c>
      <c r="AN574" s="48" t="s">
        <v>77</v>
      </c>
      <c r="AO574" s="48" t="s">
        <v>77</v>
      </c>
      <c r="AP574" s="48" t="s">
        <v>77</v>
      </c>
      <c r="AQ574" s="48" t="s">
        <v>77</v>
      </c>
      <c r="AR574" s="48" t="s">
        <v>77</v>
      </c>
      <c r="AS574" s="48" t="s">
        <v>77</v>
      </c>
      <c r="AT574" s="51"/>
      <c r="AU574" s="51"/>
      <c r="AV574" s="51"/>
      <c r="AW574" s="51"/>
      <c r="AX574" s="52"/>
      <c r="AY574" s="37"/>
      <c r="AZ574" s="37"/>
      <c r="BA574" s="66"/>
      <c r="BB574" s="66"/>
      <c r="BC574" s="51"/>
      <c r="BD574" s="51"/>
      <c r="BE574" s="51"/>
      <c r="BF574" s="51"/>
      <c r="BG574" s="66"/>
      <c r="BH574" s="76"/>
      <c r="BI574" s="66"/>
      <c r="BJ574" s="76"/>
      <c r="BK574" s="66"/>
      <c r="BL574" s="79"/>
      <c r="BM574" s="76"/>
      <c r="BN574" s="66"/>
      <c r="BO574" s="66"/>
      <c r="BP574" s="79"/>
      <c r="BQ574" s="76"/>
      <c r="BR574" s="66"/>
      <c r="BS574" s="66"/>
      <c r="BT574" s="79"/>
      <c r="BU574" s="80"/>
      <c r="BV574" s="79"/>
      <c r="BW574" s="79"/>
      <c r="BX574" s="64">
        <f>O574</f>
        <v>45581</v>
      </c>
      <c r="BY574" s="65">
        <f>R574+AX574</f>
        <v>120</v>
      </c>
      <c r="BZ574" s="66" t="str">
        <f>S574</f>
        <v>4 MESES</v>
      </c>
      <c r="CA574" s="42">
        <f>T574+AL574</f>
        <v>29600000</v>
      </c>
      <c r="CB574" s="37" t="s">
        <v>91</v>
      </c>
    </row>
    <row r="575" spans="1:80" s="58" customFormat="1" ht="29.25" customHeight="1" x14ac:dyDescent="0.3">
      <c r="A575" s="75">
        <v>574</v>
      </c>
      <c r="B575" s="73">
        <v>109057</v>
      </c>
      <c r="C575" s="36" t="s">
        <v>71</v>
      </c>
      <c r="D575" s="71" t="s">
        <v>72</v>
      </c>
      <c r="E575" s="71" t="s">
        <v>385</v>
      </c>
      <c r="F575" s="66" t="s">
        <v>3508</v>
      </c>
      <c r="G575" s="38" t="s">
        <v>929</v>
      </c>
      <c r="H575" s="76" t="s">
        <v>76</v>
      </c>
      <c r="I575" s="76" t="s">
        <v>3509</v>
      </c>
      <c r="J575" s="40" t="s">
        <v>931</v>
      </c>
      <c r="K575" s="66" t="s">
        <v>80</v>
      </c>
      <c r="L575" s="76" t="s">
        <v>81</v>
      </c>
      <c r="M575" s="86">
        <v>45449</v>
      </c>
      <c r="N575" s="86">
        <v>45460</v>
      </c>
      <c r="O575" s="86">
        <v>45581</v>
      </c>
      <c r="P575" s="76">
        <v>4</v>
      </c>
      <c r="Q575" s="76">
        <v>0</v>
      </c>
      <c r="R575" s="76">
        <v>120</v>
      </c>
      <c r="S575" s="76" t="s">
        <v>1144</v>
      </c>
      <c r="T575" s="69">
        <v>11520000</v>
      </c>
      <c r="U575" s="69">
        <v>2880000</v>
      </c>
      <c r="V575" s="43">
        <v>1304</v>
      </c>
      <c r="W575" s="44">
        <v>45440</v>
      </c>
      <c r="X575" s="45">
        <v>34560000</v>
      </c>
      <c r="Y575" s="46">
        <v>1758</v>
      </c>
      <c r="Z575" s="44">
        <v>45454</v>
      </c>
      <c r="AA575" s="47" t="s">
        <v>3370</v>
      </c>
      <c r="AB575" s="77" t="s">
        <v>84</v>
      </c>
      <c r="AC575" s="97">
        <v>45449</v>
      </c>
      <c r="AD575" s="48" t="s">
        <v>3510</v>
      </c>
      <c r="AE575" s="78" t="s">
        <v>3511</v>
      </c>
      <c r="AF575" s="77" t="s">
        <v>87</v>
      </c>
      <c r="AG575" s="61" t="s">
        <v>746</v>
      </c>
      <c r="AH575" s="61" t="s">
        <v>808</v>
      </c>
      <c r="AI575" s="48" t="s">
        <v>77</v>
      </c>
      <c r="AJ575" s="48" t="s">
        <v>77</v>
      </c>
      <c r="AK575" s="49"/>
      <c r="AL575" s="50"/>
      <c r="AM575" s="48" t="s">
        <v>77</v>
      </c>
      <c r="AN575" s="48" t="s">
        <v>77</v>
      </c>
      <c r="AO575" s="48" t="s">
        <v>77</v>
      </c>
      <c r="AP575" s="48" t="s">
        <v>77</v>
      </c>
      <c r="AQ575" s="48" t="s">
        <v>77</v>
      </c>
      <c r="AR575" s="48" t="s">
        <v>77</v>
      </c>
      <c r="AS575" s="48" t="s">
        <v>77</v>
      </c>
      <c r="AT575" s="51"/>
      <c r="AU575" s="51"/>
      <c r="AV575" s="51"/>
      <c r="AW575" s="51"/>
      <c r="AX575" s="52"/>
      <c r="AY575" s="37"/>
      <c r="AZ575" s="37"/>
      <c r="BA575" s="66"/>
      <c r="BB575" s="66"/>
      <c r="BC575" s="51"/>
      <c r="BD575" s="51"/>
      <c r="BE575" s="51"/>
      <c r="BF575" s="51"/>
      <c r="BG575" s="66"/>
      <c r="BH575" s="76"/>
      <c r="BI575" s="66"/>
      <c r="BJ575" s="76"/>
      <c r="BK575" s="66"/>
      <c r="BL575" s="79"/>
      <c r="BM575" s="76"/>
      <c r="BN575" s="66"/>
      <c r="BO575" s="66"/>
      <c r="BP575" s="79"/>
      <c r="BQ575" s="76"/>
      <c r="BR575" s="66"/>
      <c r="BS575" s="66"/>
      <c r="BT575" s="79"/>
      <c r="BU575" s="80"/>
      <c r="BV575" s="79"/>
      <c r="BW575" s="79"/>
      <c r="BX575" s="64">
        <f>O575</f>
        <v>45581</v>
      </c>
      <c r="BY575" s="65">
        <f>R575+AX575</f>
        <v>120</v>
      </c>
      <c r="BZ575" s="66" t="str">
        <f>S575</f>
        <v>4 MESES</v>
      </c>
      <c r="CA575" s="42">
        <f>T575+AL575</f>
        <v>11520000</v>
      </c>
      <c r="CB575" s="37" t="s">
        <v>91</v>
      </c>
    </row>
    <row r="576" spans="1:80" s="58" customFormat="1" ht="29.25" customHeight="1" x14ac:dyDescent="0.3">
      <c r="A576" s="75">
        <v>575</v>
      </c>
      <c r="B576" s="73">
        <v>109668</v>
      </c>
      <c r="C576" s="36" t="s">
        <v>121</v>
      </c>
      <c r="D576" s="71" t="s">
        <v>122</v>
      </c>
      <c r="E576" s="71" t="s">
        <v>123</v>
      </c>
      <c r="F576" s="66" t="s">
        <v>3512</v>
      </c>
      <c r="G576" s="38" t="s">
        <v>261</v>
      </c>
      <c r="H576" s="76" t="s">
        <v>76</v>
      </c>
      <c r="I576" s="76" t="s">
        <v>3513</v>
      </c>
      <c r="J576" s="40" t="s">
        <v>127</v>
      </c>
      <c r="K576" s="66" t="s">
        <v>80</v>
      </c>
      <c r="L576" s="76" t="s">
        <v>81</v>
      </c>
      <c r="M576" s="86">
        <v>45449</v>
      </c>
      <c r="N576" s="86">
        <v>45454</v>
      </c>
      <c r="O576" s="86">
        <v>45575</v>
      </c>
      <c r="P576" s="76">
        <v>4</v>
      </c>
      <c r="Q576" s="76">
        <v>0</v>
      </c>
      <c r="R576" s="76">
        <v>120</v>
      </c>
      <c r="S576" s="76" t="s">
        <v>1144</v>
      </c>
      <c r="T576" s="69">
        <v>21600000</v>
      </c>
      <c r="U576" s="69">
        <v>5400000</v>
      </c>
      <c r="V576" s="46">
        <v>1430</v>
      </c>
      <c r="W576" s="44">
        <v>45442</v>
      </c>
      <c r="X576" s="45">
        <v>21600000</v>
      </c>
      <c r="Y576" s="46">
        <v>1759</v>
      </c>
      <c r="Z576" s="44">
        <v>45454</v>
      </c>
      <c r="AA576" s="47" t="s">
        <v>3514</v>
      </c>
      <c r="AB576" s="77" t="s">
        <v>84</v>
      </c>
      <c r="AC576" s="97">
        <v>45449</v>
      </c>
      <c r="AD576" s="48" t="s">
        <v>3515</v>
      </c>
      <c r="AE576" s="78" t="s">
        <v>3516</v>
      </c>
      <c r="AF576" s="77" t="s">
        <v>87</v>
      </c>
      <c r="AG576" s="61" t="s">
        <v>130</v>
      </c>
      <c r="AH576" s="60" t="s">
        <v>131</v>
      </c>
      <c r="AI576" s="48" t="s">
        <v>77</v>
      </c>
      <c r="AJ576" s="48" t="s">
        <v>77</v>
      </c>
      <c r="AK576" s="49"/>
      <c r="AL576" s="50"/>
      <c r="AM576" s="48" t="s">
        <v>77</v>
      </c>
      <c r="AN576" s="48" t="s">
        <v>77</v>
      </c>
      <c r="AO576" s="48" t="s">
        <v>77</v>
      </c>
      <c r="AP576" s="48" t="s">
        <v>77</v>
      </c>
      <c r="AQ576" s="48" t="s">
        <v>77</v>
      </c>
      <c r="AR576" s="48" t="s">
        <v>77</v>
      </c>
      <c r="AS576" s="48" t="s">
        <v>77</v>
      </c>
      <c r="AT576" s="51"/>
      <c r="AU576" s="51"/>
      <c r="AV576" s="51"/>
      <c r="AW576" s="51"/>
      <c r="AX576" s="52"/>
      <c r="AY576" s="37"/>
      <c r="AZ576" s="37"/>
      <c r="BA576" s="66"/>
      <c r="BB576" s="66"/>
      <c r="BC576" s="51"/>
      <c r="BD576" s="51"/>
      <c r="BE576" s="51"/>
      <c r="BF576" s="51"/>
      <c r="BG576" s="66"/>
      <c r="BH576" s="76"/>
      <c r="BI576" s="66"/>
      <c r="BJ576" s="76"/>
      <c r="BK576" s="66"/>
      <c r="BL576" s="79"/>
      <c r="BM576" s="76"/>
      <c r="BN576" s="66"/>
      <c r="BO576" s="66"/>
      <c r="BP576" s="79"/>
      <c r="BQ576" s="76"/>
      <c r="BR576" s="66"/>
      <c r="BS576" s="66"/>
      <c r="BT576" s="79"/>
      <c r="BU576" s="80"/>
      <c r="BV576" s="79"/>
      <c r="BW576" s="79"/>
      <c r="BX576" s="64">
        <f>O576</f>
        <v>45575</v>
      </c>
      <c r="BY576" s="65">
        <f>R576+AX576</f>
        <v>120</v>
      </c>
      <c r="BZ576" s="66" t="str">
        <f>S576</f>
        <v>4 MESES</v>
      </c>
      <c r="CA576" s="42">
        <f>T576+AL576</f>
        <v>21600000</v>
      </c>
      <c r="CB576" s="37" t="s">
        <v>91</v>
      </c>
    </row>
    <row r="577" spans="1:80" s="58" customFormat="1" ht="29.25" customHeight="1" x14ac:dyDescent="0.3">
      <c r="A577" s="75">
        <v>576</v>
      </c>
      <c r="B577" s="73">
        <v>109241</v>
      </c>
      <c r="C577" s="36" t="s">
        <v>121</v>
      </c>
      <c r="D577" s="71" t="s">
        <v>122</v>
      </c>
      <c r="E577" s="71" t="s">
        <v>123</v>
      </c>
      <c r="F577" s="66" t="s">
        <v>3517</v>
      </c>
      <c r="G577" s="38" t="s">
        <v>131</v>
      </c>
      <c r="H577" s="76" t="s">
        <v>76</v>
      </c>
      <c r="I577" s="76" t="s">
        <v>3518</v>
      </c>
      <c r="J577" s="40" t="s">
        <v>3519</v>
      </c>
      <c r="K577" s="66" t="s">
        <v>80</v>
      </c>
      <c r="L577" s="76" t="s">
        <v>81</v>
      </c>
      <c r="M577" s="86">
        <v>45449</v>
      </c>
      <c r="N577" s="86">
        <v>45454</v>
      </c>
      <c r="O577" s="86">
        <v>45575</v>
      </c>
      <c r="P577" s="76">
        <v>4</v>
      </c>
      <c r="Q577" s="76">
        <v>0</v>
      </c>
      <c r="R577" s="76">
        <v>120</v>
      </c>
      <c r="S577" s="76" t="s">
        <v>1144</v>
      </c>
      <c r="T577" s="69">
        <v>29760000</v>
      </c>
      <c r="U577" s="69">
        <v>7440000</v>
      </c>
      <c r="V577" s="46">
        <v>1319</v>
      </c>
      <c r="W577" s="44">
        <v>45440</v>
      </c>
      <c r="X577" s="45">
        <v>29760000</v>
      </c>
      <c r="Y577" s="46">
        <v>1761</v>
      </c>
      <c r="Z577" s="44">
        <v>45454</v>
      </c>
      <c r="AA577" s="47" t="s">
        <v>3520</v>
      </c>
      <c r="AB577" s="77" t="s">
        <v>84</v>
      </c>
      <c r="AC577" s="97">
        <v>45449</v>
      </c>
      <c r="AD577" s="48" t="s">
        <v>3521</v>
      </c>
      <c r="AE577" s="78" t="s">
        <v>3522</v>
      </c>
      <c r="AF577" s="77" t="s">
        <v>87</v>
      </c>
      <c r="AG577" s="61" t="s">
        <v>130</v>
      </c>
      <c r="AH577" s="60" t="s">
        <v>2987</v>
      </c>
      <c r="AI577" s="48" t="s">
        <v>77</v>
      </c>
      <c r="AJ577" s="48" t="s">
        <v>77</v>
      </c>
      <c r="AK577" s="49"/>
      <c r="AL577" s="50"/>
      <c r="AM577" s="48" t="s">
        <v>77</v>
      </c>
      <c r="AN577" s="48" t="s">
        <v>77</v>
      </c>
      <c r="AO577" s="48" t="s">
        <v>77</v>
      </c>
      <c r="AP577" s="48" t="s">
        <v>77</v>
      </c>
      <c r="AQ577" s="48" t="s">
        <v>77</v>
      </c>
      <c r="AR577" s="48" t="s">
        <v>77</v>
      </c>
      <c r="AS577" s="48" t="s">
        <v>77</v>
      </c>
      <c r="AT577" s="51"/>
      <c r="AU577" s="51"/>
      <c r="AV577" s="51"/>
      <c r="AW577" s="51"/>
      <c r="AX577" s="52"/>
      <c r="AY577" s="37"/>
      <c r="AZ577" s="37"/>
      <c r="BA577" s="66"/>
      <c r="BB577" s="66"/>
      <c r="BC577" s="51"/>
      <c r="BD577" s="51"/>
      <c r="BE577" s="51"/>
      <c r="BF577" s="51"/>
      <c r="BG577" s="66"/>
      <c r="BH577" s="76"/>
      <c r="BI577" s="66"/>
      <c r="BJ577" s="76"/>
      <c r="BK577" s="66"/>
      <c r="BL577" s="79"/>
      <c r="BM577" s="76"/>
      <c r="BN577" s="66"/>
      <c r="BO577" s="66"/>
      <c r="BP577" s="79"/>
      <c r="BQ577" s="76"/>
      <c r="BR577" s="66"/>
      <c r="BS577" s="66"/>
      <c r="BT577" s="79"/>
      <c r="BU577" s="80"/>
      <c r="BV577" s="79"/>
      <c r="BW577" s="79"/>
      <c r="BX577" s="64">
        <f>O577</f>
        <v>45575</v>
      </c>
      <c r="BY577" s="65">
        <f>R577+AX577</f>
        <v>120</v>
      </c>
      <c r="BZ577" s="66" t="str">
        <f>S577</f>
        <v>4 MESES</v>
      </c>
      <c r="CA577" s="42">
        <f>T577+AL577</f>
        <v>29760000</v>
      </c>
      <c r="CB577" s="37" t="s">
        <v>91</v>
      </c>
    </row>
    <row r="578" spans="1:80" s="58" customFormat="1" ht="29.25" customHeight="1" x14ac:dyDescent="0.3">
      <c r="A578" s="75">
        <v>577</v>
      </c>
      <c r="B578" s="73">
        <v>108486</v>
      </c>
      <c r="C578" s="36" t="s">
        <v>3441</v>
      </c>
      <c r="D578" s="71" t="s">
        <v>2967</v>
      </c>
      <c r="E578" s="71" t="s">
        <v>2968</v>
      </c>
      <c r="F578" s="66" t="s">
        <v>3523</v>
      </c>
      <c r="G578" s="38" t="s">
        <v>3524</v>
      </c>
      <c r="H578" s="76" t="s">
        <v>76</v>
      </c>
      <c r="I578" s="76" t="s">
        <v>3525</v>
      </c>
      <c r="J578" s="40" t="s">
        <v>3445</v>
      </c>
      <c r="K578" s="66" t="s">
        <v>80</v>
      </c>
      <c r="L578" s="76" t="s">
        <v>81</v>
      </c>
      <c r="M578" s="86">
        <v>45455</v>
      </c>
      <c r="N578" s="86">
        <v>45460</v>
      </c>
      <c r="O578" s="86">
        <v>45581</v>
      </c>
      <c r="P578" s="76">
        <v>4</v>
      </c>
      <c r="Q578" s="76">
        <v>0</v>
      </c>
      <c r="R578" s="76">
        <v>120</v>
      </c>
      <c r="S578" s="76" t="s">
        <v>1144</v>
      </c>
      <c r="T578" s="69">
        <v>26000000</v>
      </c>
      <c r="U578" s="69">
        <v>6500000</v>
      </c>
      <c r="V578" s="43">
        <v>1276</v>
      </c>
      <c r="W578" s="44">
        <v>45429</v>
      </c>
      <c r="X578" s="45">
        <v>130000000</v>
      </c>
      <c r="Y578" s="46">
        <v>1823</v>
      </c>
      <c r="Z578" s="44">
        <v>45457</v>
      </c>
      <c r="AA578" s="47" t="s">
        <v>3354</v>
      </c>
      <c r="AB578" s="77" t="s">
        <v>84</v>
      </c>
      <c r="AC578" s="97">
        <v>45455</v>
      </c>
      <c r="AD578" s="48" t="s">
        <v>3526</v>
      </c>
      <c r="AE578" s="78" t="s">
        <v>3527</v>
      </c>
      <c r="AF578" s="77" t="s">
        <v>87</v>
      </c>
      <c r="AG578" s="48" t="s">
        <v>194</v>
      </c>
      <c r="AH578" s="98" t="s">
        <v>195</v>
      </c>
      <c r="AI578" s="48" t="s">
        <v>77</v>
      </c>
      <c r="AJ578" s="48" t="s">
        <v>77</v>
      </c>
      <c r="AK578" s="49"/>
      <c r="AL578" s="50"/>
      <c r="AM578" s="48" t="s">
        <v>77</v>
      </c>
      <c r="AN578" s="48" t="s">
        <v>77</v>
      </c>
      <c r="AO578" s="48" t="s">
        <v>77</v>
      </c>
      <c r="AP578" s="48" t="s">
        <v>77</v>
      </c>
      <c r="AQ578" s="48" t="s">
        <v>77</v>
      </c>
      <c r="AR578" s="48" t="s">
        <v>77</v>
      </c>
      <c r="AS578" s="48" t="s">
        <v>77</v>
      </c>
      <c r="AT578" s="51"/>
      <c r="AU578" s="51"/>
      <c r="AV578" s="51"/>
      <c r="AW578" s="51"/>
      <c r="AX578" s="52"/>
      <c r="AY578" s="37"/>
      <c r="AZ578" s="37"/>
      <c r="BA578" s="66"/>
      <c r="BB578" s="66"/>
      <c r="BC578" s="51"/>
      <c r="BD578" s="51"/>
      <c r="BE578" s="51"/>
      <c r="BF578" s="51"/>
      <c r="BG578" s="66"/>
      <c r="BH578" s="76"/>
      <c r="BI578" s="66"/>
      <c r="BJ578" s="76"/>
      <c r="BK578" s="66"/>
      <c r="BL578" s="79"/>
      <c r="BM578" s="76"/>
      <c r="BN578" s="66"/>
      <c r="BO578" s="66"/>
      <c r="BP578" s="79"/>
      <c r="BQ578" s="76"/>
      <c r="BR578" s="66"/>
      <c r="BS578" s="66"/>
      <c r="BT578" s="79"/>
      <c r="BU578" s="80"/>
      <c r="BV578" s="79"/>
      <c r="BW578" s="79"/>
      <c r="BX578" s="64">
        <f>O578</f>
        <v>45581</v>
      </c>
      <c r="BY578" s="65">
        <f>R578+AX578</f>
        <v>120</v>
      </c>
      <c r="BZ578" s="66" t="str">
        <f>S578</f>
        <v>4 MESES</v>
      </c>
      <c r="CA578" s="42">
        <f>T578+AL578</f>
        <v>26000000</v>
      </c>
      <c r="CB578" s="37" t="s">
        <v>91</v>
      </c>
    </row>
    <row r="579" spans="1:80" s="58" customFormat="1" ht="29.25" customHeight="1" x14ac:dyDescent="0.3">
      <c r="A579" s="75">
        <v>578</v>
      </c>
      <c r="B579" s="73">
        <v>109634</v>
      </c>
      <c r="C579" s="36" t="s">
        <v>185</v>
      </c>
      <c r="D579" s="71" t="s">
        <v>186</v>
      </c>
      <c r="E579" s="71" t="s">
        <v>187</v>
      </c>
      <c r="F579" s="66" t="s">
        <v>3528</v>
      </c>
      <c r="G579" s="38" t="s">
        <v>1409</v>
      </c>
      <c r="H579" s="76" t="s">
        <v>76</v>
      </c>
      <c r="I579" s="76" t="s">
        <v>3529</v>
      </c>
      <c r="J579" s="40" t="s">
        <v>215</v>
      </c>
      <c r="K579" s="66" t="s">
        <v>80</v>
      </c>
      <c r="L579" s="76" t="s">
        <v>81</v>
      </c>
      <c r="M579" s="86">
        <v>45455</v>
      </c>
      <c r="N579" s="86">
        <v>45470</v>
      </c>
      <c r="O579" s="86">
        <v>45591</v>
      </c>
      <c r="P579" s="76">
        <v>4</v>
      </c>
      <c r="Q579" s="76">
        <v>0</v>
      </c>
      <c r="R579" s="76">
        <v>120</v>
      </c>
      <c r="S579" s="76" t="s">
        <v>1144</v>
      </c>
      <c r="T579" s="69">
        <v>26000000</v>
      </c>
      <c r="U579" s="69">
        <v>6500000</v>
      </c>
      <c r="V579" s="46">
        <v>1412</v>
      </c>
      <c r="W579" s="44">
        <v>45442</v>
      </c>
      <c r="X579" s="45">
        <v>26000000</v>
      </c>
      <c r="Y579" s="46">
        <v>1824</v>
      </c>
      <c r="Z579" s="44">
        <v>45457</v>
      </c>
      <c r="AA579" s="47" t="s">
        <v>3354</v>
      </c>
      <c r="AB579" s="77" t="s">
        <v>84</v>
      </c>
      <c r="AC579" s="97">
        <v>45455</v>
      </c>
      <c r="AD579" s="48" t="s">
        <v>3530</v>
      </c>
      <c r="AE579" s="78" t="s">
        <v>3531</v>
      </c>
      <c r="AF579" s="77" t="s">
        <v>87</v>
      </c>
      <c r="AG579" s="48" t="s">
        <v>194</v>
      </c>
      <c r="AH579" s="61" t="s">
        <v>195</v>
      </c>
      <c r="AI579" s="48" t="s">
        <v>77</v>
      </c>
      <c r="AJ579" s="48" t="s">
        <v>77</v>
      </c>
      <c r="AK579" s="49"/>
      <c r="AL579" s="50"/>
      <c r="AM579" s="48" t="s">
        <v>77</v>
      </c>
      <c r="AN579" s="48" t="s">
        <v>77</v>
      </c>
      <c r="AO579" s="48" t="s">
        <v>77</v>
      </c>
      <c r="AP579" s="48" t="s">
        <v>77</v>
      </c>
      <c r="AQ579" s="48" t="s">
        <v>77</v>
      </c>
      <c r="AR579" s="48" t="s">
        <v>77</v>
      </c>
      <c r="AS579" s="48" t="s">
        <v>77</v>
      </c>
      <c r="AT579" s="51"/>
      <c r="AU579" s="51"/>
      <c r="AV579" s="51"/>
      <c r="AW579" s="51"/>
      <c r="AX579" s="52"/>
      <c r="AY579" s="37"/>
      <c r="AZ579" s="37"/>
      <c r="BA579" s="66"/>
      <c r="BB579" s="66"/>
      <c r="BC579" s="51"/>
      <c r="BD579" s="51"/>
      <c r="BE579" s="51"/>
      <c r="BF579" s="51"/>
      <c r="BG579" s="66"/>
      <c r="BH579" s="76"/>
      <c r="BI579" s="66"/>
      <c r="BJ579" s="76"/>
      <c r="BK579" s="66"/>
      <c r="BL579" s="79"/>
      <c r="BM579" s="76"/>
      <c r="BN579" s="66"/>
      <c r="BO579" s="66"/>
      <c r="BP579" s="79"/>
      <c r="BQ579" s="76"/>
      <c r="BR579" s="66"/>
      <c r="BS579" s="66"/>
      <c r="BT579" s="79"/>
      <c r="BU579" s="80"/>
      <c r="BV579" s="79"/>
      <c r="BW579" s="79"/>
      <c r="BX579" s="64">
        <f>O579</f>
        <v>45591</v>
      </c>
      <c r="BY579" s="65">
        <f>R579+AX579</f>
        <v>120</v>
      </c>
      <c r="BZ579" s="66" t="str">
        <f>S579</f>
        <v>4 MESES</v>
      </c>
      <c r="CA579" s="42">
        <f>T579+AL579</f>
        <v>26000000</v>
      </c>
      <c r="CB579" s="37" t="s">
        <v>91</v>
      </c>
    </row>
    <row r="580" spans="1:80" s="58" customFormat="1" ht="29.25" customHeight="1" x14ac:dyDescent="0.3">
      <c r="A580" s="75">
        <v>579</v>
      </c>
      <c r="B580" s="73">
        <v>109677</v>
      </c>
      <c r="C580" s="36" t="s">
        <v>71</v>
      </c>
      <c r="D580" s="71" t="s">
        <v>72</v>
      </c>
      <c r="E580" s="71" t="s">
        <v>73</v>
      </c>
      <c r="F580" s="66" t="s">
        <v>3532</v>
      </c>
      <c r="G580" s="38" t="s">
        <v>1832</v>
      </c>
      <c r="H580" s="76" t="s">
        <v>76</v>
      </c>
      <c r="I580" s="76" t="s">
        <v>3533</v>
      </c>
      <c r="J580" s="40" t="s">
        <v>1039</v>
      </c>
      <c r="K580" s="66" t="s">
        <v>80</v>
      </c>
      <c r="L580" s="76" t="s">
        <v>81</v>
      </c>
      <c r="M580" s="86">
        <v>45455</v>
      </c>
      <c r="N580" s="86">
        <v>45477</v>
      </c>
      <c r="O580" s="86">
        <v>45599</v>
      </c>
      <c r="P580" s="76">
        <v>4</v>
      </c>
      <c r="Q580" s="76">
        <v>0</v>
      </c>
      <c r="R580" s="76">
        <v>120</v>
      </c>
      <c r="S580" s="76" t="s">
        <v>1144</v>
      </c>
      <c r="T580" s="69">
        <v>30000000</v>
      </c>
      <c r="U580" s="69">
        <v>7500000</v>
      </c>
      <c r="V580" s="46">
        <v>1476</v>
      </c>
      <c r="W580" s="44">
        <v>45447</v>
      </c>
      <c r="X580" s="45">
        <v>30000000</v>
      </c>
      <c r="Y580" s="46">
        <v>1825</v>
      </c>
      <c r="Z580" s="44">
        <v>45457</v>
      </c>
      <c r="AA580" s="47" t="s">
        <v>3462</v>
      </c>
      <c r="AB580" s="77" t="s">
        <v>84</v>
      </c>
      <c r="AC580" s="97">
        <v>45455</v>
      </c>
      <c r="AD580" s="48" t="s">
        <v>3534</v>
      </c>
      <c r="AE580" s="78" t="s">
        <v>3535</v>
      </c>
      <c r="AF580" s="77" t="s">
        <v>87</v>
      </c>
      <c r="AG580" s="61" t="s">
        <v>458</v>
      </c>
      <c r="AH580" s="61" t="s">
        <v>695</v>
      </c>
      <c r="AI580" s="48" t="s">
        <v>77</v>
      </c>
      <c r="AJ580" s="48" t="s">
        <v>77</v>
      </c>
      <c r="AK580" s="49"/>
      <c r="AL580" s="50"/>
      <c r="AM580" s="48" t="s">
        <v>77</v>
      </c>
      <c r="AN580" s="48" t="s">
        <v>77</v>
      </c>
      <c r="AO580" s="48" t="s">
        <v>77</v>
      </c>
      <c r="AP580" s="48" t="s">
        <v>77</v>
      </c>
      <c r="AQ580" s="48" t="s">
        <v>77</v>
      </c>
      <c r="AR580" s="48" t="s">
        <v>77</v>
      </c>
      <c r="AS580" s="48" t="s">
        <v>77</v>
      </c>
      <c r="AT580" s="51"/>
      <c r="AU580" s="51"/>
      <c r="AV580" s="51"/>
      <c r="AW580" s="51"/>
      <c r="AX580" s="52"/>
      <c r="AY580" s="37"/>
      <c r="AZ580" s="37"/>
      <c r="BA580" s="66"/>
      <c r="BB580" s="66"/>
      <c r="BC580" s="51"/>
      <c r="BD580" s="51"/>
      <c r="BE580" s="51"/>
      <c r="BF580" s="51"/>
      <c r="BG580" s="66"/>
      <c r="BH580" s="76"/>
      <c r="BI580" s="66"/>
      <c r="BJ580" s="76"/>
      <c r="BK580" s="66"/>
      <c r="BL580" s="79"/>
      <c r="BM580" s="76"/>
      <c r="BN580" s="66"/>
      <c r="BO580" s="66"/>
      <c r="BP580" s="79"/>
      <c r="BQ580" s="76"/>
      <c r="BR580" s="66"/>
      <c r="BS580" s="66"/>
      <c r="BT580" s="79"/>
      <c r="BU580" s="80"/>
      <c r="BV580" s="79"/>
      <c r="BW580" s="79"/>
      <c r="BX580" s="64">
        <f>O580</f>
        <v>45599</v>
      </c>
      <c r="BY580" s="65">
        <f>R580+AX580</f>
        <v>120</v>
      </c>
      <c r="BZ580" s="66" t="str">
        <f>S580</f>
        <v>4 MESES</v>
      </c>
      <c r="CA580" s="42">
        <f>T580+AL580</f>
        <v>30000000</v>
      </c>
      <c r="CB580" s="37" t="s">
        <v>91</v>
      </c>
    </row>
    <row r="581" spans="1:80" s="58" customFormat="1" ht="29.25" customHeight="1" x14ac:dyDescent="0.3">
      <c r="A581" s="75">
        <v>580</v>
      </c>
      <c r="B581" s="73">
        <v>109678</v>
      </c>
      <c r="C581" s="36" t="s">
        <v>335</v>
      </c>
      <c r="D581" s="71" t="s">
        <v>336</v>
      </c>
      <c r="E581" s="71" t="s">
        <v>337</v>
      </c>
      <c r="F581" s="66" t="s">
        <v>3536</v>
      </c>
      <c r="G581" s="38" t="s">
        <v>339</v>
      </c>
      <c r="H581" s="76" t="s">
        <v>76</v>
      </c>
      <c r="I581" s="76" t="s">
        <v>3537</v>
      </c>
      <c r="J581" s="40" t="s">
        <v>341</v>
      </c>
      <c r="K581" s="66" t="s">
        <v>80</v>
      </c>
      <c r="L581" s="76" t="s">
        <v>81</v>
      </c>
      <c r="M581" s="86">
        <v>45455</v>
      </c>
      <c r="N581" s="86">
        <v>45457</v>
      </c>
      <c r="O581" s="86">
        <v>45578</v>
      </c>
      <c r="P581" s="76">
        <v>4</v>
      </c>
      <c r="Q581" s="76">
        <v>0</v>
      </c>
      <c r="R581" s="76">
        <v>120</v>
      </c>
      <c r="S581" s="76" t="s">
        <v>1144</v>
      </c>
      <c r="T581" s="69">
        <v>13200000</v>
      </c>
      <c r="U581" s="69">
        <v>3300000</v>
      </c>
      <c r="V581" s="46">
        <v>1436</v>
      </c>
      <c r="W581" s="44">
        <v>45442</v>
      </c>
      <c r="X581" s="45">
        <v>13200000</v>
      </c>
      <c r="Y581" s="46">
        <v>1826</v>
      </c>
      <c r="Z581" s="44">
        <v>45457</v>
      </c>
      <c r="AA581" s="47" t="s">
        <v>3538</v>
      </c>
      <c r="AB581" s="77" t="s">
        <v>84</v>
      </c>
      <c r="AC581" s="97">
        <v>45455</v>
      </c>
      <c r="AD581" s="48" t="s">
        <v>3539</v>
      </c>
      <c r="AE581" s="78" t="s">
        <v>3540</v>
      </c>
      <c r="AF581" s="77" t="s">
        <v>87</v>
      </c>
      <c r="AG581" s="61" t="s">
        <v>344</v>
      </c>
      <c r="AH581" s="61" t="s">
        <v>345</v>
      </c>
      <c r="AI581" s="48" t="s">
        <v>77</v>
      </c>
      <c r="AJ581" s="48" t="s">
        <v>77</v>
      </c>
      <c r="AK581" s="49"/>
      <c r="AL581" s="50"/>
      <c r="AM581" s="48" t="s">
        <v>77</v>
      </c>
      <c r="AN581" s="48" t="s">
        <v>77</v>
      </c>
      <c r="AO581" s="48" t="s">
        <v>77</v>
      </c>
      <c r="AP581" s="48" t="s">
        <v>77</v>
      </c>
      <c r="AQ581" s="48" t="s">
        <v>77</v>
      </c>
      <c r="AR581" s="48" t="s">
        <v>77</v>
      </c>
      <c r="AS581" s="48" t="s">
        <v>77</v>
      </c>
      <c r="AT581" s="51"/>
      <c r="AU581" s="51"/>
      <c r="AV581" s="51"/>
      <c r="AW581" s="51"/>
      <c r="AX581" s="52"/>
      <c r="AY581" s="37"/>
      <c r="AZ581" s="37"/>
      <c r="BA581" s="66"/>
      <c r="BB581" s="66"/>
      <c r="BC581" s="51"/>
      <c r="BD581" s="51"/>
      <c r="BE581" s="51"/>
      <c r="BF581" s="51"/>
      <c r="BG581" s="66"/>
      <c r="BH581" s="76"/>
      <c r="BI581" s="66"/>
      <c r="BJ581" s="76"/>
      <c r="BK581" s="66"/>
      <c r="BL581" s="79"/>
      <c r="BM581" s="76"/>
      <c r="BN581" s="66"/>
      <c r="BO581" s="66"/>
      <c r="BP581" s="79"/>
      <c r="BQ581" s="76"/>
      <c r="BR581" s="66"/>
      <c r="BS581" s="66"/>
      <c r="BT581" s="79"/>
      <c r="BU581" s="80"/>
      <c r="BV581" s="79"/>
      <c r="BW581" s="79"/>
      <c r="BX581" s="64">
        <f>O581</f>
        <v>45578</v>
      </c>
      <c r="BY581" s="65">
        <f>R581+AX581</f>
        <v>120</v>
      </c>
      <c r="BZ581" s="66" t="str">
        <f>S581</f>
        <v>4 MESES</v>
      </c>
      <c r="CA581" s="42">
        <f>T581+AL581</f>
        <v>13200000</v>
      </c>
      <c r="CB581" s="37" t="s">
        <v>91</v>
      </c>
    </row>
    <row r="582" spans="1:80" s="58" customFormat="1" ht="29.25" customHeight="1" x14ac:dyDescent="0.3">
      <c r="A582" s="75">
        <v>581</v>
      </c>
      <c r="B582" s="73">
        <v>108491</v>
      </c>
      <c r="C582" s="36" t="s">
        <v>335</v>
      </c>
      <c r="D582" s="71" t="s">
        <v>336</v>
      </c>
      <c r="E582" s="71" t="s">
        <v>337</v>
      </c>
      <c r="F582" s="66" t="s">
        <v>3541</v>
      </c>
      <c r="G582" s="38" t="s">
        <v>345</v>
      </c>
      <c r="H582" s="76" t="s">
        <v>76</v>
      </c>
      <c r="I582" s="76" t="s">
        <v>3542</v>
      </c>
      <c r="J582" s="40" t="s">
        <v>3543</v>
      </c>
      <c r="K582" s="66" t="s">
        <v>80</v>
      </c>
      <c r="L582" s="76" t="s">
        <v>81</v>
      </c>
      <c r="M582" s="86">
        <v>45455</v>
      </c>
      <c r="N582" s="86">
        <v>45460</v>
      </c>
      <c r="O582" s="86">
        <v>45581</v>
      </c>
      <c r="P582" s="76">
        <v>4</v>
      </c>
      <c r="Q582" s="76">
        <v>0</v>
      </c>
      <c r="R582" s="76">
        <v>120</v>
      </c>
      <c r="S582" s="76" t="s">
        <v>1144</v>
      </c>
      <c r="T582" s="69">
        <v>32000000</v>
      </c>
      <c r="U582" s="69">
        <v>8000000</v>
      </c>
      <c r="V582" s="46">
        <v>1467</v>
      </c>
      <c r="W582" s="44">
        <v>45447</v>
      </c>
      <c r="X582" s="45">
        <v>32000000</v>
      </c>
      <c r="Y582" s="46">
        <v>1827</v>
      </c>
      <c r="Z582" s="44">
        <v>45457</v>
      </c>
      <c r="AA582" s="47" t="s">
        <v>3317</v>
      </c>
      <c r="AB582" s="77" t="s">
        <v>84</v>
      </c>
      <c r="AC582" s="97">
        <v>45455</v>
      </c>
      <c r="AD582" s="48" t="s">
        <v>3544</v>
      </c>
      <c r="AE582" s="78" t="s">
        <v>3545</v>
      </c>
      <c r="AF582" s="77" t="s">
        <v>87</v>
      </c>
      <c r="AG582" s="61" t="s">
        <v>344</v>
      </c>
      <c r="AH582" s="60" t="s">
        <v>2987</v>
      </c>
      <c r="AI582" s="48" t="s">
        <v>77</v>
      </c>
      <c r="AJ582" s="48" t="s">
        <v>77</v>
      </c>
      <c r="AK582" s="49"/>
      <c r="AL582" s="50"/>
      <c r="AM582" s="48" t="s">
        <v>77</v>
      </c>
      <c r="AN582" s="48" t="s">
        <v>77</v>
      </c>
      <c r="AO582" s="48" t="s">
        <v>77</v>
      </c>
      <c r="AP582" s="48" t="s">
        <v>77</v>
      </c>
      <c r="AQ582" s="48" t="s">
        <v>77</v>
      </c>
      <c r="AR582" s="48" t="s">
        <v>77</v>
      </c>
      <c r="AS582" s="48" t="s">
        <v>77</v>
      </c>
      <c r="AT582" s="51"/>
      <c r="AU582" s="51"/>
      <c r="AV582" s="51"/>
      <c r="AW582" s="51"/>
      <c r="AX582" s="52"/>
      <c r="AY582" s="37"/>
      <c r="AZ582" s="37"/>
      <c r="BA582" s="66"/>
      <c r="BB582" s="66"/>
      <c r="BC582" s="51"/>
      <c r="BD582" s="51"/>
      <c r="BE582" s="51"/>
      <c r="BF582" s="51"/>
      <c r="BG582" s="66"/>
      <c r="BH582" s="76"/>
      <c r="BI582" s="66"/>
      <c r="BJ582" s="76"/>
      <c r="BK582" s="66"/>
      <c r="BL582" s="79"/>
      <c r="BM582" s="76"/>
      <c r="BN582" s="66"/>
      <c r="BO582" s="66"/>
      <c r="BP582" s="79"/>
      <c r="BQ582" s="76"/>
      <c r="BR582" s="66"/>
      <c r="BS582" s="66"/>
      <c r="BT582" s="79"/>
      <c r="BU582" s="80"/>
      <c r="BV582" s="79"/>
      <c r="BW582" s="79"/>
      <c r="BX582" s="64">
        <f>O582</f>
        <v>45581</v>
      </c>
      <c r="BY582" s="65">
        <f>R582+AX582</f>
        <v>120</v>
      </c>
      <c r="BZ582" s="66" t="str">
        <f>S582</f>
        <v>4 MESES</v>
      </c>
      <c r="CA582" s="42">
        <f>T582+AL582</f>
        <v>32000000</v>
      </c>
      <c r="CB582" s="37" t="s">
        <v>91</v>
      </c>
    </row>
    <row r="583" spans="1:80" s="58" customFormat="1" ht="29.25" customHeight="1" x14ac:dyDescent="0.3">
      <c r="A583" s="75">
        <v>582</v>
      </c>
      <c r="B583" s="73">
        <v>109670</v>
      </c>
      <c r="C583" s="36" t="s">
        <v>71</v>
      </c>
      <c r="D583" s="71" t="s">
        <v>72</v>
      </c>
      <c r="E583" s="71" t="s">
        <v>73</v>
      </c>
      <c r="F583" s="66" t="s">
        <v>3546</v>
      </c>
      <c r="G583" s="38" t="s">
        <v>1352</v>
      </c>
      <c r="H583" s="76" t="s">
        <v>76</v>
      </c>
      <c r="I583" s="76" t="s">
        <v>3547</v>
      </c>
      <c r="J583" s="40" t="s">
        <v>95</v>
      </c>
      <c r="K583" s="66" t="s">
        <v>80</v>
      </c>
      <c r="L583" s="76" t="s">
        <v>81</v>
      </c>
      <c r="M583" s="86">
        <v>45455</v>
      </c>
      <c r="N583" s="86">
        <v>45469</v>
      </c>
      <c r="O583" s="86">
        <v>45590</v>
      </c>
      <c r="P583" s="76">
        <v>4</v>
      </c>
      <c r="Q583" s="76">
        <v>0</v>
      </c>
      <c r="R583" s="76">
        <v>120</v>
      </c>
      <c r="S583" s="76" t="s">
        <v>1144</v>
      </c>
      <c r="T583" s="69">
        <v>10400000</v>
      </c>
      <c r="U583" s="69">
        <v>2600000</v>
      </c>
      <c r="V583" s="43">
        <v>1446</v>
      </c>
      <c r="W583" s="44">
        <v>45442</v>
      </c>
      <c r="X583" s="45">
        <v>31200000</v>
      </c>
      <c r="Y583" s="46">
        <v>1828</v>
      </c>
      <c r="Z583" s="44">
        <v>45457</v>
      </c>
      <c r="AA583" s="47" t="s">
        <v>3426</v>
      </c>
      <c r="AB583" s="77" t="s">
        <v>84</v>
      </c>
      <c r="AC583" s="97">
        <v>45455</v>
      </c>
      <c r="AD583" s="48" t="s">
        <v>3548</v>
      </c>
      <c r="AE583" s="78" t="s">
        <v>3549</v>
      </c>
      <c r="AF583" s="77" t="s">
        <v>87</v>
      </c>
      <c r="AG583" s="48" t="s">
        <v>554</v>
      </c>
      <c r="AH583" s="60" t="s">
        <v>329</v>
      </c>
      <c r="AI583" s="48" t="s">
        <v>77</v>
      </c>
      <c r="AJ583" s="48" t="s">
        <v>77</v>
      </c>
      <c r="AK583" s="49"/>
      <c r="AL583" s="50"/>
      <c r="AM583" s="48" t="s">
        <v>77</v>
      </c>
      <c r="AN583" s="48" t="s">
        <v>77</v>
      </c>
      <c r="AO583" s="48" t="s">
        <v>77</v>
      </c>
      <c r="AP583" s="48" t="s">
        <v>77</v>
      </c>
      <c r="AQ583" s="48" t="s">
        <v>77</v>
      </c>
      <c r="AR583" s="48" t="s">
        <v>77</v>
      </c>
      <c r="AS583" s="48" t="s">
        <v>77</v>
      </c>
      <c r="AT583" s="51"/>
      <c r="AU583" s="51"/>
      <c r="AV583" s="51"/>
      <c r="AW583" s="51"/>
      <c r="AX583" s="52"/>
      <c r="AY583" s="37"/>
      <c r="AZ583" s="37"/>
      <c r="BA583" s="66"/>
      <c r="BB583" s="66"/>
      <c r="BC583" s="51"/>
      <c r="BD583" s="51"/>
      <c r="BE583" s="51"/>
      <c r="BF583" s="51"/>
      <c r="BG583" s="66"/>
      <c r="BH583" s="76"/>
      <c r="BI583" s="66"/>
      <c r="BJ583" s="76"/>
      <c r="BK583" s="66"/>
      <c r="BL583" s="79"/>
      <c r="BM583" s="76"/>
      <c r="BN583" s="66"/>
      <c r="BO583" s="66"/>
      <c r="BP583" s="79"/>
      <c r="BQ583" s="76"/>
      <c r="BR583" s="66"/>
      <c r="BS583" s="66"/>
      <c r="BT583" s="79"/>
      <c r="BU583" s="80"/>
      <c r="BV583" s="79"/>
      <c r="BW583" s="79"/>
      <c r="BX583" s="64">
        <f>O583</f>
        <v>45590</v>
      </c>
      <c r="BY583" s="65">
        <f>R583+AX583</f>
        <v>120</v>
      </c>
      <c r="BZ583" s="66" t="str">
        <f>S583</f>
        <v>4 MESES</v>
      </c>
      <c r="CA583" s="42">
        <f>T583+AL583</f>
        <v>10400000</v>
      </c>
      <c r="CB583" s="37" t="s">
        <v>91</v>
      </c>
    </row>
    <row r="584" spans="1:80" s="58" customFormat="1" ht="29.25" customHeight="1" x14ac:dyDescent="0.3">
      <c r="A584" s="75">
        <v>583</v>
      </c>
      <c r="B584" s="73">
        <v>109672</v>
      </c>
      <c r="C584" s="36" t="s">
        <v>71</v>
      </c>
      <c r="D584" s="71" t="s">
        <v>72</v>
      </c>
      <c r="E584" s="71" t="s">
        <v>73</v>
      </c>
      <c r="F584" s="66" t="s">
        <v>3550</v>
      </c>
      <c r="G584" s="38" t="s">
        <v>1878</v>
      </c>
      <c r="H584" s="76" t="s">
        <v>76</v>
      </c>
      <c r="I584" s="76" t="s">
        <v>3551</v>
      </c>
      <c r="J584" s="40" t="s">
        <v>1375</v>
      </c>
      <c r="K584" s="66" t="s">
        <v>80</v>
      </c>
      <c r="L584" s="76" t="s">
        <v>81</v>
      </c>
      <c r="M584" s="86">
        <v>45455</v>
      </c>
      <c r="N584" s="86">
        <v>45477</v>
      </c>
      <c r="O584" s="86">
        <v>45599</v>
      </c>
      <c r="P584" s="76">
        <v>4</v>
      </c>
      <c r="Q584" s="76">
        <v>0</v>
      </c>
      <c r="R584" s="76">
        <v>120</v>
      </c>
      <c r="S584" s="76" t="s">
        <v>1144</v>
      </c>
      <c r="T584" s="69">
        <v>16000000</v>
      </c>
      <c r="U584" s="69">
        <v>4000000</v>
      </c>
      <c r="V584" s="43">
        <v>1433</v>
      </c>
      <c r="W584" s="44">
        <v>45442</v>
      </c>
      <c r="X584" s="45">
        <v>32000000</v>
      </c>
      <c r="Y584" s="46">
        <v>1829</v>
      </c>
      <c r="Z584" s="44">
        <v>45457</v>
      </c>
      <c r="AA584" s="47" t="s">
        <v>3552</v>
      </c>
      <c r="AB584" s="77" t="s">
        <v>84</v>
      </c>
      <c r="AC584" s="97">
        <v>45455</v>
      </c>
      <c r="AD584" s="48" t="s">
        <v>3553</v>
      </c>
      <c r="AE584" s="8" t="s">
        <v>3554</v>
      </c>
      <c r="AF584" s="77" t="s">
        <v>87</v>
      </c>
      <c r="AG584" s="48" t="s">
        <v>554</v>
      </c>
      <c r="AH584" s="60" t="s">
        <v>329</v>
      </c>
      <c r="AI584" s="48" t="s">
        <v>108</v>
      </c>
      <c r="AJ584" s="74">
        <v>45590</v>
      </c>
      <c r="AK584" s="50">
        <v>8000000</v>
      </c>
      <c r="AL584" s="50">
        <v>8000000</v>
      </c>
      <c r="AM584" s="48">
        <v>120274</v>
      </c>
      <c r="AN584" s="46">
        <v>1979</v>
      </c>
      <c r="AO584" s="59">
        <v>45588</v>
      </c>
      <c r="AP584" s="50">
        <v>8000000</v>
      </c>
      <c r="AQ584" s="46">
        <v>2548</v>
      </c>
      <c r="AR584" s="59">
        <v>45593</v>
      </c>
      <c r="AS584" s="50">
        <v>8000000</v>
      </c>
      <c r="AT584" s="52">
        <v>2</v>
      </c>
      <c r="AU584" s="52">
        <v>0</v>
      </c>
      <c r="AV584" s="52">
        <v>60</v>
      </c>
      <c r="AW584" s="37" t="s">
        <v>3264</v>
      </c>
      <c r="AX584" s="65">
        <v>60</v>
      </c>
      <c r="AY584" s="64">
        <v>45660</v>
      </c>
      <c r="AZ584" s="66"/>
      <c r="BA584" s="66"/>
      <c r="BB584" s="66"/>
      <c r="BC584" s="51"/>
      <c r="BD584" s="51"/>
      <c r="BE584" s="51"/>
      <c r="BF584" s="51"/>
      <c r="BG584" s="66"/>
      <c r="BH584" s="76"/>
      <c r="BI584" s="66"/>
      <c r="BJ584" s="76"/>
      <c r="BK584" s="66"/>
      <c r="BL584" s="79"/>
      <c r="BM584" s="76"/>
      <c r="BN584" s="66"/>
      <c r="BO584" s="66"/>
      <c r="BP584" s="79"/>
      <c r="BQ584" s="76"/>
      <c r="BR584" s="66"/>
      <c r="BS584" s="66"/>
      <c r="BT584" s="79"/>
      <c r="BU584" s="80"/>
      <c r="BV584" s="79"/>
      <c r="BW584" s="79"/>
      <c r="BX584" s="64">
        <v>45660</v>
      </c>
      <c r="BY584" s="65">
        <f>R584+AX584</f>
        <v>180</v>
      </c>
      <c r="BZ584" s="66" t="s">
        <v>2888</v>
      </c>
      <c r="CA584" s="42">
        <f>T584+AL584</f>
        <v>24000000</v>
      </c>
      <c r="CB584" s="37" t="s">
        <v>91</v>
      </c>
    </row>
    <row r="585" spans="1:80" s="58" customFormat="1" ht="29.25" customHeight="1" x14ac:dyDescent="0.3">
      <c r="A585" s="75">
        <v>584</v>
      </c>
      <c r="B585" s="73">
        <v>109240</v>
      </c>
      <c r="C585" s="36" t="s">
        <v>71</v>
      </c>
      <c r="D585" s="71" t="s">
        <v>72</v>
      </c>
      <c r="E585" s="71" t="s">
        <v>73</v>
      </c>
      <c r="F585" s="66" t="s">
        <v>3555</v>
      </c>
      <c r="G585" s="38" t="s">
        <v>3556</v>
      </c>
      <c r="H585" s="76" t="s">
        <v>76</v>
      </c>
      <c r="I585" s="76" t="s">
        <v>3557</v>
      </c>
      <c r="J585" s="40" t="s">
        <v>3558</v>
      </c>
      <c r="K585" s="66" t="s">
        <v>80</v>
      </c>
      <c r="L585" s="76" t="s">
        <v>81</v>
      </c>
      <c r="M585" s="86">
        <v>45455</v>
      </c>
      <c r="N585" s="86">
        <v>45460</v>
      </c>
      <c r="O585" s="86">
        <v>45581</v>
      </c>
      <c r="P585" s="76">
        <v>4</v>
      </c>
      <c r="Q585" s="76">
        <v>0</v>
      </c>
      <c r="R585" s="76">
        <v>120</v>
      </c>
      <c r="S585" s="76" t="s">
        <v>1144</v>
      </c>
      <c r="T585" s="69">
        <v>17200000</v>
      </c>
      <c r="U585" s="69">
        <v>4300000</v>
      </c>
      <c r="V585" s="43">
        <v>1318</v>
      </c>
      <c r="W585" s="44">
        <v>45440</v>
      </c>
      <c r="X585" s="45">
        <v>34400000</v>
      </c>
      <c r="Y585" s="46">
        <v>1830</v>
      </c>
      <c r="Z585" s="44">
        <v>45457</v>
      </c>
      <c r="AA585" s="47" t="s">
        <v>3438</v>
      </c>
      <c r="AB585" s="77" t="s">
        <v>84</v>
      </c>
      <c r="AC585" s="97">
        <v>45455</v>
      </c>
      <c r="AD585" s="48" t="s">
        <v>3559</v>
      </c>
      <c r="AE585" s="78" t="s">
        <v>3560</v>
      </c>
      <c r="AF585" s="77" t="s">
        <v>87</v>
      </c>
      <c r="AG585" s="61" t="s">
        <v>548</v>
      </c>
      <c r="AH585" s="60" t="s">
        <v>329</v>
      </c>
      <c r="AI585" s="48" t="s">
        <v>77</v>
      </c>
      <c r="AJ585" s="48" t="s">
        <v>77</v>
      </c>
      <c r="AK585" s="49"/>
      <c r="AL585" s="50"/>
      <c r="AM585" s="48" t="s">
        <v>77</v>
      </c>
      <c r="AN585" s="48" t="s">
        <v>77</v>
      </c>
      <c r="AO585" s="48" t="s">
        <v>77</v>
      </c>
      <c r="AP585" s="48" t="s">
        <v>77</v>
      </c>
      <c r="AQ585" s="48" t="s">
        <v>77</v>
      </c>
      <c r="AR585" s="48" t="s">
        <v>77</v>
      </c>
      <c r="AS585" s="48" t="s">
        <v>77</v>
      </c>
      <c r="AT585" s="51"/>
      <c r="AU585" s="51"/>
      <c r="AV585" s="51"/>
      <c r="AW585" s="51"/>
      <c r="AX585" s="52"/>
      <c r="AY585" s="37"/>
      <c r="AZ585" s="37"/>
      <c r="BA585" s="66"/>
      <c r="BB585" s="66"/>
      <c r="BC585" s="51"/>
      <c r="BD585" s="51"/>
      <c r="BE585" s="51"/>
      <c r="BF585" s="51"/>
      <c r="BG585" s="66"/>
      <c r="BH585" s="76"/>
      <c r="BI585" s="66"/>
      <c r="BJ585" s="76"/>
      <c r="BK585" s="66"/>
      <c r="BL585" s="79"/>
      <c r="BM585" s="76"/>
      <c r="BN585" s="66"/>
      <c r="BO585" s="66"/>
      <c r="BP585" s="79"/>
      <c r="BQ585" s="76"/>
      <c r="BR585" s="66"/>
      <c r="BS585" s="66"/>
      <c r="BT585" s="79"/>
      <c r="BU585" s="80"/>
      <c r="BV585" s="79"/>
      <c r="BW585" s="79"/>
      <c r="BX585" s="64">
        <f>O585</f>
        <v>45581</v>
      </c>
      <c r="BY585" s="65">
        <f>R585+AX585</f>
        <v>120</v>
      </c>
      <c r="BZ585" s="66" t="str">
        <f>S585</f>
        <v>4 MESES</v>
      </c>
      <c r="CA585" s="42">
        <f>T585+AL585</f>
        <v>17200000</v>
      </c>
      <c r="CB585" s="37" t="s">
        <v>91</v>
      </c>
    </row>
    <row r="586" spans="1:80" s="58" customFormat="1" ht="29.25" customHeight="1" x14ac:dyDescent="0.3">
      <c r="A586" s="75">
        <v>585</v>
      </c>
      <c r="B586" s="73">
        <v>109239</v>
      </c>
      <c r="C586" s="36" t="s">
        <v>71</v>
      </c>
      <c r="D586" s="71" t="s">
        <v>72</v>
      </c>
      <c r="E586" s="71" t="s">
        <v>73</v>
      </c>
      <c r="F586" s="66" t="s">
        <v>3561</v>
      </c>
      <c r="G586" s="38" t="s">
        <v>998</v>
      </c>
      <c r="H586" s="76" t="s">
        <v>76</v>
      </c>
      <c r="I586" s="76" t="s">
        <v>3562</v>
      </c>
      <c r="J586" s="40" t="s">
        <v>3563</v>
      </c>
      <c r="K586" s="66" t="s">
        <v>80</v>
      </c>
      <c r="L586" s="76" t="s">
        <v>81</v>
      </c>
      <c r="M586" s="86">
        <v>45455</v>
      </c>
      <c r="N586" s="86">
        <v>45464</v>
      </c>
      <c r="O586" s="86">
        <v>45585</v>
      </c>
      <c r="P586" s="76">
        <v>4</v>
      </c>
      <c r="Q586" s="76">
        <v>0</v>
      </c>
      <c r="R586" s="76">
        <v>120</v>
      </c>
      <c r="S586" s="76" t="s">
        <v>1144</v>
      </c>
      <c r="T586" s="69">
        <v>22000000</v>
      </c>
      <c r="U586" s="69">
        <v>5500000</v>
      </c>
      <c r="V586" s="46">
        <v>1317</v>
      </c>
      <c r="W586" s="44">
        <v>45440</v>
      </c>
      <c r="X586" s="45">
        <v>22000000</v>
      </c>
      <c r="Y586" s="46">
        <v>1831</v>
      </c>
      <c r="Z586" s="44">
        <v>45457</v>
      </c>
      <c r="AA586" s="47" t="s">
        <v>3564</v>
      </c>
      <c r="AB586" s="77" t="s">
        <v>84</v>
      </c>
      <c r="AC586" s="97">
        <v>45455</v>
      </c>
      <c r="AD586" s="48" t="s">
        <v>3565</v>
      </c>
      <c r="AE586" s="8" t="s">
        <v>3566</v>
      </c>
      <c r="AF586" s="77" t="s">
        <v>87</v>
      </c>
      <c r="AG586" s="61" t="s">
        <v>1004</v>
      </c>
      <c r="AH586" s="60" t="s">
        <v>329</v>
      </c>
      <c r="AI586" s="48" t="s">
        <v>2887</v>
      </c>
      <c r="AJ586" s="74">
        <v>45608</v>
      </c>
      <c r="AK586" s="50">
        <v>11000000</v>
      </c>
      <c r="AL586" s="50">
        <v>11000000</v>
      </c>
      <c r="AM586" s="48">
        <v>121023</v>
      </c>
      <c r="AN586" s="46">
        <v>2008</v>
      </c>
      <c r="AO586" s="59">
        <v>45604</v>
      </c>
      <c r="AP586" s="50">
        <v>11000000</v>
      </c>
      <c r="AQ586" s="46">
        <v>2586</v>
      </c>
      <c r="AR586" s="59">
        <v>45609</v>
      </c>
      <c r="AS586" s="50">
        <v>11000000</v>
      </c>
      <c r="AT586" s="52">
        <v>2</v>
      </c>
      <c r="AU586" s="52">
        <v>0</v>
      </c>
      <c r="AV586" s="52">
        <v>60</v>
      </c>
      <c r="AW586" s="37" t="s">
        <v>3264</v>
      </c>
      <c r="AX586" s="65">
        <v>60</v>
      </c>
      <c r="AY586" s="64">
        <v>45669</v>
      </c>
      <c r="AZ586" s="66"/>
      <c r="BA586" s="66" t="s">
        <v>3567</v>
      </c>
      <c r="BB586" s="64">
        <v>45566</v>
      </c>
      <c r="BC586" s="65">
        <v>0</v>
      </c>
      <c r="BD586" s="65">
        <v>23</v>
      </c>
      <c r="BE586" s="65">
        <v>23</v>
      </c>
      <c r="BF586" s="66" t="s">
        <v>3568</v>
      </c>
      <c r="BG586" s="66">
        <v>23</v>
      </c>
      <c r="BH586" s="86">
        <v>45589</v>
      </c>
      <c r="BI586" s="64">
        <v>45608</v>
      </c>
      <c r="BJ586" s="76"/>
      <c r="BK586" s="66"/>
      <c r="BL586" s="79"/>
      <c r="BM586" s="76"/>
      <c r="BN586" s="66"/>
      <c r="BO586" s="66"/>
      <c r="BP586" s="79"/>
      <c r="BQ586" s="76"/>
      <c r="BR586" s="66"/>
      <c r="BS586" s="66"/>
      <c r="BT586" s="79"/>
      <c r="BU586" s="80"/>
      <c r="BV586" s="79"/>
      <c r="BW586" s="79"/>
      <c r="BX586" s="64">
        <v>45669</v>
      </c>
      <c r="BY586" s="65">
        <f>R586+AX586</f>
        <v>180</v>
      </c>
      <c r="BZ586" s="66" t="s">
        <v>2888</v>
      </c>
      <c r="CA586" s="42">
        <f>T586+AL586</f>
        <v>33000000</v>
      </c>
      <c r="CB586" s="37" t="s">
        <v>91</v>
      </c>
    </row>
    <row r="587" spans="1:80" s="58" customFormat="1" ht="29.25" customHeight="1" x14ac:dyDescent="0.3">
      <c r="A587" s="75">
        <v>586</v>
      </c>
      <c r="B587" s="73">
        <v>108979</v>
      </c>
      <c r="C587" s="36" t="s">
        <v>71</v>
      </c>
      <c r="D587" s="71" t="s">
        <v>72</v>
      </c>
      <c r="E587" s="71" t="s">
        <v>73</v>
      </c>
      <c r="F587" s="66" t="s">
        <v>3569</v>
      </c>
      <c r="G587" s="38" t="s">
        <v>1484</v>
      </c>
      <c r="H587" s="76" t="s">
        <v>76</v>
      </c>
      <c r="I587" s="76" t="s">
        <v>3570</v>
      </c>
      <c r="J587" s="40" t="s">
        <v>1486</v>
      </c>
      <c r="K587" s="66" t="s">
        <v>80</v>
      </c>
      <c r="L587" s="76" t="s">
        <v>81</v>
      </c>
      <c r="M587" s="86">
        <v>45455</v>
      </c>
      <c r="N587" s="86">
        <v>45469</v>
      </c>
      <c r="O587" s="86">
        <v>45590</v>
      </c>
      <c r="P587" s="76">
        <v>4</v>
      </c>
      <c r="Q587" s="76">
        <v>0</v>
      </c>
      <c r="R587" s="76">
        <v>120</v>
      </c>
      <c r="S587" s="76" t="s">
        <v>1144</v>
      </c>
      <c r="T587" s="69">
        <v>14400000</v>
      </c>
      <c r="U587" s="69">
        <v>3600000</v>
      </c>
      <c r="V587" s="46">
        <v>1288</v>
      </c>
      <c r="W587" s="44">
        <v>45440</v>
      </c>
      <c r="X587" s="45">
        <v>14400000</v>
      </c>
      <c r="Y587" s="46">
        <v>1832</v>
      </c>
      <c r="Z587" s="44">
        <v>45457</v>
      </c>
      <c r="AA587" s="47" t="s">
        <v>2867</v>
      </c>
      <c r="AB587" s="77" t="s">
        <v>84</v>
      </c>
      <c r="AC587" s="97">
        <v>45455</v>
      </c>
      <c r="AD587" s="48" t="s">
        <v>3571</v>
      </c>
      <c r="AE587" s="78" t="s">
        <v>3572</v>
      </c>
      <c r="AF587" s="77" t="s">
        <v>87</v>
      </c>
      <c r="AG587" s="61" t="s">
        <v>235</v>
      </c>
      <c r="AH587" s="61" t="s">
        <v>808</v>
      </c>
      <c r="AI587" s="48" t="s">
        <v>77</v>
      </c>
      <c r="AJ587" s="48" t="s">
        <v>77</v>
      </c>
      <c r="AK587" s="49"/>
      <c r="AL587" s="50"/>
      <c r="AM587" s="48" t="s">
        <v>77</v>
      </c>
      <c r="AN587" s="48" t="s">
        <v>77</v>
      </c>
      <c r="AO587" s="48" t="s">
        <v>77</v>
      </c>
      <c r="AP587" s="48" t="s">
        <v>77</v>
      </c>
      <c r="AQ587" s="48" t="s">
        <v>77</v>
      </c>
      <c r="AR587" s="48" t="s">
        <v>77</v>
      </c>
      <c r="AS587" s="48" t="s">
        <v>77</v>
      </c>
      <c r="AT587" s="51"/>
      <c r="AU587" s="51"/>
      <c r="AV587" s="51"/>
      <c r="AW587" s="51"/>
      <c r="AX587" s="52"/>
      <c r="AY587" s="37"/>
      <c r="AZ587" s="37"/>
      <c r="BA587" s="66"/>
      <c r="BB587" s="66"/>
      <c r="BC587" s="51"/>
      <c r="BD587" s="51"/>
      <c r="BE587" s="51"/>
      <c r="BF587" s="51"/>
      <c r="BG587" s="66"/>
      <c r="BH587" s="76"/>
      <c r="BI587" s="66"/>
      <c r="BJ587" s="76"/>
      <c r="BK587" s="66"/>
      <c r="BL587" s="79"/>
      <c r="BM587" s="76"/>
      <c r="BN587" s="66"/>
      <c r="BO587" s="66"/>
      <c r="BP587" s="79"/>
      <c r="BQ587" s="76"/>
      <c r="BR587" s="66"/>
      <c r="BS587" s="66"/>
      <c r="BT587" s="79"/>
      <c r="BU587" s="80"/>
      <c r="BV587" s="79"/>
      <c r="BW587" s="79"/>
      <c r="BX587" s="64">
        <f>O587</f>
        <v>45590</v>
      </c>
      <c r="BY587" s="65">
        <f>R587+AX587</f>
        <v>120</v>
      </c>
      <c r="BZ587" s="66" t="str">
        <f>S587</f>
        <v>4 MESES</v>
      </c>
      <c r="CA587" s="42">
        <f>T587+AL587</f>
        <v>14400000</v>
      </c>
      <c r="CB587" s="37" t="s">
        <v>91</v>
      </c>
    </row>
    <row r="588" spans="1:80" s="58" customFormat="1" ht="29.25" customHeight="1" x14ac:dyDescent="0.3">
      <c r="A588" s="75">
        <v>587</v>
      </c>
      <c r="B588" s="73">
        <v>109058</v>
      </c>
      <c r="C588" s="36" t="s">
        <v>71</v>
      </c>
      <c r="D588" s="71" t="s">
        <v>72</v>
      </c>
      <c r="E588" s="71" t="s">
        <v>73</v>
      </c>
      <c r="F588" s="66" t="s">
        <v>3573</v>
      </c>
      <c r="G588" s="38" t="s">
        <v>973</v>
      </c>
      <c r="H588" s="76" t="s">
        <v>76</v>
      </c>
      <c r="I588" s="76" t="s">
        <v>3574</v>
      </c>
      <c r="J588" s="40" t="s">
        <v>3575</v>
      </c>
      <c r="K588" s="66" t="s">
        <v>80</v>
      </c>
      <c r="L588" s="76" t="s">
        <v>81</v>
      </c>
      <c r="M588" s="86">
        <v>45455</v>
      </c>
      <c r="N588" s="86">
        <v>45462</v>
      </c>
      <c r="O588" s="86">
        <v>45583</v>
      </c>
      <c r="P588" s="76">
        <v>4</v>
      </c>
      <c r="Q588" s="76">
        <v>0</v>
      </c>
      <c r="R588" s="76">
        <v>120</v>
      </c>
      <c r="S588" s="76" t="s">
        <v>1144</v>
      </c>
      <c r="T588" s="69">
        <v>32000000</v>
      </c>
      <c r="U588" s="69">
        <v>8000000</v>
      </c>
      <c r="V588" s="46">
        <v>1305</v>
      </c>
      <c r="W588" s="44">
        <v>45440</v>
      </c>
      <c r="X588" s="45">
        <v>32000000</v>
      </c>
      <c r="Y588" s="46">
        <v>1833</v>
      </c>
      <c r="Z588" s="44">
        <v>45457</v>
      </c>
      <c r="AA588" s="47" t="s">
        <v>3317</v>
      </c>
      <c r="AB588" s="77" t="s">
        <v>84</v>
      </c>
      <c r="AC588" s="97">
        <v>45455</v>
      </c>
      <c r="AD588" s="48" t="s">
        <v>3576</v>
      </c>
      <c r="AE588" s="78" t="s">
        <v>3577</v>
      </c>
      <c r="AF588" s="77" t="s">
        <v>87</v>
      </c>
      <c r="AG588" s="61" t="s">
        <v>1238</v>
      </c>
      <c r="AH588" s="60" t="s">
        <v>329</v>
      </c>
      <c r="AI588" s="48" t="s">
        <v>77</v>
      </c>
      <c r="AJ588" s="48" t="s">
        <v>77</v>
      </c>
      <c r="AK588" s="49"/>
      <c r="AL588" s="50"/>
      <c r="AM588" s="48" t="s">
        <v>77</v>
      </c>
      <c r="AN588" s="48" t="s">
        <v>77</v>
      </c>
      <c r="AO588" s="48" t="s">
        <v>77</v>
      </c>
      <c r="AP588" s="48" t="s">
        <v>77</v>
      </c>
      <c r="AQ588" s="48" t="s">
        <v>77</v>
      </c>
      <c r="AR588" s="48" t="s">
        <v>77</v>
      </c>
      <c r="AS588" s="48" t="s">
        <v>77</v>
      </c>
      <c r="AT588" s="51"/>
      <c r="AU588" s="51"/>
      <c r="AV588" s="51"/>
      <c r="AW588" s="51"/>
      <c r="AX588" s="52"/>
      <c r="AY588" s="37"/>
      <c r="AZ588" s="37"/>
      <c r="BA588" s="66"/>
      <c r="BB588" s="66"/>
      <c r="BC588" s="51"/>
      <c r="BD588" s="51"/>
      <c r="BE588" s="51"/>
      <c r="BF588" s="51"/>
      <c r="BG588" s="66"/>
      <c r="BH588" s="76"/>
      <c r="BI588" s="66"/>
      <c r="BJ588" s="76"/>
      <c r="BK588" s="66"/>
      <c r="BL588" s="79"/>
      <c r="BM588" s="76"/>
      <c r="BN588" s="66"/>
      <c r="BO588" s="66"/>
      <c r="BP588" s="79"/>
      <c r="BQ588" s="76"/>
      <c r="BR588" s="66"/>
      <c r="BS588" s="66"/>
      <c r="BT588" s="79"/>
      <c r="BU588" s="80"/>
      <c r="BV588" s="79"/>
      <c r="BW588" s="79"/>
      <c r="BX588" s="64">
        <f>O588</f>
        <v>45583</v>
      </c>
      <c r="BY588" s="65">
        <f>R588+AX588</f>
        <v>120</v>
      </c>
      <c r="BZ588" s="66" t="str">
        <f>S588</f>
        <v>4 MESES</v>
      </c>
      <c r="CA588" s="42">
        <f>T588+AL588</f>
        <v>32000000</v>
      </c>
      <c r="CB588" s="37" t="s">
        <v>91</v>
      </c>
    </row>
    <row r="589" spans="1:80" s="58" customFormat="1" ht="29.25" customHeight="1" x14ac:dyDescent="0.3">
      <c r="A589" s="75">
        <v>588</v>
      </c>
      <c r="B589" s="73">
        <v>109244</v>
      </c>
      <c r="C589" s="36" t="s">
        <v>71</v>
      </c>
      <c r="D589" s="71" t="s">
        <v>72</v>
      </c>
      <c r="E589" s="71" t="s">
        <v>73</v>
      </c>
      <c r="F589" s="66" t="s">
        <v>3578</v>
      </c>
      <c r="G589" s="38" t="s">
        <v>3579</v>
      </c>
      <c r="H589" s="76" t="s">
        <v>76</v>
      </c>
      <c r="I589" s="76" t="s">
        <v>3580</v>
      </c>
      <c r="J589" s="40" t="s">
        <v>95</v>
      </c>
      <c r="K589" s="66" t="s">
        <v>80</v>
      </c>
      <c r="L589" s="76" t="s">
        <v>81</v>
      </c>
      <c r="M589" s="86">
        <v>45455</v>
      </c>
      <c r="N589" s="86">
        <v>45460</v>
      </c>
      <c r="O589" s="86">
        <v>45581</v>
      </c>
      <c r="P589" s="76">
        <v>4</v>
      </c>
      <c r="Q589" s="76">
        <v>0</v>
      </c>
      <c r="R589" s="76">
        <v>120</v>
      </c>
      <c r="S589" s="76" t="s">
        <v>1144</v>
      </c>
      <c r="T589" s="69">
        <v>10400000</v>
      </c>
      <c r="U589" s="69">
        <v>2600000</v>
      </c>
      <c r="V589" s="46">
        <v>1322</v>
      </c>
      <c r="W589" s="44">
        <v>45440</v>
      </c>
      <c r="X589" s="45">
        <v>20800000</v>
      </c>
      <c r="Y589" s="46">
        <v>1834</v>
      </c>
      <c r="Z589" s="44">
        <v>45457</v>
      </c>
      <c r="AA589" s="47" t="s">
        <v>3426</v>
      </c>
      <c r="AB589" s="77" t="s">
        <v>84</v>
      </c>
      <c r="AC589" s="97">
        <v>45455</v>
      </c>
      <c r="AD589" s="48" t="s">
        <v>3581</v>
      </c>
      <c r="AE589" s="78" t="s">
        <v>3582</v>
      </c>
      <c r="AF589" s="77" t="s">
        <v>87</v>
      </c>
      <c r="AG589" s="48" t="s">
        <v>1641</v>
      </c>
      <c r="AH589" s="60" t="s">
        <v>113</v>
      </c>
      <c r="AI589" s="48" t="s">
        <v>77</v>
      </c>
      <c r="AJ589" s="48" t="s">
        <v>77</v>
      </c>
      <c r="AK589" s="49"/>
      <c r="AL589" s="50"/>
      <c r="AM589" s="48" t="s">
        <v>77</v>
      </c>
      <c r="AN589" s="48" t="s">
        <v>77</v>
      </c>
      <c r="AO589" s="48" t="s">
        <v>77</v>
      </c>
      <c r="AP589" s="48" t="s">
        <v>77</v>
      </c>
      <c r="AQ589" s="48" t="s">
        <v>77</v>
      </c>
      <c r="AR589" s="48" t="s">
        <v>77</v>
      </c>
      <c r="AS589" s="48" t="s">
        <v>77</v>
      </c>
      <c r="AT589" s="51"/>
      <c r="AU589" s="51"/>
      <c r="AV589" s="51"/>
      <c r="AW589" s="51"/>
      <c r="AX589" s="52"/>
      <c r="AY589" s="37"/>
      <c r="AZ589" s="37"/>
      <c r="BA589" s="66"/>
      <c r="BB589" s="66"/>
      <c r="BC589" s="51"/>
      <c r="BD589" s="51"/>
      <c r="BE589" s="51"/>
      <c r="BF589" s="51"/>
      <c r="BG589" s="66"/>
      <c r="BH589" s="76"/>
      <c r="BI589" s="66"/>
      <c r="BJ589" s="76"/>
      <c r="BK589" s="66"/>
      <c r="BL589" s="79"/>
      <c r="BM589" s="76"/>
      <c r="BN589" s="66"/>
      <c r="BO589" s="66"/>
      <c r="BP589" s="79"/>
      <c r="BQ589" s="76"/>
      <c r="BR589" s="66"/>
      <c r="BS589" s="66"/>
      <c r="BT589" s="79"/>
      <c r="BU589" s="80"/>
      <c r="BV589" s="79"/>
      <c r="BW589" s="79"/>
      <c r="BX589" s="64">
        <f>O589</f>
        <v>45581</v>
      </c>
      <c r="BY589" s="65">
        <f>R589+AX589</f>
        <v>120</v>
      </c>
      <c r="BZ589" s="66" t="str">
        <f>S589</f>
        <v>4 MESES</v>
      </c>
      <c r="CA589" s="42">
        <f>T589+AL589</f>
        <v>10400000</v>
      </c>
      <c r="CB589" s="37" t="s">
        <v>91</v>
      </c>
    </row>
    <row r="590" spans="1:80" s="58" customFormat="1" ht="29.25" customHeight="1" x14ac:dyDescent="0.3">
      <c r="A590" s="75">
        <v>589</v>
      </c>
      <c r="B590" s="73">
        <v>109681</v>
      </c>
      <c r="C590" s="36" t="s">
        <v>71</v>
      </c>
      <c r="D590" s="71" t="s">
        <v>72</v>
      </c>
      <c r="E590" s="71" t="s">
        <v>73</v>
      </c>
      <c r="F590" s="66" t="s">
        <v>3583</v>
      </c>
      <c r="G590" s="38" t="s">
        <v>1631</v>
      </c>
      <c r="H590" s="76" t="s">
        <v>76</v>
      </c>
      <c r="I590" s="76" t="s">
        <v>3584</v>
      </c>
      <c r="J590" s="40" t="s">
        <v>3585</v>
      </c>
      <c r="K590" s="66" t="s">
        <v>80</v>
      </c>
      <c r="L590" s="76" t="s">
        <v>81</v>
      </c>
      <c r="M590" s="86">
        <v>45455</v>
      </c>
      <c r="N590" s="86">
        <v>45477</v>
      </c>
      <c r="O590" s="86">
        <v>45599</v>
      </c>
      <c r="P590" s="76">
        <v>4</v>
      </c>
      <c r="Q590" s="76">
        <v>0</v>
      </c>
      <c r="R590" s="76">
        <v>120</v>
      </c>
      <c r="S590" s="76" t="s">
        <v>1144</v>
      </c>
      <c r="T590" s="69">
        <v>32000000</v>
      </c>
      <c r="U590" s="69">
        <v>8000000</v>
      </c>
      <c r="V590" s="46">
        <v>1437</v>
      </c>
      <c r="W590" s="44">
        <v>45442</v>
      </c>
      <c r="X590" s="45">
        <v>32000000</v>
      </c>
      <c r="Y590" s="46">
        <v>1835</v>
      </c>
      <c r="Z590" s="44">
        <v>45457</v>
      </c>
      <c r="AA590" s="47" t="s">
        <v>3317</v>
      </c>
      <c r="AB590" s="77" t="s">
        <v>84</v>
      </c>
      <c r="AC590" s="97">
        <v>45455</v>
      </c>
      <c r="AD590" s="48" t="s">
        <v>3586</v>
      </c>
      <c r="AE590" s="78" t="s">
        <v>3587</v>
      </c>
      <c r="AF590" s="77" t="s">
        <v>87</v>
      </c>
      <c r="AG590" s="61" t="s">
        <v>1556</v>
      </c>
      <c r="AH590" s="60" t="s">
        <v>2987</v>
      </c>
      <c r="AI590" s="48" t="s">
        <v>77</v>
      </c>
      <c r="AJ590" s="48" t="s">
        <v>77</v>
      </c>
      <c r="AK590" s="49"/>
      <c r="AL590" s="50"/>
      <c r="AM590" s="48" t="s">
        <v>77</v>
      </c>
      <c r="AN590" s="48" t="s">
        <v>77</v>
      </c>
      <c r="AO590" s="48" t="s">
        <v>77</v>
      </c>
      <c r="AP590" s="48" t="s">
        <v>77</v>
      </c>
      <c r="AQ590" s="48" t="s">
        <v>77</v>
      </c>
      <c r="AR590" s="48" t="s">
        <v>77</v>
      </c>
      <c r="AS590" s="48" t="s">
        <v>77</v>
      </c>
      <c r="AT590" s="51"/>
      <c r="AU590" s="51"/>
      <c r="AV590" s="51"/>
      <c r="AW590" s="51"/>
      <c r="AX590" s="52"/>
      <c r="AY590" s="37"/>
      <c r="AZ590" s="37"/>
      <c r="BA590" s="66"/>
      <c r="BB590" s="66"/>
      <c r="BC590" s="51"/>
      <c r="BD590" s="51"/>
      <c r="BE590" s="51"/>
      <c r="BF590" s="51"/>
      <c r="BG590" s="66"/>
      <c r="BH590" s="76"/>
      <c r="BI590" s="66"/>
      <c r="BJ590" s="76"/>
      <c r="BK590" s="66"/>
      <c r="BL590" s="79"/>
      <c r="BM590" s="76"/>
      <c r="BN590" s="66"/>
      <c r="BO590" s="66"/>
      <c r="BP590" s="79"/>
      <c r="BQ590" s="76"/>
      <c r="BR590" s="66"/>
      <c r="BS590" s="66"/>
      <c r="BT590" s="79"/>
      <c r="BU590" s="80"/>
      <c r="BV590" s="79"/>
      <c r="BW590" s="79"/>
      <c r="BX590" s="64">
        <f>O590</f>
        <v>45599</v>
      </c>
      <c r="BY590" s="65">
        <f>R590+AX590</f>
        <v>120</v>
      </c>
      <c r="BZ590" s="66" t="str">
        <f>S590</f>
        <v>4 MESES</v>
      </c>
      <c r="CA590" s="42">
        <f>T590+AL590</f>
        <v>32000000</v>
      </c>
      <c r="CB590" s="37" t="s">
        <v>91</v>
      </c>
    </row>
    <row r="591" spans="1:80" s="58" customFormat="1" ht="29.25" customHeight="1" x14ac:dyDescent="0.3">
      <c r="A591" s="75">
        <v>590</v>
      </c>
      <c r="B591" s="73">
        <v>108495</v>
      </c>
      <c r="C591" s="36" t="s">
        <v>71</v>
      </c>
      <c r="D591" s="71" t="s">
        <v>72</v>
      </c>
      <c r="E591" s="71" t="s">
        <v>73</v>
      </c>
      <c r="F591" s="66" t="s">
        <v>3588</v>
      </c>
      <c r="G591" s="38" t="s">
        <v>258</v>
      </c>
      <c r="H591" s="76" t="s">
        <v>76</v>
      </c>
      <c r="I591" s="76" t="s">
        <v>3589</v>
      </c>
      <c r="J591" s="40" t="s">
        <v>3590</v>
      </c>
      <c r="K591" s="66" t="s">
        <v>80</v>
      </c>
      <c r="L591" s="76" t="s">
        <v>81</v>
      </c>
      <c r="M591" s="86">
        <v>45455</v>
      </c>
      <c r="N591" s="86">
        <v>45460</v>
      </c>
      <c r="O591" s="86">
        <v>45581</v>
      </c>
      <c r="P591" s="76">
        <v>4</v>
      </c>
      <c r="Q591" s="76">
        <v>0</v>
      </c>
      <c r="R591" s="76">
        <v>120</v>
      </c>
      <c r="S591" s="76" t="s">
        <v>1144</v>
      </c>
      <c r="T591" s="69">
        <v>40000000</v>
      </c>
      <c r="U591" s="69">
        <v>10000000</v>
      </c>
      <c r="V591" s="46">
        <v>1278</v>
      </c>
      <c r="W591" s="44">
        <v>45429</v>
      </c>
      <c r="X591" s="45">
        <v>40000000</v>
      </c>
      <c r="Y591" s="46">
        <v>1836</v>
      </c>
      <c r="Z591" s="44">
        <v>45457</v>
      </c>
      <c r="AA591" s="47" t="s">
        <v>3591</v>
      </c>
      <c r="AB591" s="77" t="s">
        <v>84</v>
      </c>
      <c r="AC591" s="97">
        <v>45455</v>
      </c>
      <c r="AD591" s="48" t="s">
        <v>3592</v>
      </c>
      <c r="AE591" s="78" t="s">
        <v>3593</v>
      </c>
      <c r="AF591" s="77" t="s">
        <v>87</v>
      </c>
      <c r="AG591" s="48" t="s">
        <v>257</v>
      </c>
      <c r="AH591" s="60" t="s">
        <v>2987</v>
      </c>
      <c r="AI591" s="48" t="s">
        <v>77</v>
      </c>
      <c r="AJ591" s="48" t="s">
        <v>77</v>
      </c>
      <c r="AK591" s="49"/>
      <c r="AL591" s="50"/>
      <c r="AM591" s="48" t="s">
        <v>77</v>
      </c>
      <c r="AN591" s="48" t="s">
        <v>77</v>
      </c>
      <c r="AO591" s="48" t="s">
        <v>77</v>
      </c>
      <c r="AP591" s="48" t="s">
        <v>77</v>
      </c>
      <c r="AQ591" s="48" t="s">
        <v>77</v>
      </c>
      <c r="AR591" s="48" t="s">
        <v>77</v>
      </c>
      <c r="AS591" s="48" t="s">
        <v>77</v>
      </c>
      <c r="AT591" s="51"/>
      <c r="AU591" s="51"/>
      <c r="AV591" s="51"/>
      <c r="AW591" s="51"/>
      <c r="AX591" s="52"/>
      <c r="AY591" s="37"/>
      <c r="AZ591" s="37"/>
      <c r="BA591" s="66"/>
      <c r="BB591" s="66"/>
      <c r="BC591" s="51"/>
      <c r="BD591" s="51"/>
      <c r="BE591" s="51"/>
      <c r="BF591" s="51"/>
      <c r="BG591" s="66"/>
      <c r="BH591" s="76"/>
      <c r="BI591" s="66"/>
      <c r="BJ591" s="76"/>
      <c r="BK591" s="66"/>
      <c r="BL591" s="79"/>
      <c r="BM591" s="76"/>
      <c r="BN591" s="66"/>
      <c r="BO591" s="66"/>
      <c r="BP591" s="79"/>
      <c r="BQ591" s="76"/>
      <c r="BR591" s="66"/>
      <c r="BS591" s="66"/>
      <c r="BT591" s="79"/>
      <c r="BU591" s="80"/>
      <c r="BV591" s="67" t="s">
        <v>243</v>
      </c>
      <c r="BW591" s="79">
        <v>45565</v>
      </c>
      <c r="BX591" s="64">
        <v>45565</v>
      </c>
      <c r="BY591" s="65">
        <v>104</v>
      </c>
      <c r="BZ591" s="66" t="s">
        <v>3594</v>
      </c>
      <c r="CA591" s="42">
        <v>34666667</v>
      </c>
      <c r="CB591" s="37" t="s">
        <v>245</v>
      </c>
    </row>
    <row r="592" spans="1:80" s="58" customFormat="1" ht="29.25" customHeight="1" x14ac:dyDescent="0.3">
      <c r="A592" s="75">
        <v>591</v>
      </c>
      <c r="B592" s="73">
        <v>108497</v>
      </c>
      <c r="C592" s="36" t="s">
        <v>71</v>
      </c>
      <c r="D592" s="71" t="s">
        <v>72</v>
      </c>
      <c r="E592" s="71" t="s">
        <v>73</v>
      </c>
      <c r="F592" s="66" t="s">
        <v>3595</v>
      </c>
      <c r="G592" s="38" t="s">
        <v>242</v>
      </c>
      <c r="H592" s="76" t="s">
        <v>76</v>
      </c>
      <c r="I592" s="76" t="s">
        <v>3596</v>
      </c>
      <c r="J592" s="40" t="s">
        <v>3597</v>
      </c>
      <c r="K592" s="66" t="s">
        <v>80</v>
      </c>
      <c r="L592" s="76" t="s">
        <v>81</v>
      </c>
      <c r="M592" s="86">
        <v>45455</v>
      </c>
      <c r="N592" s="86">
        <v>45460</v>
      </c>
      <c r="O592" s="86">
        <v>45581</v>
      </c>
      <c r="P592" s="76">
        <v>4</v>
      </c>
      <c r="Q592" s="76">
        <v>0</v>
      </c>
      <c r="R592" s="76">
        <v>120</v>
      </c>
      <c r="S592" s="76" t="s">
        <v>1144</v>
      </c>
      <c r="T592" s="69">
        <v>40000000</v>
      </c>
      <c r="U592" s="69">
        <v>10000000</v>
      </c>
      <c r="V592" s="46">
        <v>1280</v>
      </c>
      <c r="W592" s="44">
        <v>45429</v>
      </c>
      <c r="X592" s="45">
        <v>40000000</v>
      </c>
      <c r="Y592" s="46">
        <v>1837</v>
      </c>
      <c r="Z592" s="44">
        <v>45457</v>
      </c>
      <c r="AA592" s="47" t="s">
        <v>3591</v>
      </c>
      <c r="AB592" s="77" t="s">
        <v>84</v>
      </c>
      <c r="AC592" s="97">
        <v>45455</v>
      </c>
      <c r="AD592" s="48" t="s">
        <v>3598</v>
      </c>
      <c r="AE592" s="78" t="s">
        <v>3599</v>
      </c>
      <c r="AF592" s="77" t="s">
        <v>87</v>
      </c>
      <c r="AG592" s="48" t="s">
        <v>88</v>
      </c>
      <c r="AH592" s="60" t="s">
        <v>2987</v>
      </c>
      <c r="AI592" s="48" t="s">
        <v>77</v>
      </c>
      <c r="AJ592" s="48" t="s">
        <v>77</v>
      </c>
      <c r="AK592" s="49"/>
      <c r="AL592" s="50"/>
      <c r="AM592" s="48" t="s">
        <v>77</v>
      </c>
      <c r="AN592" s="48" t="s">
        <v>77</v>
      </c>
      <c r="AO592" s="48" t="s">
        <v>77</v>
      </c>
      <c r="AP592" s="48" t="s">
        <v>77</v>
      </c>
      <c r="AQ592" s="48" t="s">
        <v>77</v>
      </c>
      <c r="AR592" s="48" t="s">
        <v>77</v>
      </c>
      <c r="AS592" s="48" t="s">
        <v>77</v>
      </c>
      <c r="AT592" s="51"/>
      <c r="AU592" s="51"/>
      <c r="AV592" s="51"/>
      <c r="AW592" s="51"/>
      <c r="AX592" s="52"/>
      <c r="AY592" s="37"/>
      <c r="AZ592" s="37"/>
      <c r="BA592" s="66"/>
      <c r="BB592" s="66"/>
      <c r="BC592" s="51"/>
      <c r="BD592" s="51"/>
      <c r="BE592" s="51"/>
      <c r="BF592" s="51"/>
      <c r="BG592" s="66"/>
      <c r="BH592" s="76"/>
      <c r="BI592" s="66"/>
      <c r="BJ592" s="76"/>
      <c r="BK592" s="66"/>
      <c r="BL592" s="79"/>
      <c r="BM592" s="76"/>
      <c r="BN592" s="66"/>
      <c r="BO592" s="66"/>
      <c r="BP592" s="79"/>
      <c r="BQ592" s="76"/>
      <c r="BR592" s="66"/>
      <c r="BS592" s="66"/>
      <c r="BT592" s="79"/>
      <c r="BU592" s="80"/>
      <c r="BV592" s="79"/>
      <c r="BW592" s="79"/>
      <c r="BX592" s="64">
        <f>O592</f>
        <v>45581</v>
      </c>
      <c r="BY592" s="65">
        <f>R592+AX592</f>
        <v>120</v>
      </c>
      <c r="BZ592" s="66" t="str">
        <f>S592</f>
        <v>4 MESES</v>
      </c>
      <c r="CA592" s="42">
        <f>T592+AL592</f>
        <v>40000000</v>
      </c>
      <c r="CB592" s="37" t="s">
        <v>91</v>
      </c>
    </row>
    <row r="593" spans="1:80" s="58" customFormat="1" ht="29.25" customHeight="1" x14ac:dyDescent="0.3">
      <c r="A593" s="75">
        <v>592</v>
      </c>
      <c r="B593" s="73">
        <v>109591</v>
      </c>
      <c r="C593" s="36" t="s">
        <v>71</v>
      </c>
      <c r="D593" s="71" t="s">
        <v>72</v>
      </c>
      <c r="E593" s="71" t="s">
        <v>73</v>
      </c>
      <c r="F593" s="66" t="s">
        <v>3600</v>
      </c>
      <c r="G593" s="38" t="s">
        <v>1030</v>
      </c>
      <c r="H593" s="76" t="s">
        <v>76</v>
      </c>
      <c r="I593" s="76" t="s">
        <v>3601</v>
      </c>
      <c r="J593" s="40" t="s">
        <v>3602</v>
      </c>
      <c r="K593" s="66" t="s">
        <v>80</v>
      </c>
      <c r="L593" s="76" t="s">
        <v>81</v>
      </c>
      <c r="M593" s="86">
        <v>45455</v>
      </c>
      <c r="N593" s="86">
        <v>45463</v>
      </c>
      <c r="O593" s="86">
        <v>45584</v>
      </c>
      <c r="P593" s="76">
        <v>4</v>
      </c>
      <c r="Q593" s="76">
        <v>0</v>
      </c>
      <c r="R593" s="76">
        <v>120</v>
      </c>
      <c r="S593" s="76" t="s">
        <v>1144</v>
      </c>
      <c r="T593" s="69">
        <v>26000000</v>
      </c>
      <c r="U593" s="69">
        <v>6500000</v>
      </c>
      <c r="V593" s="46">
        <v>1459</v>
      </c>
      <c r="W593" s="44">
        <v>45443</v>
      </c>
      <c r="X593" s="45">
        <v>26000000</v>
      </c>
      <c r="Y593" s="46">
        <v>1838</v>
      </c>
      <c r="Z593" s="44">
        <v>45457</v>
      </c>
      <c r="AA593" s="47" t="s">
        <v>3354</v>
      </c>
      <c r="AB593" s="77" t="s">
        <v>84</v>
      </c>
      <c r="AC593" s="97">
        <v>45455</v>
      </c>
      <c r="AD593" s="48" t="s">
        <v>3603</v>
      </c>
      <c r="AE593" s="78" t="s">
        <v>3604</v>
      </c>
      <c r="AF593" s="77" t="s">
        <v>87</v>
      </c>
      <c r="AG593" s="61" t="s">
        <v>1035</v>
      </c>
      <c r="AH593" s="60" t="s">
        <v>329</v>
      </c>
      <c r="AI593" s="48" t="s">
        <v>77</v>
      </c>
      <c r="AJ593" s="48" t="s">
        <v>77</v>
      </c>
      <c r="AK593" s="49"/>
      <c r="AL593" s="50"/>
      <c r="AM593" s="48" t="s">
        <v>77</v>
      </c>
      <c r="AN593" s="48" t="s">
        <v>77</v>
      </c>
      <c r="AO593" s="48" t="s">
        <v>77</v>
      </c>
      <c r="AP593" s="48" t="s">
        <v>77</v>
      </c>
      <c r="AQ593" s="48" t="s">
        <v>77</v>
      </c>
      <c r="AR593" s="48" t="s">
        <v>77</v>
      </c>
      <c r="AS593" s="48" t="s">
        <v>77</v>
      </c>
      <c r="AT593" s="51"/>
      <c r="AU593" s="51"/>
      <c r="AV593" s="51"/>
      <c r="AW593" s="51"/>
      <c r="AX593" s="52"/>
      <c r="AY593" s="37"/>
      <c r="AZ593" s="37"/>
      <c r="BA593" s="66"/>
      <c r="BB593" s="66"/>
      <c r="BC593" s="51"/>
      <c r="BD593" s="51"/>
      <c r="BE593" s="51"/>
      <c r="BF593" s="51"/>
      <c r="BG593" s="66"/>
      <c r="BH593" s="76"/>
      <c r="BI593" s="66"/>
      <c r="BJ593" s="76"/>
      <c r="BK593" s="66"/>
      <c r="BL593" s="79"/>
      <c r="BM593" s="76"/>
      <c r="BN593" s="66"/>
      <c r="BO593" s="66"/>
      <c r="BP593" s="79"/>
      <c r="BQ593" s="76"/>
      <c r="BR593" s="66"/>
      <c r="BS593" s="66"/>
      <c r="BT593" s="79"/>
      <c r="BU593" s="80"/>
      <c r="BV593" s="79"/>
      <c r="BW593" s="79"/>
      <c r="BX593" s="64">
        <f>O593</f>
        <v>45584</v>
      </c>
      <c r="BY593" s="65">
        <f>R593+AX593</f>
        <v>120</v>
      </c>
      <c r="BZ593" s="66" t="str">
        <f>S593</f>
        <v>4 MESES</v>
      </c>
      <c r="CA593" s="42">
        <f>T593+AL593</f>
        <v>26000000</v>
      </c>
      <c r="CB593" s="37" t="s">
        <v>91</v>
      </c>
    </row>
    <row r="594" spans="1:80" s="58" customFormat="1" ht="29.25" customHeight="1" x14ac:dyDescent="0.3">
      <c r="A594" s="75">
        <v>593</v>
      </c>
      <c r="B594" s="73">
        <v>108496</v>
      </c>
      <c r="C594" s="36" t="s">
        <v>71</v>
      </c>
      <c r="D594" s="71" t="s">
        <v>72</v>
      </c>
      <c r="E594" s="71" t="s">
        <v>73</v>
      </c>
      <c r="F594" s="66" t="s">
        <v>3605</v>
      </c>
      <c r="G594" s="38" t="s">
        <v>329</v>
      </c>
      <c r="H594" s="76" t="s">
        <v>76</v>
      </c>
      <c r="I594" s="76" t="s">
        <v>3606</v>
      </c>
      <c r="J594" s="40" t="s">
        <v>3607</v>
      </c>
      <c r="K594" s="66" t="s">
        <v>80</v>
      </c>
      <c r="L594" s="76" t="s">
        <v>81</v>
      </c>
      <c r="M594" s="86">
        <v>45455</v>
      </c>
      <c r="N594" s="86">
        <v>45460</v>
      </c>
      <c r="O594" s="86">
        <v>45581</v>
      </c>
      <c r="P594" s="76">
        <v>4</v>
      </c>
      <c r="Q594" s="76">
        <v>0</v>
      </c>
      <c r="R594" s="76">
        <v>120</v>
      </c>
      <c r="S594" s="76" t="s">
        <v>1144</v>
      </c>
      <c r="T594" s="69">
        <v>40000000</v>
      </c>
      <c r="U594" s="69">
        <v>10000000</v>
      </c>
      <c r="V594" s="46">
        <v>1279</v>
      </c>
      <c r="W594" s="44">
        <v>45429</v>
      </c>
      <c r="X594" s="45">
        <v>40000000</v>
      </c>
      <c r="Y594" s="46">
        <v>1839</v>
      </c>
      <c r="Z594" s="44">
        <v>45457</v>
      </c>
      <c r="AA594" s="47" t="s">
        <v>3591</v>
      </c>
      <c r="AB594" s="77" t="s">
        <v>84</v>
      </c>
      <c r="AC594" s="97">
        <v>45455</v>
      </c>
      <c r="AD594" s="48" t="s">
        <v>3608</v>
      </c>
      <c r="AE594" s="78" t="s">
        <v>3609</v>
      </c>
      <c r="AF594" s="77" t="s">
        <v>87</v>
      </c>
      <c r="AG594" s="48" t="s">
        <v>257</v>
      </c>
      <c r="AH594" s="60" t="s">
        <v>2987</v>
      </c>
      <c r="AI594" s="48" t="s">
        <v>77</v>
      </c>
      <c r="AJ594" s="48" t="s">
        <v>77</v>
      </c>
      <c r="AK594" s="49"/>
      <c r="AL594" s="50"/>
      <c r="AM594" s="48" t="s">
        <v>77</v>
      </c>
      <c r="AN594" s="48" t="s">
        <v>77</v>
      </c>
      <c r="AO594" s="48" t="s">
        <v>77</v>
      </c>
      <c r="AP594" s="48" t="s">
        <v>77</v>
      </c>
      <c r="AQ594" s="48" t="s">
        <v>77</v>
      </c>
      <c r="AR594" s="48" t="s">
        <v>77</v>
      </c>
      <c r="AS594" s="48" t="s">
        <v>77</v>
      </c>
      <c r="AT594" s="51"/>
      <c r="AU594" s="51"/>
      <c r="AV594" s="51"/>
      <c r="AW594" s="51"/>
      <c r="AX594" s="52"/>
      <c r="AY594" s="37"/>
      <c r="AZ594" s="37"/>
      <c r="BA594" s="66"/>
      <c r="BB594" s="66"/>
      <c r="BC594" s="51"/>
      <c r="BD594" s="51"/>
      <c r="BE594" s="51"/>
      <c r="BF594" s="51"/>
      <c r="BG594" s="66"/>
      <c r="BH594" s="76"/>
      <c r="BI594" s="66"/>
      <c r="BJ594" s="76"/>
      <c r="BK594" s="66"/>
      <c r="BL594" s="79"/>
      <c r="BM594" s="76"/>
      <c r="BN594" s="66"/>
      <c r="BO594" s="66"/>
      <c r="BP594" s="79"/>
      <c r="BQ594" s="76"/>
      <c r="BR594" s="66"/>
      <c r="BS594" s="66"/>
      <c r="BT594" s="79"/>
      <c r="BU594" s="80"/>
      <c r="BV594" s="79"/>
      <c r="BW594" s="79"/>
      <c r="BX594" s="64">
        <f>O594</f>
        <v>45581</v>
      </c>
      <c r="BY594" s="65">
        <f>R594+AX594</f>
        <v>120</v>
      </c>
      <c r="BZ594" s="66" t="str">
        <f>S594</f>
        <v>4 MESES</v>
      </c>
      <c r="CA594" s="42">
        <f>T594+AL594</f>
        <v>40000000</v>
      </c>
      <c r="CB594" s="37" t="s">
        <v>91</v>
      </c>
    </row>
    <row r="595" spans="1:80" s="58" customFormat="1" ht="29.25" customHeight="1" x14ac:dyDescent="0.3">
      <c r="A595" s="75">
        <v>594</v>
      </c>
      <c r="B595" s="73">
        <v>109682</v>
      </c>
      <c r="C595" s="36" t="s">
        <v>71</v>
      </c>
      <c r="D595" s="71" t="s">
        <v>72</v>
      </c>
      <c r="E595" s="71" t="s">
        <v>73</v>
      </c>
      <c r="F595" s="66" t="s">
        <v>3610</v>
      </c>
      <c r="G595" s="38" t="s">
        <v>1551</v>
      </c>
      <c r="H595" s="76" t="s">
        <v>76</v>
      </c>
      <c r="I595" s="76" t="s">
        <v>3611</v>
      </c>
      <c r="J595" s="40" t="s">
        <v>1553</v>
      </c>
      <c r="K595" s="66" t="s">
        <v>80</v>
      </c>
      <c r="L595" s="76" t="s">
        <v>81</v>
      </c>
      <c r="M595" s="86">
        <v>45455</v>
      </c>
      <c r="N595" s="86">
        <v>45471</v>
      </c>
      <c r="O595" s="86">
        <v>45592</v>
      </c>
      <c r="P595" s="76">
        <v>4</v>
      </c>
      <c r="Q595" s="76">
        <v>0</v>
      </c>
      <c r="R595" s="76">
        <v>120</v>
      </c>
      <c r="S595" s="76" t="s">
        <v>1144</v>
      </c>
      <c r="T595" s="69">
        <v>17200000</v>
      </c>
      <c r="U595" s="69">
        <v>4300000</v>
      </c>
      <c r="V595" s="46">
        <v>1438</v>
      </c>
      <c r="W595" s="44">
        <v>45442</v>
      </c>
      <c r="X595" s="45">
        <v>17200000</v>
      </c>
      <c r="Y595" s="46">
        <v>1840</v>
      </c>
      <c r="Z595" s="44">
        <v>45457</v>
      </c>
      <c r="AA595" s="47" t="s">
        <v>3438</v>
      </c>
      <c r="AB595" s="77" t="s">
        <v>84</v>
      </c>
      <c r="AC595" s="97">
        <v>45455</v>
      </c>
      <c r="AD595" s="48" t="s">
        <v>3612</v>
      </c>
      <c r="AE595" s="8" t="s">
        <v>3613</v>
      </c>
      <c r="AF595" s="77" t="s">
        <v>87</v>
      </c>
      <c r="AG595" s="61" t="s">
        <v>1556</v>
      </c>
      <c r="AH595" s="60" t="s">
        <v>1350</v>
      </c>
      <c r="AI595" s="48" t="s">
        <v>108</v>
      </c>
      <c r="AJ595" s="74">
        <v>45590</v>
      </c>
      <c r="AK595" s="50">
        <v>8600000</v>
      </c>
      <c r="AL595" s="50">
        <v>8600000</v>
      </c>
      <c r="AM595" s="48">
        <v>120280</v>
      </c>
      <c r="AN595" s="46">
        <v>1984</v>
      </c>
      <c r="AO595" s="59">
        <v>45588</v>
      </c>
      <c r="AP595" s="50">
        <v>8600000</v>
      </c>
      <c r="AQ595" s="46">
        <v>2539</v>
      </c>
      <c r="AR595" s="59">
        <v>45593</v>
      </c>
      <c r="AS595" s="50">
        <v>8600000</v>
      </c>
      <c r="AT595" s="52">
        <v>2</v>
      </c>
      <c r="AU595" s="52">
        <v>0</v>
      </c>
      <c r="AV595" s="52">
        <v>60</v>
      </c>
      <c r="AW595" s="37" t="s">
        <v>3264</v>
      </c>
      <c r="AX595" s="65">
        <v>60</v>
      </c>
      <c r="AY595" s="64">
        <v>45653</v>
      </c>
      <c r="AZ595" s="66"/>
      <c r="BA595" s="66"/>
      <c r="BB595" s="66"/>
      <c r="BC595" s="51"/>
      <c r="BD595" s="51"/>
      <c r="BE595" s="51"/>
      <c r="BF595" s="51"/>
      <c r="BG595" s="66"/>
      <c r="BH595" s="76"/>
      <c r="BI595" s="66"/>
      <c r="BJ595" s="76"/>
      <c r="BK595" s="66"/>
      <c r="BL595" s="79"/>
      <c r="BM595" s="76"/>
      <c r="BN595" s="66"/>
      <c r="BO595" s="66"/>
      <c r="BP595" s="79"/>
      <c r="BQ595" s="76"/>
      <c r="BR595" s="66"/>
      <c r="BS595" s="66"/>
      <c r="BT595" s="79"/>
      <c r="BU595" s="80"/>
      <c r="BV595" s="79"/>
      <c r="BW595" s="79"/>
      <c r="BX595" s="64">
        <v>45653</v>
      </c>
      <c r="BY595" s="65">
        <f>R595+AX595</f>
        <v>180</v>
      </c>
      <c r="BZ595" s="66" t="s">
        <v>2888</v>
      </c>
      <c r="CA595" s="42">
        <f>T595+AL595</f>
        <v>25800000</v>
      </c>
      <c r="CB595" s="37" t="s">
        <v>91</v>
      </c>
    </row>
    <row r="596" spans="1:80" s="58" customFormat="1" ht="29.25" customHeight="1" x14ac:dyDescent="0.3">
      <c r="A596" s="75">
        <v>595</v>
      </c>
      <c r="B596" s="73">
        <v>108438</v>
      </c>
      <c r="C596" s="36" t="s">
        <v>71</v>
      </c>
      <c r="D596" s="71" t="s">
        <v>72</v>
      </c>
      <c r="E596" s="71" t="s">
        <v>73</v>
      </c>
      <c r="F596" s="66" t="s">
        <v>3614</v>
      </c>
      <c r="G596" s="38" t="s">
        <v>3615</v>
      </c>
      <c r="H596" s="76" t="s">
        <v>76</v>
      </c>
      <c r="I596" s="76" t="s">
        <v>3616</v>
      </c>
      <c r="J596" s="40" t="s">
        <v>3617</v>
      </c>
      <c r="K596" s="66" t="s">
        <v>80</v>
      </c>
      <c r="L596" s="76" t="s">
        <v>81</v>
      </c>
      <c r="M596" s="86">
        <v>45455</v>
      </c>
      <c r="N596" s="86">
        <v>45457</v>
      </c>
      <c r="O596" s="86">
        <v>45578</v>
      </c>
      <c r="P596" s="76">
        <v>4</v>
      </c>
      <c r="Q596" s="76">
        <v>0</v>
      </c>
      <c r="R596" s="76">
        <v>120</v>
      </c>
      <c r="S596" s="76" t="s">
        <v>1144</v>
      </c>
      <c r="T596" s="69">
        <v>32000000</v>
      </c>
      <c r="U596" s="69">
        <v>8000000</v>
      </c>
      <c r="V596" s="43">
        <v>1451</v>
      </c>
      <c r="W596" s="44">
        <v>45443</v>
      </c>
      <c r="X596" s="45">
        <v>96000000</v>
      </c>
      <c r="Y596" s="46">
        <v>1841</v>
      </c>
      <c r="Z596" s="44">
        <v>45457</v>
      </c>
      <c r="AA596" s="47" t="s">
        <v>3317</v>
      </c>
      <c r="AB596" s="77" t="s">
        <v>84</v>
      </c>
      <c r="AC596" s="97">
        <v>45455</v>
      </c>
      <c r="AD596" s="48" t="s">
        <v>3618</v>
      </c>
      <c r="AE596" s="78" t="s">
        <v>3619</v>
      </c>
      <c r="AF596" s="77" t="s">
        <v>87</v>
      </c>
      <c r="AG596" s="48" t="s">
        <v>257</v>
      </c>
      <c r="AH596" s="61" t="s">
        <v>258</v>
      </c>
      <c r="AI596" s="48" t="s">
        <v>77</v>
      </c>
      <c r="AJ596" s="48" t="s">
        <v>77</v>
      </c>
      <c r="AK596" s="49"/>
      <c r="AL596" s="50"/>
      <c r="AM596" s="48" t="s">
        <v>77</v>
      </c>
      <c r="AN596" s="48" t="s">
        <v>77</v>
      </c>
      <c r="AO596" s="48" t="s">
        <v>77</v>
      </c>
      <c r="AP596" s="48" t="s">
        <v>77</v>
      </c>
      <c r="AQ596" s="48" t="s">
        <v>77</v>
      </c>
      <c r="AR596" s="48" t="s">
        <v>77</v>
      </c>
      <c r="AS596" s="48" t="s">
        <v>77</v>
      </c>
      <c r="AT596" s="51"/>
      <c r="AU596" s="51"/>
      <c r="AV596" s="51"/>
      <c r="AW596" s="51"/>
      <c r="AX596" s="52"/>
      <c r="AY596" s="37"/>
      <c r="AZ596" s="37"/>
      <c r="BA596" s="66"/>
      <c r="BB596" s="66"/>
      <c r="BC596" s="51"/>
      <c r="BD596" s="51"/>
      <c r="BE596" s="51"/>
      <c r="BF596" s="51"/>
      <c r="BG596" s="66"/>
      <c r="BH596" s="76"/>
      <c r="BI596" s="66"/>
      <c r="BJ596" s="76" t="s">
        <v>490</v>
      </c>
      <c r="BK596" s="64">
        <v>45534</v>
      </c>
      <c r="BL596" s="79">
        <v>45536</v>
      </c>
      <c r="BM596" s="81" t="s">
        <v>3620</v>
      </c>
      <c r="BN596" s="66">
        <v>52108025</v>
      </c>
      <c r="BO596" s="66" t="s">
        <v>3395</v>
      </c>
      <c r="BP596" s="42">
        <v>20533333</v>
      </c>
      <c r="BQ596" s="81" t="s">
        <v>3621</v>
      </c>
      <c r="BR596" s="66">
        <v>79828542</v>
      </c>
      <c r="BS596" s="66" t="s">
        <v>3021</v>
      </c>
      <c r="BT596" s="42">
        <v>11466667</v>
      </c>
      <c r="BU596" s="80" t="s">
        <v>3330</v>
      </c>
      <c r="BV596" s="79"/>
      <c r="BW596" s="79"/>
      <c r="BX596" s="64">
        <f>O596</f>
        <v>45578</v>
      </c>
      <c r="BY596" s="65">
        <f>R596+AX596</f>
        <v>120</v>
      </c>
      <c r="BZ596" s="66" t="str">
        <f>S596</f>
        <v>4 MESES</v>
      </c>
      <c r="CA596" s="42">
        <f>T596+AL596</f>
        <v>32000000</v>
      </c>
      <c r="CB596" s="37" t="s">
        <v>91</v>
      </c>
    </row>
    <row r="597" spans="1:80" s="58" customFormat="1" ht="29.25" customHeight="1" x14ac:dyDescent="0.3">
      <c r="A597" s="75">
        <v>596</v>
      </c>
      <c r="B597" s="73">
        <v>109586</v>
      </c>
      <c r="C597" s="36" t="s">
        <v>71</v>
      </c>
      <c r="D597" s="71" t="s">
        <v>72</v>
      </c>
      <c r="E597" s="71" t="s">
        <v>73</v>
      </c>
      <c r="F597" s="66" t="s">
        <v>3622</v>
      </c>
      <c r="G597" s="38" t="s">
        <v>3623</v>
      </c>
      <c r="H597" s="76" t="s">
        <v>76</v>
      </c>
      <c r="I597" s="76" t="s">
        <v>3624</v>
      </c>
      <c r="J597" s="40" t="s">
        <v>3625</v>
      </c>
      <c r="K597" s="66" t="s">
        <v>80</v>
      </c>
      <c r="L597" s="76" t="s">
        <v>81</v>
      </c>
      <c r="M597" s="86">
        <v>45455</v>
      </c>
      <c r="N597" s="86">
        <v>45462</v>
      </c>
      <c r="O597" s="86">
        <v>45583</v>
      </c>
      <c r="P597" s="76">
        <v>4</v>
      </c>
      <c r="Q597" s="76">
        <v>0</v>
      </c>
      <c r="R597" s="76">
        <v>120</v>
      </c>
      <c r="S597" s="76" t="s">
        <v>1144</v>
      </c>
      <c r="T597" s="69">
        <v>16000000</v>
      </c>
      <c r="U597" s="69">
        <v>4000000</v>
      </c>
      <c r="V597" s="43">
        <v>1458</v>
      </c>
      <c r="W597" s="44">
        <v>45443</v>
      </c>
      <c r="X597" s="45">
        <v>24000000</v>
      </c>
      <c r="Y597" s="46">
        <v>1842</v>
      </c>
      <c r="Z597" s="44">
        <v>45457</v>
      </c>
      <c r="AA597" s="47" t="s">
        <v>3552</v>
      </c>
      <c r="AB597" s="77" t="s">
        <v>84</v>
      </c>
      <c r="AC597" s="97">
        <v>45455</v>
      </c>
      <c r="AD597" s="48" t="s">
        <v>3626</v>
      </c>
      <c r="AE597" s="78" t="s">
        <v>3627</v>
      </c>
      <c r="AF597" s="77" t="s">
        <v>87</v>
      </c>
      <c r="AG597" s="48" t="s">
        <v>257</v>
      </c>
      <c r="AH597" s="61" t="s">
        <v>258</v>
      </c>
      <c r="AI597" s="48" t="s">
        <v>77</v>
      </c>
      <c r="AJ597" s="48" t="s">
        <v>77</v>
      </c>
      <c r="AK597" s="49"/>
      <c r="AL597" s="50"/>
      <c r="AM597" s="48" t="s">
        <v>77</v>
      </c>
      <c r="AN597" s="48" t="s">
        <v>77</v>
      </c>
      <c r="AO597" s="48" t="s">
        <v>77</v>
      </c>
      <c r="AP597" s="48" t="s">
        <v>77</v>
      </c>
      <c r="AQ597" s="48" t="s">
        <v>77</v>
      </c>
      <c r="AR597" s="48" t="s">
        <v>77</v>
      </c>
      <c r="AS597" s="48" t="s">
        <v>77</v>
      </c>
      <c r="AT597" s="51"/>
      <c r="AU597" s="51"/>
      <c r="AV597" s="51"/>
      <c r="AW597" s="51"/>
      <c r="AX597" s="52"/>
      <c r="AY597" s="37"/>
      <c r="AZ597" s="37"/>
      <c r="BA597" s="66"/>
      <c r="BB597" s="66"/>
      <c r="BC597" s="51"/>
      <c r="BD597" s="51"/>
      <c r="BE597" s="51"/>
      <c r="BF597" s="51"/>
      <c r="BG597" s="66"/>
      <c r="BH597" s="76"/>
      <c r="BI597" s="66"/>
      <c r="BJ597" s="76"/>
      <c r="BK597" s="66"/>
      <c r="BL597" s="79"/>
      <c r="BM597" s="76"/>
      <c r="BN597" s="66"/>
      <c r="BO597" s="66"/>
      <c r="BP597" s="79"/>
      <c r="BQ597" s="76"/>
      <c r="BR597" s="66"/>
      <c r="BS597" s="66"/>
      <c r="BT597" s="79"/>
      <c r="BU597" s="80"/>
      <c r="BV597" s="79"/>
      <c r="BW597" s="79"/>
      <c r="BX597" s="64">
        <f>O597</f>
        <v>45583</v>
      </c>
      <c r="BY597" s="65">
        <f>R597+AX597</f>
        <v>120</v>
      </c>
      <c r="BZ597" s="66" t="str">
        <f>S597</f>
        <v>4 MESES</v>
      </c>
      <c r="CA597" s="42">
        <f>T597+AL597</f>
        <v>16000000</v>
      </c>
      <c r="CB597" s="37" t="s">
        <v>91</v>
      </c>
    </row>
    <row r="598" spans="1:80" s="58" customFormat="1" ht="29.25" customHeight="1" x14ac:dyDescent="0.3">
      <c r="A598" s="75">
        <v>597</v>
      </c>
      <c r="B598" s="73">
        <v>109057</v>
      </c>
      <c r="C598" s="36" t="s">
        <v>71</v>
      </c>
      <c r="D598" s="71" t="s">
        <v>72</v>
      </c>
      <c r="E598" s="71" t="s">
        <v>73</v>
      </c>
      <c r="F598" s="66" t="s">
        <v>3628</v>
      </c>
      <c r="G598" s="38" t="s">
        <v>802</v>
      </c>
      <c r="H598" s="76" t="s">
        <v>76</v>
      </c>
      <c r="I598" s="76" t="s">
        <v>3629</v>
      </c>
      <c r="J598" s="40" t="s">
        <v>931</v>
      </c>
      <c r="K598" s="66" t="s">
        <v>80</v>
      </c>
      <c r="L598" s="76" t="s">
        <v>81</v>
      </c>
      <c r="M598" s="86">
        <v>45455</v>
      </c>
      <c r="N598" s="86">
        <v>45460</v>
      </c>
      <c r="O598" s="86">
        <v>45581</v>
      </c>
      <c r="P598" s="76">
        <v>4</v>
      </c>
      <c r="Q598" s="76">
        <v>0</v>
      </c>
      <c r="R598" s="76">
        <v>120</v>
      </c>
      <c r="S598" s="76" t="s">
        <v>1144</v>
      </c>
      <c r="T598" s="69">
        <v>11520000</v>
      </c>
      <c r="U598" s="69">
        <v>2880000</v>
      </c>
      <c r="V598" s="43">
        <v>1304</v>
      </c>
      <c r="W598" s="44">
        <v>45440</v>
      </c>
      <c r="X598" s="45">
        <v>34560000</v>
      </c>
      <c r="Y598" s="46">
        <v>1843</v>
      </c>
      <c r="Z598" s="44">
        <v>45457</v>
      </c>
      <c r="AA598" s="47" t="s">
        <v>3370</v>
      </c>
      <c r="AB598" s="77" t="s">
        <v>84</v>
      </c>
      <c r="AC598" s="97">
        <v>45455</v>
      </c>
      <c r="AD598" s="48" t="s">
        <v>3630</v>
      </c>
      <c r="AE598" s="78" t="s">
        <v>3631</v>
      </c>
      <c r="AF598" s="77" t="s">
        <v>87</v>
      </c>
      <c r="AG598" s="61" t="s">
        <v>746</v>
      </c>
      <c r="AH598" s="61" t="s">
        <v>808</v>
      </c>
      <c r="AI598" s="48" t="s">
        <v>77</v>
      </c>
      <c r="AJ598" s="48" t="s">
        <v>77</v>
      </c>
      <c r="AK598" s="49"/>
      <c r="AL598" s="50"/>
      <c r="AM598" s="48" t="s">
        <v>77</v>
      </c>
      <c r="AN598" s="48" t="s">
        <v>77</v>
      </c>
      <c r="AO598" s="48" t="s">
        <v>77</v>
      </c>
      <c r="AP598" s="48" t="s">
        <v>77</v>
      </c>
      <c r="AQ598" s="48" t="s">
        <v>77</v>
      </c>
      <c r="AR598" s="48" t="s">
        <v>77</v>
      </c>
      <c r="AS598" s="48" t="s">
        <v>77</v>
      </c>
      <c r="AT598" s="51"/>
      <c r="AU598" s="51"/>
      <c r="AV598" s="51"/>
      <c r="AW598" s="51"/>
      <c r="AX598" s="52"/>
      <c r="AY598" s="37"/>
      <c r="AZ598" s="37"/>
      <c r="BA598" s="66"/>
      <c r="BB598" s="66"/>
      <c r="BC598" s="51"/>
      <c r="BD598" s="51"/>
      <c r="BE598" s="51"/>
      <c r="BF598" s="51"/>
      <c r="BG598" s="66"/>
      <c r="BH598" s="76"/>
      <c r="BI598" s="66"/>
      <c r="BJ598" s="76"/>
      <c r="BK598" s="66"/>
      <c r="BL598" s="79"/>
      <c r="BM598" s="76"/>
      <c r="BN598" s="66"/>
      <c r="BO598" s="66"/>
      <c r="BP598" s="79"/>
      <c r="BQ598" s="76"/>
      <c r="BR598" s="66"/>
      <c r="BS598" s="66"/>
      <c r="BT598" s="79"/>
      <c r="BU598" s="80"/>
      <c r="BV598" s="79"/>
      <c r="BW598" s="79"/>
      <c r="BX598" s="64">
        <f>O598</f>
        <v>45581</v>
      </c>
      <c r="BY598" s="65">
        <f>R598+AX598</f>
        <v>120</v>
      </c>
      <c r="BZ598" s="66" t="str">
        <f>S598</f>
        <v>4 MESES</v>
      </c>
      <c r="CA598" s="42">
        <f>T598+AL598</f>
        <v>11520000</v>
      </c>
      <c r="CB598" s="37" t="s">
        <v>91</v>
      </c>
    </row>
    <row r="599" spans="1:80" s="58" customFormat="1" ht="29.25" customHeight="1" x14ac:dyDescent="0.3">
      <c r="A599" s="75">
        <v>598</v>
      </c>
      <c r="B599" s="73">
        <v>109048</v>
      </c>
      <c r="C599" s="36" t="s">
        <v>71</v>
      </c>
      <c r="D599" s="71" t="s">
        <v>72</v>
      </c>
      <c r="E599" s="71" t="s">
        <v>73</v>
      </c>
      <c r="F599" s="66" t="s">
        <v>3632</v>
      </c>
      <c r="G599" s="38" t="s">
        <v>890</v>
      </c>
      <c r="H599" s="76" t="s">
        <v>76</v>
      </c>
      <c r="I599" s="76" t="s">
        <v>3633</v>
      </c>
      <c r="J599" s="40" t="s">
        <v>3634</v>
      </c>
      <c r="K599" s="66" t="s">
        <v>80</v>
      </c>
      <c r="L599" s="76" t="s">
        <v>81</v>
      </c>
      <c r="M599" s="86">
        <v>45455</v>
      </c>
      <c r="N599" s="86">
        <v>45460</v>
      </c>
      <c r="O599" s="86">
        <v>45581</v>
      </c>
      <c r="P599" s="76">
        <v>4</v>
      </c>
      <c r="Q599" s="76">
        <v>0</v>
      </c>
      <c r="R599" s="76">
        <v>120</v>
      </c>
      <c r="S599" s="76" t="s">
        <v>1144</v>
      </c>
      <c r="T599" s="69">
        <v>34000000</v>
      </c>
      <c r="U599" s="69">
        <v>8500000</v>
      </c>
      <c r="V599" s="46">
        <v>1301</v>
      </c>
      <c r="W599" s="44">
        <v>45440</v>
      </c>
      <c r="X599" s="45">
        <v>34000000</v>
      </c>
      <c r="Y599" s="46">
        <v>1844</v>
      </c>
      <c r="Z599" s="44">
        <v>45457</v>
      </c>
      <c r="AA599" s="47" t="s">
        <v>3403</v>
      </c>
      <c r="AB599" s="77" t="s">
        <v>84</v>
      </c>
      <c r="AC599" s="97">
        <v>45455</v>
      </c>
      <c r="AD599" s="48" t="s">
        <v>3635</v>
      </c>
      <c r="AE599" s="78" t="s">
        <v>3636</v>
      </c>
      <c r="AF599" s="77" t="s">
        <v>87</v>
      </c>
      <c r="AG599" s="61" t="s">
        <v>204</v>
      </c>
      <c r="AH599" s="61" t="s">
        <v>348</v>
      </c>
      <c r="AI599" s="48" t="s">
        <v>77</v>
      </c>
      <c r="AJ599" s="48" t="s">
        <v>77</v>
      </c>
      <c r="AK599" s="49"/>
      <c r="AL599" s="50"/>
      <c r="AM599" s="48" t="s">
        <v>77</v>
      </c>
      <c r="AN599" s="48" t="s">
        <v>77</v>
      </c>
      <c r="AO599" s="48" t="s">
        <v>77</v>
      </c>
      <c r="AP599" s="48" t="s">
        <v>77</v>
      </c>
      <c r="AQ599" s="48" t="s">
        <v>77</v>
      </c>
      <c r="AR599" s="48" t="s">
        <v>77</v>
      </c>
      <c r="AS599" s="48" t="s">
        <v>77</v>
      </c>
      <c r="AT599" s="51"/>
      <c r="AU599" s="51"/>
      <c r="AV599" s="51"/>
      <c r="AW599" s="51"/>
      <c r="AX599" s="52"/>
      <c r="AY599" s="37"/>
      <c r="AZ599" s="37"/>
      <c r="BA599" s="66"/>
      <c r="BB599" s="66"/>
      <c r="BC599" s="51"/>
      <c r="BD599" s="51"/>
      <c r="BE599" s="51"/>
      <c r="BF599" s="51"/>
      <c r="BG599" s="66"/>
      <c r="BH599" s="76"/>
      <c r="BI599" s="66"/>
      <c r="BJ599" s="76"/>
      <c r="BK599" s="66"/>
      <c r="BL599" s="79"/>
      <c r="BM599" s="76"/>
      <c r="BN599" s="66"/>
      <c r="BO599" s="66"/>
      <c r="BP599" s="79"/>
      <c r="BQ599" s="76"/>
      <c r="BR599" s="66"/>
      <c r="BS599" s="66"/>
      <c r="BT599" s="79"/>
      <c r="BU599" s="80"/>
      <c r="BV599" s="79"/>
      <c r="BW599" s="79"/>
      <c r="BX599" s="64">
        <f>O599</f>
        <v>45581</v>
      </c>
      <c r="BY599" s="65">
        <f>R599+AX599</f>
        <v>120</v>
      </c>
      <c r="BZ599" s="66" t="str">
        <f>S599</f>
        <v>4 MESES</v>
      </c>
      <c r="CA599" s="42">
        <f>T599+AL599</f>
        <v>34000000</v>
      </c>
      <c r="CB599" s="37" t="s">
        <v>91</v>
      </c>
    </row>
    <row r="600" spans="1:80" s="58" customFormat="1" ht="29.25" customHeight="1" x14ac:dyDescent="0.3">
      <c r="A600" s="75">
        <v>599</v>
      </c>
      <c r="B600" s="73">
        <v>108978</v>
      </c>
      <c r="C600" s="36" t="s">
        <v>71</v>
      </c>
      <c r="D600" s="71" t="s">
        <v>72</v>
      </c>
      <c r="E600" s="71" t="s">
        <v>73</v>
      </c>
      <c r="F600" s="66" t="s">
        <v>3637</v>
      </c>
      <c r="G600" s="38" t="s">
        <v>230</v>
      </c>
      <c r="H600" s="76" t="s">
        <v>76</v>
      </c>
      <c r="I600" s="76" t="s">
        <v>3638</v>
      </c>
      <c r="J600" s="40" t="s">
        <v>3639</v>
      </c>
      <c r="K600" s="66" t="s">
        <v>80</v>
      </c>
      <c r="L600" s="76" t="s">
        <v>81</v>
      </c>
      <c r="M600" s="86">
        <v>45455</v>
      </c>
      <c r="N600" s="86">
        <v>45457</v>
      </c>
      <c r="O600" s="86">
        <v>45578</v>
      </c>
      <c r="P600" s="76">
        <v>4</v>
      </c>
      <c r="Q600" s="76">
        <v>0</v>
      </c>
      <c r="R600" s="76">
        <v>120</v>
      </c>
      <c r="S600" s="76" t="s">
        <v>1144</v>
      </c>
      <c r="T600" s="69">
        <v>14400000</v>
      </c>
      <c r="U600" s="69">
        <v>3600000</v>
      </c>
      <c r="V600" s="46">
        <v>1287</v>
      </c>
      <c r="W600" s="44">
        <v>45440</v>
      </c>
      <c r="X600" s="45">
        <v>14400000</v>
      </c>
      <c r="Y600" s="46">
        <v>1845</v>
      </c>
      <c r="Z600" s="44">
        <v>45457</v>
      </c>
      <c r="AA600" s="47" t="s">
        <v>2867</v>
      </c>
      <c r="AB600" s="77" t="s">
        <v>84</v>
      </c>
      <c r="AC600" s="97">
        <v>45455</v>
      </c>
      <c r="AD600" s="48" t="s">
        <v>3640</v>
      </c>
      <c r="AE600" s="78" t="s">
        <v>3641</v>
      </c>
      <c r="AF600" s="77" t="s">
        <v>87</v>
      </c>
      <c r="AG600" s="61" t="s">
        <v>235</v>
      </c>
      <c r="AH600" s="61" t="s">
        <v>808</v>
      </c>
      <c r="AI600" s="48" t="s">
        <v>77</v>
      </c>
      <c r="AJ600" s="48" t="s">
        <v>77</v>
      </c>
      <c r="AK600" s="49"/>
      <c r="AL600" s="50"/>
      <c r="AM600" s="48" t="s">
        <v>77</v>
      </c>
      <c r="AN600" s="48" t="s">
        <v>77</v>
      </c>
      <c r="AO600" s="48" t="s">
        <v>77</v>
      </c>
      <c r="AP600" s="48" t="s">
        <v>77</v>
      </c>
      <c r="AQ600" s="48" t="s">
        <v>77</v>
      </c>
      <c r="AR600" s="48" t="s">
        <v>77</v>
      </c>
      <c r="AS600" s="48" t="s">
        <v>77</v>
      </c>
      <c r="AT600" s="51"/>
      <c r="AU600" s="51"/>
      <c r="AV600" s="51"/>
      <c r="AW600" s="51"/>
      <c r="AX600" s="52"/>
      <c r="AY600" s="37"/>
      <c r="AZ600" s="37"/>
      <c r="BA600" s="66"/>
      <c r="BB600" s="66"/>
      <c r="BC600" s="51"/>
      <c r="BD600" s="51"/>
      <c r="BE600" s="51"/>
      <c r="BF600" s="51"/>
      <c r="BG600" s="66"/>
      <c r="BH600" s="76"/>
      <c r="BI600" s="66"/>
      <c r="BJ600" s="76"/>
      <c r="BK600" s="66"/>
      <c r="BL600" s="79"/>
      <c r="BM600" s="76"/>
      <c r="BN600" s="66"/>
      <c r="BO600" s="66"/>
      <c r="BP600" s="79"/>
      <c r="BQ600" s="76"/>
      <c r="BR600" s="66"/>
      <c r="BS600" s="66"/>
      <c r="BT600" s="79"/>
      <c r="BU600" s="80"/>
      <c r="BV600" s="79"/>
      <c r="BW600" s="79"/>
      <c r="BX600" s="64">
        <f>O600</f>
        <v>45578</v>
      </c>
      <c r="BY600" s="65">
        <f>R600+AX600</f>
        <v>120</v>
      </c>
      <c r="BZ600" s="66" t="str">
        <f>S600</f>
        <v>4 MESES</v>
      </c>
      <c r="CA600" s="42">
        <f>T600+AL600</f>
        <v>14400000</v>
      </c>
      <c r="CB600" s="37" t="s">
        <v>91</v>
      </c>
    </row>
    <row r="601" spans="1:80" s="58" customFormat="1" ht="29.25" customHeight="1" x14ac:dyDescent="0.3">
      <c r="A601" s="75">
        <v>600</v>
      </c>
      <c r="B601" s="73">
        <v>109238</v>
      </c>
      <c r="C601" s="36" t="s">
        <v>319</v>
      </c>
      <c r="D601" s="71" t="s">
        <v>3075</v>
      </c>
      <c r="E601" s="71" t="s">
        <v>321</v>
      </c>
      <c r="F601" s="66" t="s">
        <v>3642</v>
      </c>
      <c r="G601" s="38" t="s">
        <v>323</v>
      </c>
      <c r="H601" s="76" t="s">
        <v>76</v>
      </c>
      <c r="I601" s="76" t="s">
        <v>3643</v>
      </c>
      <c r="J601" s="40" t="s">
        <v>325</v>
      </c>
      <c r="K601" s="66" t="s">
        <v>80</v>
      </c>
      <c r="L601" s="76" t="s">
        <v>81</v>
      </c>
      <c r="M601" s="86">
        <v>45455</v>
      </c>
      <c r="N601" s="86">
        <v>45457</v>
      </c>
      <c r="O601" s="86">
        <v>45578</v>
      </c>
      <c r="P601" s="76">
        <v>4</v>
      </c>
      <c r="Q601" s="76">
        <v>0</v>
      </c>
      <c r="R601" s="76">
        <v>120</v>
      </c>
      <c r="S601" s="76" t="s">
        <v>1144</v>
      </c>
      <c r="T601" s="69">
        <v>34000000</v>
      </c>
      <c r="U601" s="69">
        <v>8500000</v>
      </c>
      <c r="V601" s="46">
        <v>1316</v>
      </c>
      <c r="W601" s="44">
        <v>45440</v>
      </c>
      <c r="X601" s="45">
        <v>34000000</v>
      </c>
      <c r="Y601" s="46">
        <v>1846</v>
      </c>
      <c r="Z601" s="44">
        <v>45457</v>
      </c>
      <c r="AA601" s="47" t="s">
        <v>3403</v>
      </c>
      <c r="AB601" s="77" t="s">
        <v>84</v>
      </c>
      <c r="AC601" s="97">
        <v>45455</v>
      </c>
      <c r="AD601" s="48" t="s">
        <v>3644</v>
      </c>
      <c r="AE601" s="78" t="s">
        <v>3645</v>
      </c>
      <c r="AF601" s="77" t="s">
        <v>87</v>
      </c>
      <c r="AG601" s="48" t="s">
        <v>328</v>
      </c>
      <c r="AH601" s="60" t="s">
        <v>2987</v>
      </c>
      <c r="AI601" s="48" t="s">
        <v>77</v>
      </c>
      <c r="AJ601" s="48" t="s">
        <v>77</v>
      </c>
      <c r="AK601" s="49"/>
      <c r="AL601" s="50"/>
      <c r="AM601" s="48" t="s">
        <v>77</v>
      </c>
      <c r="AN601" s="48" t="s">
        <v>77</v>
      </c>
      <c r="AO601" s="48" t="s">
        <v>77</v>
      </c>
      <c r="AP601" s="48" t="s">
        <v>77</v>
      </c>
      <c r="AQ601" s="48" t="s">
        <v>77</v>
      </c>
      <c r="AR601" s="48" t="s">
        <v>77</v>
      </c>
      <c r="AS601" s="48" t="s">
        <v>77</v>
      </c>
      <c r="AT601" s="51"/>
      <c r="AU601" s="51"/>
      <c r="AV601" s="51"/>
      <c r="AW601" s="51"/>
      <c r="AX601" s="52"/>
      <c r="AY601" s="37"/>
      <c r="AZ601" s="37"/>
      <c r="BA601" s="66"/>
      <c r="BB601" s="66"/>
      <c r="BC601" s="51"/>
      <c r="BD601" s="51"/>
      <c r="BE601" s="51"/>
      <c r="BF601" s="51"/>
      <c r="BG601" s="66"/>
      <c r="BH601" s="76"/>
      <c r="BI601" s="66"/>
      <c r="BJ601" s="76"/>
      <c r="BK601" s="66"/>
      <c r="BL601" s="79"/>
      <c r="BM601" s="76"/>
      <c r="BN601" s="66"/>
      <c r="BO601" s="66"/>
      <c r="BP601" s="79"/>
      <c r="BQ601" s="76"/>
      <c r="BR601" s="66"/>
      <c r="BS601" s="66"/>
      <c r="BT601" s="79"/>
      <c r="BU601" s="80"/>
      <c r="BV601" s="79"/>
      <c r="BW601" s="79"/>
      <c r="BX601" s="64">
        <f>O601</f>
        <v>45578</v>
      </c>
      <c r="BY601" s="65">
        <f>R601+AX601</f>
        <v>120</v>
      </c>
      <c r="BZ601" s="66" t="str">
        <f>S601</f>
        <v>4 MESES</v>
      </c>
      <c r="CA601" s="42">
        <f>T601+AL601</f>
        <v>34000000</v>
      </c>
      <c r="CB601" s="37" t="s">
        <v>91</v>
      </c>
    </row>
    <row r="602" spans="1:80" s="58" customFormat="1" ht="29.25" customHeight="1" x14ac:dyDescent="0.3">
      <c r="A602" s="75">
        <v>601</v>
      </c>
      <c r="B602" s="73">
        <v>109667</v>
      </c>
      <c r="C602" s="36" t="s">
        <v>121</v>
      </c>
      <c r="D602" s="71" t="s">
        <v>122</v>
      </c>
      <c r="E602" s="71" t="s">
        <v>123</v>
      </c>
      <c r="F602" s="66" t="s">
        <v>3646</v>
      </c>
      <c r="G602" s="38" t="s">
        <v>3647</v>
      </c>
      <c r="H602" s="76" t="s">
        <v>76</v>
      </c>
      <c r="I602" s="76" t="s">
        <v>3648</v>
      </c>
      <c r="J602" s="40" t="s">
        <v>1661</v>
      </c>
      <c r="K602" s="66" t="s">
        <v>80</v>
      </c>
      <c r="L602" s="76" t="s">
        <v>81</v>
      </c>
      <c r="M602" s="86">
        <v>45455</v>
      </c>
      <c r="N602" s="86">
        <v>45457</v>
      </c>
      <c r="O602" s="86">
        <v>45578</v>
      </c>
      <c r="P602" s="76">
        <v>4</v>
      </c>
      <c r="Q602" s="76">
        <v>0</v>
      </c>
      <c r="R602" s="76">
        <v>120</v>
      </c>
      <c r="S602" s="76" t="s">
        <v>1144</v>
      </c>
      <c r="T602" s="69">
        <v>16000000</v>
      </c>
      <c r="U602" s="69">
        <v>4000000</v>
      </c>
      <c r="V602" s="43">
        <v>1429</v>
      </c>
      <c r="W602" s="44">
        <v>45442</v>
      </c>
      <c r="X602" s="45">
        <v>64000000</v>
      </c>
      <c r="Y602" s="46">
        <v>1847</v>
      </c>
      <c r="Z602" s="44">
        <v>45457</v>
      </c>
      <c r="AA602" s="47" t="s">
        <v>3552</v>
      </c>
      <c r="AB602" s="77" t="s">
        <v>84</v>
      </c>
      <c r="AC602" s="97">
        <v>45455</v>
      </c>
      <c r="AD602" s="48" t="s">
        <v>3649</v>
      </c>
      <c r="AE602" s="78" t="s">
        <v>3650</v>
      </c>
      <c r="AF602" s="77" t="s">
        <v>87</v>
      </c>
      <c r="AG602" s="61" t="s">
        <v>130</v>
      </c>
      <c r="AH602" s="60" t="s">
        <v>131</v>
      </c>
      <c r="AI602" s="48" t="s">
        <v>77</v>
      </c>
      <c r="AJ602" s="48" t="s">
        <v>77</v>
      </c>
      <c r="AK602" s="49"/>
      <c r="AL602" s="50"/>
      <c r="AM602" s="48" t="s">
        <v>77</v>
      </c>
      <c r="AN602" s="48" t="s">
        <v>77</v>
      </c>
      <c r="AO602" s="48" t="s">
        <v>77</v>
      </c>
      <c r="AP602" s="48" t="s">
        <v>77</v>
      </c>
      <c r="AQ602" s="48" t="s">
        <v>77</v>
      </c>
      <c r="AR602" s="48" t="s">
        <v>77</v>
      </c>
      <c r="AS602" s="48" t="s">
        <v>77</v>
      </c>
      <c r="AT602" s="51"/>
      <c r="AU602" s="51"/>
      <c r="AV602" s="51"/>
      <c r="AW602" s="51"/>
      <c r="AX602" s="52"/>
      <c r="AY602" s="37"/>
      <c r="AZ602" s="37"/>
      <c r="BA602" s="66"/>
      <c r="BB602" s="66"/>
      <c r="BC602" s="51"/>
      <c r="BD602" s="51"/>
      <c r="BE602" s="51"/>
      <c r="BF602" s="51"/>
      <c r="BG602" s="66"/>
      <c r="BH602" s="76"/>
      <c r="BI602" s="66"/>
      <c r="BJ602" s="76"/>
      <c r="BK602" s="66"/>
      <c r="BL602" s="79"/>
      <c r="BM602" s="76"/>
      <c r="BN602" s="66"/>
      <c r="BO602" s="66"/>
      <c r="BP602" s="79"/>
      <c r="BQ602" s="76"/>
      <c r="BR602" s="66"/>
      <c r="BS602" s="66"/>
      <c r="BT602" s="79"/>
      <c r="BU602" s="80"/>
      <c r="BV602" s="79"/>
      <c r="BW602" s="79"/>
      <c r="BX602" s="64">
        <f>O602</f>
        <v>45578</v>
      </c>
      <c r="BY602" s="65">
        <f>R602+AX602</f>
        <v>120</v>
      </c>
      <c r="BZ602" s="66" t="str">
        <f>S602</f>
        <v>4 MESES</v>
      </c>
      <c r="CA602" s="42">
        <f>T602+AL602</f>
        <v>16000000</v>
      </c>
      <c r="CB602" s="37" t="s">
        <v>91</v>
      </c>
    </row>
    <row r="603" spans="1:80" s="58" customFormat="1" ht="29.25" customHeight="1" x14ac:dyDescent="0.3">
      <c r="A603" s="75">
        <v>602</v>
      </c>
      <c r="B603" s="73">
        <v>109667</v>
      </c>
      <c r="C603" s="36" t="s">
        <v>121</v>
      </c>
      <c r="D603" s="71" t="s">
        <v>122</v>
      </c>
      <c r="E603" s="71" t="s">
        <v>123</v>
      </c>
      <c r="F603" s="66" t="s">
        <v>3651</v>
      </c>
      <c r="G603" s="38" t="s">
        <v>3652</v>
      </c>
      <c r="H603" s="76" t="s">
        <v>76</v>
      </c>
      <c r="I603" s="76" t="s">
        <v>3653</v>
      </c>
      <c r="J603" s="40" t="s">
        <v>1661</v>
      </c>
      <c r="K603" s="66" t="s">
        <v>80</v>
      </c>
      <c r="L603" s="76" t="s">
        <v>81</v>
      </c>
      <c r="M603" s="86">
        <v>45455</v>
      </c>
      <c r="N603" s="86">
        <v>45457</v>
      </c>
      <c r="O603" s="86">
        <v>45578</v>
      </c>
      <c r="P603" s="76">
        <v>4</v>
      </c>
      <c r="Q603" s="76">
        <v>0</v>
      </c>
      <c r="R603" s="76">
        <v>120</v>
      </c>
      <c r="S603" s="76" t="s">
        <v>1144</v>
      </c>
      <c r="T603" s="69">
        <v>16000000</v>
      </c>
      <c r="U603" s="69">
        <v>4000000</v>
      </c>
      <c r="V603" s="43">
        <v>1429</v>
      </c>
      <c r="W603" s="44">
        <v>45442</v>
      </c>
      <c r="X603" s="45">
        <v>64000000</v>
      </c>
      <c r="Y603" s="46">
        <v>1848</v>
      </c>
      <c r="Z603" s="44">
        <v>45457</v>
      </c>
      <c r="AA603" s="47" t="s">
        <v>3552</v>
      </c>
      <c r="AB603" s="77" t="s">
        <v>84</v>
      </c>
      <c r="AC603" s="97">
        <v>45455</v>
      </c>
      <c r="AD603" s="48" t="s">
        <v>3654</v>
      </c>
      <c r="AE603" s="78" t="s">
        <v>3655</v>
      </c>
      <c r="AF603" s="77" t="s">
        <v>87</v>
      </c>
      <c r="AG603" s="61" t="s">
        <v>130</v>
      </c>
      <c r="AH603" s="60" t="s">
        <v>131</v>
      </c>
      <c r="AI603" s="48" t="s">
        <v>77</v>
      </c>
      <c r="AJ603" s="48" t="s">
        <v>77</v>
      </c>
      <c r="AK603" s="49"/>
      <c r="AL603" s="50"/>
      <c r="AM603" s="48" t="s">
        <v>77</v>
      </c>
      <c r="AN603" s="48" t="s">
        <v>77</v>
      </c>
      <c r="AO603" s="48" t="s">
        <v>77</v>
      </c>
      <c r="AP603" s="48" t="s">
        <v>77</v>
      </c>
      <c r="AQ603" s="48" t="s">
        <v>77</v>
      </c>
      <c r="AR603" s="48" t="s">
        <v>77</v>
      </c>
      <c r="AS603" s="48" t="s">
        <v>77</v>
      </c>
      <c r="AT603" s="51"/>
      <c r="AU603" s="51"/>
      <c r="AV603" s="51"/>
      <c r="AW603" s="51"/>
      <c r="AX603" s="52"/>
      <c r="AY603" s="37"/>
      <c r="AZ603" s="37"/>
      <c r="BA603" s="66"/>
      <c r="BB603" s="66"/>
      <c r="BC603" s="51"/>
      <c r="BD603" s="51"/>
      <c r="BE603" s="51"/>
      <c r="BF603" s="51"/>
      <c r="BG603" s="66"/>
      <c r="BH603" s="76"/>
      <c r="BI603" s="66"/>
      <c r="BJ603" s="76" t="s">
        <v>490</v>
      </c>
      <c r="BK603" s="64">
        <v>45484</v>
      </c>
      <c r="BL603" s="64">
        <v>45484</v>
      </c>
      <c r="BM603" s="81" t="s">
        <v>3656</v>
      </c>
      <c r="BN603" s="66">
        <v>1022971068</v>
      </c>
      <c r="BO603" s="66" t="s">
        <v>3657</v>
      </c>
      <c r="BP603" s="42">
        <v>3600000</v>
      </c>
      <c r="BQ603" s="81" t="s">
        <v>3658</v>
      </c>
      <c r="BR603" s="66">
        <v>1032391624</v>
      </c>
      <c r="BS603" s="66" t="s">
        <v>3659</v>
      </c>
      <c r="BT603" s="42">
        <v>12400000</v>
      </c>
      <c r="BU603" s="80" t="s">
        <v>3022</v>
      </c>
      <c r="BV603" s="79"/>
      <c r="BW603" s="79"/>
      <c r="BX603" s="64">
        <f>O603</f>
        <v>45578</v>
      </c>
      <c r="BY603" s="65">
        <f>R603+AX603</f>
        <v>120</v>
      </c>
      <c r="BZ603" s="66" t="str">
        <f>S603</f>
        <v>4 MESES</v>
      </c>
      <c r="CA603" s="42">
        <f>T603+AL603</f>
        <v>16000000</v>
      </c>
      <c r="CB603" s="37" t="s">
        <v>91</v>
      </c>
    </row>
    <row r="604" spans="1:80" s="58" customFormat="1" ht="29.25" customHeight="1" x14ac:dyDescent="0.3">
      <c r="A604" s="75">
        <v>603</v>
      </c>
      <c r="B604" s="73">
        <v>109637</v>
      </c>
      <c r="C604" s="36" t="s">
        <v>738</v>
      </c>
      <c r="D604" s="71" t="s">
        <v>186</v>
      </c>
      <c r="E604" s="71" t="s">
        <v>187</v>
      </c>
      <c r="F604" s="66" t="s">
        <v>3660</v>
      </c>
      <c r="G604" s="38" t="s">
        <v>1420</v>
      </c>
      <c r="H604" s="76" t="s">
        <v>76</v>
      </c>
      <c r="I604" s="76" t="s">
        <v>3661</v>
      </c>
      <c r="J604" s="40" t="s">
        <v>1422</v>
      </c>
      <c r="K604" s="66" t="s">
        <v>80</v>
      </c>
      <c r="L604" s="76" t="s">
        <v>81</v>
      </c>
      <c r="M604" s="86">
        <v>45455</v>
      </c>
      <c r="N604" s="86">
        <v>45467</v>
      </c>
      <c r="O604" s="86">
        <v>45588</v>
      </c>
      <c r="P604" s="76">
        <v>4</v>
      </c>
      <c r="Q604" s="76">
        <v>0</v>
      </c>
      <c r="R604" s="76">
        <v>120</v>
      </c>
      <c r="S604" s="76" t="s">
        <v>1144</v>
      </c>
      <c r="T604" s="69">
        <v>17200000</v>
      </c>
      <c r="U604" s="69">
        <v>4300000</v>
      </c>
      <c r="V604" s="43">
        <v>1444</v>
      </c>
      <c r="W604" s="44">
        <v>45442</v>
      </c>
      <c r="X604" s="45">
        <v>34400000</v>
      </c>
      <c r="Y604" s="46">
        <v>1849</v>
      </c>
      <c r="Z604" s="44">
        <v>45457</v>
      </c>
      <c r="AA604" s="47" t="s">
        <v>3438</v>
      </c>
      <c r="AB604" s="77" t="s">
        <v>84</v>
      </c>
      <c r="AC604" s="97">
        <v>45455</v>
      </c>
      <c r="AD604" s="48" t="s">
        <v>3662</v>
      </c>
      <c r="AE604" s="78" t="s">
        <v>3663</v>
      </c>
      <c r="AF604" s="77" t="s">
        <v>87</v>
      </c>
      <c r="AG604" s="61" t="s">
        <v>746</v>
      </c>
      <c r="AH604" s="61" t="s">
        <v>697</v>
      </c>
      <c r="AI604" s="48" t="s">
        <v>77</v>
      </c>
      <c r="AJ604" s="48" t="s">
        <v>77</v>
      </c>
      <c r="AK604" s="49"/>
      <c r="AL604" s="50"/>
      <c r="AM604" s="48" t="s">
        <v>77</v>
      </c>
      <c r="AN604" s="48" t="s">
        <v>77</v>
      </c>
      <c r="AO604" s="48" t="s">
        <v>77</v>
      </c>
      <c r="AP604" s="48" t="s">
        <v>77</v>
      </c>
      <c r="AQ604" s="48" t="s">
        <v>77</v>
      </c>
      <c r="AR604" s="48" t="s">
        <v>77</v>
      </c>
      <c r="AS604" s="48" t="s">
        <v>77</v>
      </c>
      <c r="AT604" s="51"/>
      <c r="AU604" s="51"/>
      <c r="AV604" s="51"/>
      <c r="AW604" s="51"/>
      <c r="AX604" s="52"/>
      <c r="AY604" s="37"/>
      <c r="AZ604" s="37"/>
      <c r="BA604" s="66"/>
      <c r="BB604" s="66"/>
      <c r="BC604" s="51"/>
      <c r="BD604" s="51"/>
      <c r="BE604" s="51"/>
      <c r="BF604" s="51"/>
      <c r="BG604" s="66"/>
      <c r="BH604" s="76"/>
      <c r="BI604" s="66"/>
      <c r="BJ604" s="76"/>
      <c r="BK604" s="66"/>
      <c r="BL604" s="79"/>
      <c r="BM604" s="76"/>
      <c r="BN604" s="66"/>
      <c r="BO604" s="66"/>
      <c r="BP604" s="79"/>
      <c r="BQ604" s="76"/>
      <c r="BR604" s="66"/>
      <c r="BS604" s="66"/>
      <c r="BT604" s="79"/>
      <c r="BU604" s="80"/>
      <c r="BV604" s="79"/>
      <c r="BW604" s="79"/>
      <c r="BX604" s="64">
        <f>O604</f>
        <v>45588</v>
      </c>
      <c r="BY604" s="65">
        <f>R604+AX604</f>
        <v>120</v>
      </c>
      <c r="BZ604" s="66" t="str">
        <f>S604</f>
        <v>4 MESES</v>
      </c>
      <c r="CA604" s="42">
        <f>T604+AL604</f>
        <v>17200000</v>
      </c>
      <c r="CB604" s="37" t="s">
        <v>91</v>
      </c>
    </row>
    <row r="605" spans="1:80" s="58" customFormat="1" ht="29.25" customHeight="1" x14ac:dyDescent="0.3">
      <c r="A605" s="75">
        <v>604</v>
      </c>
      <c r="B605" s="73">
        <v>109242</v>
      </c>
      <c r="C605" s="36" t="s">
        <v>121</v>
      </c>
      <c r="D605" s="71" t="s">
        <v>122</v>
      </c>
      <c r="E605" s="71" t="s">
        <v>123</v>
      </c>
      <c r="F605" s="66" t="s">
        <v>3664</v>
      </c>
      <c r="G605" s="38" t="s">
        <v>1507</v>
      </c>
      <c r="H605" s="76" t="s">
        <v>76</v>
      </c>
      <c r="I605" s="76" t="s">
        <v>3665</v>
      </c>
      <c r="J605" s="40" t="s">
        <v>1153</v>
      </c>
      <c r="K605" s="66" t="s">
        <v>80</v>
      </c>
      <c r="L605" s="76" t="s">
        <v>81</v>
      </c>
      <c r="M605" s="86">
        <v>45455</v>
      </c>
      <c r="N605" s="86">
        <v>45470</v>
      </c>
      <c r="O605" s="86">
        <v>45591</v>
      </c>
      <c r="P605" s="76">
        <v>4</v>
      </c>
      <c r="Q605" s="76">
        <v>0</v>
      </c>
      <c r="R605" s="76">
        <v>120</v>
      </c>
      <c r="S605" s="76" t="s">
        <v>1144</v>
      </c>
      <c r="T605" s="69">
        <v>21600000</v>
      </c>
      <c r="U605" s="69">
        <v>5400000</v>
      </c>
      <c r="V605" s="43">
        <v>1320</v>
      </c>
      <c r="W605" s="44">
        <v>45440</v>
      </c>
      <c r="X605" s="45">
        <v>43200000</v>
      </c>
      <c r="Y605" s="46">
        <v>1850</v>
      </c>
      <c r="Z605" s="44">
        <v>45457</v>
      </c>
      <c r="AA605" s="47" t="s">
        <v>3514</v>
      </c>
      <c r="AB605" s="77" t="s">
        <v>84</v>
      </c>
      <c r="AC605" s="97">
        <v>45455</v>
      </c>
      <c r="AD605" s="48" t="s">
        <v>3666</v>
      </c>
      <c r="AE605" s="78" t="s">
        <v>3667</v>
      </c>
      <c r="AF605" s="77" t="s">
        <v>87</v>
      </c>
      <c r="AG605" s="61" t="s">
        <v>130</v>
      </c>
      <c r="AH605" s="99" t="s">
        <v>3668</v>
      </c>
      <c r="AI605" s="48" t="s">
        <v>108</v>
      </c>
      <c r="AJ605" s="74">
        <v>45590</v>
      </c>
      <c r="AK605" s="50">
        <v>10800000</v>
      </c>
      <c r="AL605" s="50">
        <v>10800000</v>
      </c>
      <c r="AM605" s="48">
        <v>120271</v>
      </c>
      <c r="AN605" s="46">
        <v>1977</v>
      </c>
      <c r="AO605" s="59">
        <v>45588</v>
      </c>
      <c r="AP605" s="50">
        <v>10800000</v>
      </c>
      <c r="AQ605" s="46">
        <v>2540</v>
      </c>
      <c r="AR605" s="59">
        <v>45593</v>
      </c>
      <c r="AS605" s="50">
        <v>10800000</v>
      </c>
      <c r="AT605" s="52">
        <v>2</v>
      </c>
      <c r="AU605" s="52">
        <v>0</v>
      </c>
      <c r="AV605" s="52">
        <v>60</v>
      </c>
      <c r="AW605" s="37" t="s">
        <v>3264</v>
      </c>
      <c r="AX605" s="65">
        <v>60</v>
      </c>
      <c r="AY605" s="64">
        <v>45652</v>
      </c>
      <c r="AZ605" s="66"/>
      <c r="BA605" s="66"/>
      <c r="BB605" s="66"/>
      <c r="BC605" s="51"/>
      <c r="BD605" s="51"/>
      <c r="BE605" s="51"/>
      <c r="BF605" s="51"/>
      <c r="BG605" s="66"/>
      <c r="BH605" s="76"/>
      <c r="BI605" s="66"/>
      <c r="BJ605" s="76"/>
      <c r="BK605" s="66"/>
      <c r="BL605" s="79"/>
      <c r="BM605" s="76"/>
      <c r="BN605" s="66"/>
      <c r="BO605" s="66"/>
      <c r="BP605" s="79"/>
      <c r="BQ605" s="76"/>
      <c r="BR605" s="66"/>
      <c r="BS605" s="66"/>
      <c r="BT605" s="79"/>
      <c r="BU605" s="80"/>
      <c r="BV605" s="79"/>
      <c r="BW605" s="79"/>
      <c r="BX605" s="64">
        <v>45652</v>
      </c>
      <c r="BY605" s="65">
        <f>R605+AX605</f>
        <v>180</v>
      </c>
      <c r="BZ605" s="66" t="s">
        <v>2888</v>
      </c>
      <c r="CA605" s="42">
        <f>T605+AL605</f>
        <v>32400000</v>
      </c>
      <c r="CB605" s="37" t="s">
        <v>91</v>
      </c>
    </row>
    <row r="606" spans="1:80" s="58" customFormat="1" ht="29.25" customHeight="1" x14ac:dyDescent="0.3">
      <c r="A606" s="75">
        <v>605</v>
      </c>
      <c r="B606" s="73">
        <v>109242</v>
      </c>
      <c r="C606" s="36" t="s">
        <v>121</v>
      </c>
      <c r="D606" s="71" t="s">
        <v>122</v>
      </c>
      <c r="E606" s="71" t="s">
        <v>123</v>
      </c>
      <c r="F606" s="66" t="s">
        <v>3669</v>
      </c>
      <c r="G606" s="38" t="s">
        <v>1415</v>
      </c>
      <c r="H606" s="76" t="s">
        <v>76</v>
      </c>
      <c r="I606" s="76" t="s">
        <v>3670</v>
      </c>
      <c r="J606" s="40" t="s">
        <v>1153</v>
      </c>
      <c r="K606" s="66" t="s">
        <v>80</v>
      </c>
      <c r="L606" s="76" t="s">
        <v>81</v>
      </c>
      <c r="M606" s="86">
        <v>45455</v>
      </c>
      <c r="N606" s="86">
        <v>45467</v>
      </c>
      <c r="O606" s="86">
        <v>45588</v>
      </c>
      <c r="P606" s="76">
        <v>4</v>
      </c>
      <c r="Q606" s="76">
        <v>0</v>
      </c>
      <c r="R606" s="76">
        <v>120</v>
      </c>
      <c r="S606" s="76" t="s">
        <v>1144</v>
      </c>
      <c r="T606" s="69">
        <v>21600000</v>
      </c>
      <c r="U606" s="69">
        <v>5400000</v>
      </c>
      <c r="V606" s="43">
        <v>1320</v>
      </c>
      <c r="W606" s="44">
        <v>45440</v>
      </c>
      <c r="X606" s="45">
        <v>43200000</v>
      </c>
      <c r="Y606" s="46">
        <v>1851</v>
      </c>
      <c r="Z606" s="44">
        <v>45457</v>
      </c>
      <c r="AA606" s="47" t="s">
        <v>3514</v>
      </c>
      <c r="AB606" s="77" t="s">
        <v>84</v>
      </c>
      <c r="AC606" s="97">
        <v>45455</v>
      </c>
      <c r="AD606" s="48" t="s">
        <v>3671</v>
      </c>
      <c r="AE606" s="78" t="s">
        <v>3672</v>
      </c>
      <c r="AF606" s="77" t="s">
        <v>87</v>
      </c>
      <c r="AG606" s="61" t="s">
        <v>130</v>
      </c>
      <c r="AH606" s="60" t="s">
        <v>131</v>
      </c>
      <c r="AI606" s="48" t="s">
        <v>77</v>
      </c>
      <c r="AJ606" s="48" t="s">
        <v>77</v>
      </c>
      <c r="AK606" s="49"/>
      <c r="AL606" s="50"/>
      <c r="AM606" s="48" t="s">
        <v>77</v>
      </c>
      <c r="AN606" s="48" t="s">
        <v>77</v>
      </c>
      <c r="AO606" s="48" t="s">
        <v>77</v>
      </c>
      <c r="AP606" s="48" t="s">
        <v>77</v>
      </c>
      <c r="AQ606" s="48" t="s">
        <v>77</v>
      </c>
      <c r="AR606" s="48" t="s">
        <v>77</v>
      </c>
      <c r="AS606" s="48" t="s">
        <v>77</v>
      </c>
      <c r="AT606" s="51"/>
      <c r="AU606" s="51"/>
      <c r="AV606" s="51"/>
      <c r="AW606" s="51"/>
      <c r="AX606" s="52"/>
      <c r="AY606" s="37"/>
      <c r="AZ606" s="37"/>
      <c r="BA606" s="66"/>
      <c r="BB606" s="66"/>
      <c r="BC606" s="51"/>
      <c r="BD606" s="51"/>
      <c r="BE606" s="51"/>
      <c r="BF606" s="51"/>
      <c r="BG606" s="66"/>
      <c r="BH606" s="76"/>
      <c r="BI606" s="66"/>
      <c r="BJ606" s="76"/>
      <c r="BK606" s="66"/>
      <c r="BL606" s="79"/>
      <c r="BM606" s="76"/>
      <c r="BN606" s="66"/>
      <c r="BO606" s="66"/>
      <c r="BP606" s="79"/>
      <c r="BQ606" s="76"/>
      <c r="BR606" s="66"/>
      <c r="BS606" s="66"/>
      <c r="BT606" s="79"/>
      <c r="BU606" s="80"/>
      <c r="BV606" s="79"/>
      <c r="BW606" s="79"/>
      <c r="BX606" s="64">
        <f>O606</f>
        <v>45588</v>
      </c>
      <c r="BY606" s="65">
        <f>R606+AX606</f>
        <v>120</v>
      </c>
      <c r="BZ606" s="66" t="str">
        <f>S606</f>
        <v>4 MESES</v>
      </c>
      <c r="CA606" s="42">
        <f>T606+AL606</f>
        <v>21600000</v>
      </c>
      <c r="CB606" s="37" t="s">
        <v>91</v>
      </c>
    </row>
    <row r="607" spans="1:80" s="58" customFormat="1" ht="29.25" customHeight="1" x14ac:dyDescent="0.3">
      <c r="A607" s="75">
        <v>606</v>
      </c>
      <c r="B607" s="73">
        <v>109638</v>
      </c>
      <c r="C607" s="36" t="s">
        <v>71</v>
      </c>
      <c r="D607" s="71" t="s">
        <v>72</v>
      </c>
      <c r="E607" s="71" t="s">
        <v>73</v>
      </c>
      <c r="F607" s="66" t="s">
        <v>3673</v>
      </c>
      <c r="G607" s="38" t="s">
        <v>1173</v>
      </c>
      <c r="H607" s="76" t="s">
        <v>76</v>
      </c>
      <c r="I607" s="76" t="s">
        <v>3674</v>
      </c>
      <c r="J607" s="40" t="s">
        <v>1057</v>
      </c>
      <c r="K607" s="66" t="s">
        <v>80</v>
      </c>
      <c r="L607" s="76" t="s">
        <v>81</v>
      </c>
      <c r="M607" s="86">
        <v>45455</v>
      </c>
      <c r="N607" s="86">
        <v>45467</v>
      </c>
      <c r="O607" s="86">
        <v>45588</v>
      </c>
      <c r="P607" s="76">
        <v>4</v>
      </c>
      <c r="Q607" s="76">
        <v>0</v>
      </c>
      <c r="R607" s="76">
        <v>120</v>
      </c>
      <c r="S607" s="76" t="s">
        <v>1144</v>
      </c>
      <c r="T607" s="69">
        <v>11520000</v>
      </c>
      <c r="U607" s="69">
        <v>2880000</v>
      </c>
      <c r="V607" s="46">
        <v>1414</v>
      </c>
      <c r="W607" s="44">
        <v>45442</v>
      </c>
      <c r="X607" s="45">
        <v>11520000</v>
      </c>
      <c r="Y607" s="46">
        <v>1852</v>
      </c>
      <c r="Z607" s="44">
        <v>45457</v>
      </c>
      <c r="AA607" s="47" t="s">
        <v>3370</v>
      </c>
      <c r="AB607" s="77" t="s">
        <v>84</v>
      </c>
      <c r="AC607" s="97">
        <v>45455</v>
      </c>
      <c r="AD607" s="48" t="s">
        <v>3675</v>
      </c>
      <c r="AE607" s="78" t="s">
        <v>3676</v>
      </c>
      <c r="AF607" s="77" t="s">
        <v>87</v>
      </c>
      <c r="AG607" s="61" t="s">
        <v>746</v>
      </c>
      <c r="AH607" s="61" t="s">
        <v>747</v>
      </c>
      <c r="AI607" s="48" t="s">
        <v>108</v>
      </c>
      <c r="AJ607" s="74">
        <v>45588</v>
      </c>
      <c r="AK607" s="50">
        <v>5760000</v>
      </c>
      <c r="AL607" s="50">
        <v>5760000</v>
      </c>
      <c r="AM607" s="48">
        <v>120286</v>
      </c>
      <c r="AN607" s="46">
        <v>1985</v>
      </c>
      <c r="AO607" s="59">
        <v>45588</v>
      </c>
      <c r="AP607" s="50">
        <v>5760000</v>
      </c>
      <c r="AQ607" s="46">
        <v>2519</v>
      </c>
      <c r="AR607" s="59">
        <v>45589</v>
      </c>
      <c r="AS607" s="50">
        <v>5760000</v>
      </c>
      <c r="AT607" s="52">
        <v>2</v>
      </c>
      <c r="AU607" s="52">
        <v>0</v>
      </c>
      <c r="AV607" s="52">
        <v>60</v>
      </c>
      <c r="AW607" s="37" t="s">
        <v>3264</v>
      </c>
      <c r="AX607" s="65">
        <v>60</v>
      </c>
      <c r="AY607" s="64">
        <v>45649</v>
      </c>
      <c r="AZ607" s="66"/>
      <c r="BA607" s="66"/>
      <c r="BB607" s="66"/>
      <c r="BC607" s="51"/>
      <c r="BD607" s="51"/>
      <c r="BE607" s="51"/>
      <c r="BF607" s="51"/>
      <c r="BG607" s="66"/>
      <c r="BH607" s="76"/>
      <c r="BI607" s="66"/>
      <c r="BJ607" s="76"/>
      <c r="BK607" s="66"/>
      <c r="BL607" s="79"/>
      <c r="BM607" s="76"/>
      <c r="BN607" s="66"/>
      <c r="BO607" s="66"/>
      <c r="BP607" s="79"/>
      <c r="BQ607" s="76"/>
      <c r="BR607" s="66"/>
      <c r="BS607" s="66"/>
      <c r="BT607" s="79"/>
      <c r="BU607" s="80"/>
      <c r="BV607" s="79"/>
      <c r="BW607" s="79"/>
      <c r="BX607" s="64">
        <v>45649</v>
      </c>
      <c r="BY607" s="65">
        <f>R607+AX607</f>
        <v>180</v>
      </c>
      <c r="BZ607" s="66" t="s">
        <v>2888</v>
      </c>
      <c r="CA607" s="42">
        <f>T607+AL607</f>
        <v>17280000</v>
      </c>
      <c r="CB607" s="37" t="s">
        <v>91</v>
      </c>
    </row>
    <row r="608" spans="1:80" s="58" customFormat="1" ht="29.25" customHeight="1" x14ac:dyDescent="0.3">
      <c r="A608" s="75">
        <v>607</v>
      </c>
      <c r="B608" s="73">
        <v>109651</v>
      </c>
      <c r="C608" s="36" t="s">
        <v>71</v>
      </c>
      <c r="D608" s="71" t="s">
        <v>72</v>
      </c>
      <c r="E608" s="71" t="s">
        <v>73</v>
      </c>
      <c r="F608" s="66" t="s">
        <v>3677</v>
      </c>
      <c r="G608" s="38" t="s">
        <v>506</v>
      </c>
      <c r="H608" s="76" t="s">
        <v>76</v>
      </c>
      <c r="I608" s="76" t="s">
        <v>3678</v>
      </c>
      <c r="J608" s="40" t="s">
        <v>3679</v>
      </c>
      <c r="K608" s="66" t="s">
        <v>80</v>
      </c>
      <c r="L608" s="76" t="s">
        <v>81</v>
      </c>
      <c r="M608" s="86">
        <v>45455</v>
      </c>
      <c r="N608" s="86">
        <v>45457</v>
      </c>
      <c r="O608" s="86">
        <v>45578</v>
      </c>
      <c r="P608" s="76">
        <v>4</v>
      </c>
      <c r="Q608" s="76">
        <v>0</v>
      </c>
      <c r="R608" s="76">
        <v>120</v>
      </c>
      <c r="S608" s="76" t="s">
        <v>1144</v>
      </c>
      <c r="T608" s="69">
        <v>21800000</v>
      </c>
      <c r="U608" s="69">
        <v>5450000</v>
      </c>
      <c r="V608" s="43">
        <v>1420</v>
      </c>
      <c r="W608" s="44">
        <v>45442</v>
      </c>
      <c r="X608" s="45">
        <v>43600000</v>
      </c>
      <c r="Y608" s="46">
        <v>1853</v>
      </c>
      <c r="Z608" s="44">
        <v>45457</v>
      </c>
      <c r="AA608" s="47" t="s">
        <v>3451</v>
      </c>
      <c r="AB608" s="77" t="s">
        <v>84</v>
      </c>
      <c r="AC608" s="97">
        <v>45455</v>
      </c>
      <c r="AD608" s="48" t="s">
        <v>3680</v>
      </c>
      <c r="AE608" s="78" t="s">
        <v>3681</v>
      </c>
      <c r="AF608" s="77" t="s">
        <v>87</v>
      </c>
      <c r="AG608" s="61" t="s">
        <v>359</v>
      </c>
      <c r="AH608" s="61" t="s">
        <v>258</v>
      </c>
      <c r="AI608" s="48" t="s">
        <v>77</v>
      </c>
      <c r="AJ608" s="48" t="s">
        <v>77</v>
      </c>
      <c r="AK608" s="49"/>
      <c r="AL608" s="50"/>
      <c r="AM608" s="48" t="s">
        <v>77</v>
      </c>
      <c r="AN608" s="48" t="s">
        <v>77</v>
      </c>
      <c r="AO608" s="48" t="s">
        <v>77</v>
      </c>
      <c r="AP608" s="48" t="s">
        <v>77</v>
      </c>
      <c r="AQ608" s="48" t="s">
        <v>77</v>
      </c>
      <c r="AR608" s="48" t="s">
        <v>77</v>
      </c>
      <c r="AS608" s="48" t="s">
        <v>77</v>
      </c>
      <c r="AT608" s="51"/>
      <c r="AU608" s="51"/>
      <c r="AV608" s="51"/>
      <c r="AW608" s="51"/>
      <c r="AX608" s="52"/>
      <c r="AY608" s="37"/>
      <c r="AZ608" s="37"/>
      <c r="BA608" s="66"/>
      <c r="BB608" s="66"/>
      <c r="BC608" s="51"/>
      <c r="BD608" s="51"/>
      <c r="BE608" s="51"/>
      <c r="BF608" s="51"/>
      <c r="BG608" s="66"/>
      <c r="BH608" s="76"/>
      <c r="BI608" s="66"/>
      <c r="BJ608" s="76"/>
      <c r="BK608" s="66"/>
      <c r="BL608" s="79"/>
      <c r="BM608" s="76"/>
      <c r="BN608" s="66"/>
      <c r="BO608" s="66"/>
      <c r="BP608" s="79"/>
      <c r="BQ608" s="76"/>
      <c r="BR608" s="66"/>
      <c r="BS608" s="66"/>
      <c r="BT608" s="79"/>
      <c r="BU608" s="80"/>
      <c r="BV608" s="79"/>
      <c r="BW608" s="79"/>
      <c r="BX608" s="64">
        <f>O608</f>
        <v>45578</v>
      </c>
      <c r="BY608" s="65">
        <f>R608+AX608</f>
        <v>120</v>
      </c>
      <c r="BZ608" s="66" t="str">
        <f>S608</f>
        <v>4 MESES</v>
      </c>
      <c r="CA608" s="42">
        <f>T608+AL608</f>
        <v>21800000</v>
      </c>
      <c r="CB608" s="37" t="s">
        <v>91</v>
      </c>
    </row>
    <row r="609" spans="1:80" s="58" customFormat="1" ht="29.25" customHeight="1" x14ac:dyDescent="0.3">
      <c r="A609" s="75">
        <v>608</v>
      </c>
      <c r="B609" s="73">
        <v>109190</v>
      </c>
      <c r="C609" s="36" t="s">
        <v>71</v>
      </c>
      <c r="D609" s="71" t="s">
        <v>72</v>
      </c>
      <c r="E609" s="71" t="s">
        <v>73</v>
      </c>
      <c r="F609" s="66" t="s">
        <v>3682</v>
      </c>
      <c r="G609" s="38" t="s">
        <v>381</v>
      </c>
      <c r="H609" s="76" t="s">
        <v>76</v>
      </c>
      <c r="I609" s="76" t="s">
        <v>3683</v>
      </c>
      <c r="J609" s="40" t="s">
        <v>376</v>
      </c>
      <c r="K609" s="66" t="s">
        <v>80</v>
      </c>
      <c r="L609" s="76" t="s">
        <v>81</v>
      </c>
      <c r="M609" s="86">
        <v>45455</v>
      </c>
      <c r="N609" s="86">
        <v>45457</v>
      </c>
      <c r="O609" s="86">
        <v>45578</v>
      </c>
      <c r="P609" s="76">
        <v>4</v>
      </c>
      <c r="Q609" s="76">
        <v>0</v>
      </c>
      <c r="R609" s="76">
        <v>120</v>
      </c>
      <c r="S609" s="76" t="s">
        <v>1144</v>
      </c>
      <c r="T609" s="69">
        <v>21800000</v>
      </c>
      <c r="U609" s="69">
        <v>5450000</v>
      </c>
      <c r="V609" s="43">
        <v>1309</v>
      </c>
      <c r="W609" s="44">
        <v>45440</v>
      </c>
      <c r="X609" s="45">
        <v>65400000</v>
      </c>
      <c r="Y609" s="46">
        <v>1854</v>
      </c>
      <c r="Z609" s="44">
        <v>45457</v>
      </c>
      <c r="AA609" s="47" t="s">
        <v>3451</v>
      </c>
      <c r="AB609" s="77" t="s">
        <v>84</v>
      </c>
      <c r="AC609" s="97">
        <v>45455</v>
      </c>
      <c r="AD609" s="48" t="s">
        <v>3684</v>
      </c>
      <c r="AE609" s="78" t="s">
        <v>3685</v>
      </c>
      <c r="AF609" s="77" t="s">
        <v>87</v>
      </c>
      <c r="AG609" s="61" t="s">
        <v>359</v>
      </c>
      <c r="AH609" s="61" t="s">
        <v>119</v>
      </c>
      <c r="AI609" s="48" t="s">
        <v>77</v>
      </c>
      <c r="AJ609" s="48" t="s">
        <v>77</v>
      </c>
      <c r="AK609" s="49"/>
      <c r="AL609" s="50"/>
      <c r="AM609" s="48" t="s">
        <v>77</v>
      </c>
      <c r="AN609" s="48" t="s">
        <v>77</v>
      </c>
      <c r="AO609" s="48" t="s">
        <v>77</v>
      </c>
      <c r="AP609" s="48" t="s">
        <v>77</v>
      </c>
      <c r="AQ609" s="48" t="s">
        <v>77</v>
      </c>
      <c r="AR609" s="48" t="s">
        <v>77</v>
      </c>
      <c r="AS609" s="48" t="s">
        <v>77</v>
      </c>
      <c r="AT609" s="51"/>
      <c r="AU609" s="51"/>
      <c r="AV609" s="51"/>
      <c r="AW609" s="51"/>
      <c r="AX609" s="52"/>
      <c r="AY609" s="37"/>
      <c r="AZ609" s="37"/>
      <c r="BA609" s="66"/>
      <c r="BB609" s="66"/>
      <c r="BC609" s="51"/>
      <c r="BD609" s="51"/>
      <c r="BE609" s="51"/>
      <c r="BF609" s="51"/>
      <c r="BG609" s="66"/>
      <c r="BH609" s="76"/>
      <c r="BI609" s="66"/>
      <c r="BJ609" s="76"/>
      <c r="BK609" s="66"/>
      <c r="BL609" s="79"/>
      <c r="BM609" s="76"/>
      <c r="BN609" s="66"/>
      <c r="BO609" s="66"/>
      <c r="BP609" s="79"/>
      <c r="BQ609" s="76"/>
      <c r="BR609" s="66"/>
      <c r="BS609" s="66"/>
      <c r="BT609" s="79"/>
      <c r="BU609" s="80"/>
      <c r="BV609" s="79"/>
      <c r="BW609" s="79"/>
      <c r="BX609" s="64">
        <f>O609</f>
        <v>45578</v>
      </c>
      <c r="BY609" s="65">
        <f>R609+AX609</f>
        <v>120</v>
      </c>
      <c r="BZ609" s="66" t="str">
        <f>S609</f>
        <v>4 MESES</v>
      </c>
      <c r="CA609" s="42">
        <f>T609+AL609</f>
        <v>21800000</v>
      </c>
      <c r="CB609" s="37" t="s">
        <v>91</v>
      </c>
    </row>
    <row r="610" spans="1:80" s="58" customFormat="1" ht="29.25" customHeight="1" x14ac:dyDescent="0.3">
      <c r="A610" s="75">
        <v>609</v>
      </c>
      <c r="B610" s="73">
        <v>109680</v>
      </c>
      <c r="C610" s="36" t="s">
        <v>319</v>
      </c>
      <c r="D610" s="71" t="s">
        <v>3075</v>
      </c>
      <c r="E610" s="71" t="s">
        <v>321</v>
      </c>
      <c r="F610" s="66" t="s">
        <v>3686</v>
      </c>
      <c r="G610" s="38" t="s">
        <v>3687</v>
      </c>
      <c r="H610" s="76" t="s">
        <v>76</v>
      </c>
      <c r="I610" s="76" t="s">
        <v>3688</v>
      </c>
      <c r="J610" s="40" t="s">
        <v>3689</v>
      </c>
      <c r="K610" s="66" t="s">
        <v>80</v>
      </c>
      <c r="L610" s="76" t="s">
        <v>81</v>
      </c>
      <c r="M610" s="86">
        <v>45455</v>
      </c>
      <c r="N610" s="86">
        <v>45460</v>
      </c>
      <c r="O610" s="86">
        <v>45581</v>
      </c>
      <c r="P610" s="76">
        <v>4</v>
      </c>
      <c r="Q610" s="76">
        <v>0</v>
      </c>
      <c r="R610" s="76">
        <v>120</v>
      </c>
      <c r="S610" s="76" t="s">
        <v>1144</v>
      </c>
      <c r="T610" s="69">
        <v>19200000</v>
      </c>
      <c r="U610" s="69">
        <v>4800000</v>
      </c>
      <c r="V610" s="46">
        <v>1477</v>
      </c>
      <c r="W610" s="44">
        <v>45447</v>
      </c>
      <c r="X610" s="45">
        <v>19200000</v>
      </c>
      <c r="Y610" s="46">
        <v>1855</v>
      </c>
      <c r="Z610" s="44">
        <v>45457</v>
      </c>
      <c r="AA610" s="47" t="s">
        <v>3690</v>
      </c>
      <c r="AB610" s="77" t="s">
        <v>84</v>
      </c>
      <c r="AC610" s="97">
        <v>45455</v>
      </c>
      <c r="AD610" s="48" t="s">
        <v>3691</v>
      </c>
      <c r="AE610" s="78" t="s">
        <v>3692</v>
      </c>
      <c r="AF610" s="77" t="s">
        <v>87</v>
      </c>
      <c r="AG610" s="48" t="s">
        <v>328</v>
      </c>
      <c r="AH610" s="60" t="s">
        <v>323</v>
      </c>
      <c r="AI610" s="48" t="s">
        <v>77</v>
      </c>
      <c r="AJ610" s="48" t="s">
        <v>77</v>
      </c>
      <c r="AK610" s="49"/>
      <c r="AL610" s="50"/>
      <c r="AM610" s="48" t="s">
        <v>77</v>
      </c>
      <c r="AN610" s="48" t="s">
        <v>77</v>
      </c>
      <c r="AO610" s="48" t="s">
        <v>77</v>
      </c>
      <c r="AP610" s="48" t="s">
        <v>77</v>
      </c>
      <c r="AQ610" s="48" t="s">
        <v>77</v>
      </c>
      <c r="AR610" s="48" t="s">
        <v>77</v>
      </c>
      <c r="AS610" s="48" t="s">
        <v>77</v>
      </c>
      <c r="AT610" s="51"/>
      <c r="AU610" s="51"/>
      <c r="AV610" s="51"/>
      <c r="AW610" s="51"/>
      <c r="AX610" s="52"/>
      <c r="AY610" s="37"/>
      <c r="AZ610" s="37"/>
      <c r="BA610" s="66"/>
      <c r="BB610" s="66"/>
      <c r="BC610" s="51"/>
      <c r="BD610" s="51"/>
      <c r="BE610" s="51"/>
      <c r="BF610" s="51"/>
      <c r="BG610" s="66"/>
      <c r="BH610" s="76"/>
      <c r="BI610" s="66"/>
      <c r="BJ610" s="76"/>
      <c r="BK610" s="66"/>
      <c r="BL610" s="79"/>
      <c r="BM610" s="76"/>
      <c r="BN610" s="66"/>
      <c r="BO610" s="66"/>
      <c r="BP610" s="79"/>
      <c r="BQ610" s="76"/>
      <c r="BR610" s="66"/>
      <c r="BS610" s="66"/>
      <c r="BT610" s="79"/>
      <c r="BU610" s="80"/>
      <c r="BV610" s="79"/>
      <c r="BW610" s="79"/>
      <c r="BX610" s="64">
        <f>O610</f>
        <v>45581</v>
      </c>
      <c r="BY610" s="65">
        <f>R610+AX610</f>
        <v>120</v>
      </c>
      <c r="BZ610" s="66" t="str">
        <f>S610</f>
        <v>4 MESES</v>
      </c>
      <c r="CA610" s="42">
        <f>T610+AL610</f>
        <v>19200000</v>
      </c>
      <c r="CB610" s="37" t="s">
        <v>91</v>
      </c>
    </row>
    <row r="611" spans="1:80" s="58" customFormat="1" ht="29.25" customHeight="1" x14ac:dyDescent="0.3">
      <c r="A611" s="75">
        <v>610</v>
      </c>
      <c r="B611" s="73">
        <v>109642</v>
      </c>
      <c r="C611" s="36" t="s">
        <v>71</v>
      </c>
      <c r="D611" s="71" t="s">
        <v>72</v>
      </c>
      <c r="E611" s="71" t="s">
        <v>73</v>
      </c>
      <c r="F611" s="66" t="s">
        <v>3693</v>
      </c>
      <c r="G611" s="38" t="s">
        <v>219</v>
      </c>
      <c r="H611" s="76" t="s">
        <v>76</v>
      </c>
      <c r="I611" s="76" t="s">
        <v>3694</v>
      </c>
      <c r="J611" s="40" t="s">
        <v>3695</v>
      </c>
      <c r="K611" s="66" t="s">
        <v>80</v>
      </c>
      <c r="L611" s="76" t="s">
        <v>81</v>
      </c>
      <c r="M611" s="86">
        <v>45455</v>
      </c>
      <c r="N611" s="86">
        <v>45457</v>
      </c>
      <c r="O611" s="86">
        <v>45578</v>
      </c>
      <c r="P611" s="76">
        <v>4</v>
      </c>
      <c r="Q611" s="76">
        <v>0</v>
      </c>
      <c r="R611" s="76">
        <v>120</v>
      </c>
      <c r="S611" s="76" t="s">
        <v>1144</v>
      </c>
      <c r="T611" s="69">
        <v>12000000</v>
      </c>
      <c r="U611" s="69">
        <v>3000000</v>
      </c>
      <c r="V611" s="43">
        <v>1417</v>
      </c>
      <c r="W611" s="44">
        <v>45442</v>
      </c>
      <c r="X611" s="45">
        <v>24000000</v>
      </c>
      <c r="Y611" s="46">
        <v>1856</v>
      </c>
      <c r="Z611" s="44">
        <v>45457</v>
      </c>
      <c r="AA611" s="47" t="s">
        <v>3003</v>
      </c>
      <c r="AB611" s="77" t="s">
        <v>84</v>
      </c>
      <c r="AC611" s="97">
        <v>45455</v>
      </c>
      <c r="AD611" s="48" t="s">
        <v>3696</v>
      </c>
      <c r="AE611" s="78" t="s">
        <v>3697</v>
      </c>
      <c r="AF611" s="77" t="s">
        <v>87</v>
      </c>
      <c r="AG611" s="48" t="s">
        <v>149</v>
      </c>
      <c r="AH611" s="61" t="s">
        <v>183</v>
      </c>
      <c r="AI611" s="48" t="s">
        <v>77</v>
      </c>
      <c r="AJ611" s="48" t="s">
        <v>77</v>
      </c>
      <c r="AK611" s="49"/>
      <c r="AL611" s="50"/>
      <c r="AM611" s="48" t="s">
        <v>77</v>
      </c>
      <c r="AN611" s="48" t="s">
        <v>77</v>
      </c>
      <c r="AO611" s="48" t="s">
        <v>77</v>
      </c>
      <c r="AP611" s="48" t="s">
        <v>77</v>
      </c>
      <c r="AQ611" s="48" t="s">
        <v>77</v>
      </c>
      <c r="AR611" s="48" t="s">
        <v>77</v>
      </c>
      <c r="AS611" s="48" t="s">
        <v>77</v>
      </c>
      <c r="AT611" s="51"/>
      <c r="AU611" s="51"/>
      <c r="AV611" s="51"/>
      <c r="AW611" s="51"/>
      <c r="AX611" s="52"/>
      <c r="AY611" s="37"/>
      <c r="AZ611" s="37"/>
      <c r="BA611" s="66"/>
      <c r="BB611" s="66"/>
      <c r="BC611" s="51"/>
      <c r="BD611" s="51"/>
      <c r="BE611" s="51"/>
      <c r="BF611" s="51"/>
      <c r="BG611" s="66"/>
      <c r="BH611" s="76"/>
      <c r="BI611" s="66"/>
      <c r="BJ611" s="76"/>
      <c r="BK611" s="66"/>
      <c r="BL611" s="79"/>
      <c r="BM611" s="76"/>
      <c r="BN611" s="66"/>
      <c r="BO611" s="66"/>
      <c r="BP611" s="79"/>
      <c r="BQ611" s="76"/>
      <c r="BR611" s="66"/>
      <c r="BS611" s="66"/>
      <c r="BT611" s="79"/>
      <c r="BU611" s="80"/>
      <c r="BV611" s="67" t="s">
        <v>243</v>
      </c>
      <c r="BW611" s="79">
        <v>45545</v>
      </c>
      <c r="BX611" s="64">
        <v>45545</v>
      </c>
      <c r="BY611" s="65">
        <v>87</v>
      </c>
      <c r="BZ611" s="66" t="s">
        <v>3698</v>
      </c>
      <c r="CA611" s="42">
        <v>8700000</v>
      </c>
      <c r="CB611" s="37" t="s">
        <v>245</v>
      </c>
    </row>
    <row r="612" spans="1:80" s="58" customFormat="1" ht="29.25" customHeight="1" x14ac:dyDescent="0.3">
      <c r="A612" s="75">
        <v>611</v>
      </c>
      <c r="B612" s="73">
        <v>109642</v>
      </c>
      <c r="C612" s="36" t="s">
        <v>71</v>
      </c>
      <c r="D612" s="71" t="s">
        <v>72</v>
      </c>
      <c r="E612" s="71" t="s">
        <v>73</v>
      </c>
      <c r="F612" s="66" t="s">
        <v>3699</v>
      </c>
      <c r="G612" s="38" t="s">
        <v>1071</v>
      </c>
      <c r="H612" s="76" t="s">
        <v>76</v>
      </c>
      <c r="I612" s="76" t="s">
        <v>3700</v>
      </c>
      <c r="J612" s="40" t="s">
        <v>146</v>
      </c>
      <c r="K612" s="66" t="s">
        <v>80</v>
      </c>
      <c r="L612" s="76" t="s">
        <v>81</v>
      </c>
      <c r="M612" s="86">
        <v>45455</v>
      </c>
      <c r="N612" s="86">
        <v>45463</v>
      </c>
      <c r="O612" s="86">
        <v>45584</v>
      </c>
      <c r="P612" s="76">
        <v>4</v>
      </c>
      <c r="Q612" s="76">
        <v>0</v>
      </c>
      <c r="R612" s="76">
        <v>120</v>
      </c>
      <c r="S612" s="76" t="s">
        <v>1144</v>
      </c>
      <c r="T612" s="69">
        <v>12000000</v>
      </c>
      <c r="U612" s="69">
        <v>3000000</v>
      </c>
      <c r="V612" s="43">
        <v>1417</v>
      </c>
      <c r="W612" s="44">
        <v>45442</v>
      </c>
      <c r="X612" s="45">
        <v>24000000</v>
      </c>
      <c r="Y612" s="46">
        <v>1857</v>
      </c>
      <c r="Z612" s="44">
        <v>45457</v>
      </c>
      <c r="AA612" s="47" t="s">
        <v>3003</v>
      </c>
      <c r="AB612" s="77" t="s">
        <v>84</v>
      </c>
      <c r="AC612" s="97">
        <v>45455</v>
      </c>
      <c r="AD612" s="48" t="s">
        <v>3701</v>
      </c>
      <c r="AE612" s="78" t="s">
        <v>3702</v>
      </c>
      <c r="AF612" s="77" t="s">
        <v>87</v>
      </c>
      <c r="AG612" s="48" t="s">
        <v>149</v>
      </c>
      <c r="AH612" s="61" t="s">
        <v>183</v>
      </c>
      <c r="AI612" s="48" t="s">
        <v>108</v>
      </c>
      <c r="AJ612" s="74">
        <v>45583</v>
      </c>
      <c r="AK612" s="50">
        <v>6000000</v>
      </c>
      <c r="AL612" s="50">
        <v>6000000</v>
      </c>
      <c r="AM612" s="48">
        <v>120135</v>
      </c>
      <c r="AN612" s="46">
        <v>1960</v>
      </c>
      <c r="AO612" s="59">
        <v>45583</v>
      </c>
      <c r="AP612" s="50">
        <v>6000000</v>
      </c>
      <c r="AQ612" s="46">
        <v>2489</v>
      </c>
      <c r="AR612" s="59">
        <v>45584</v>
      </c>
      <c r="AS612" s="50">
        <v>6000000</v>
      </c>
      <c r="AT612" s="52">
        <v>2</v>
      </c>
      <c r="AU612" s="52">
        <v>0</v>
      </c>
      <c r="AV612" s="52">
        <v>60</v>
      </c>
      <c r="AW612" s="37" t="s">
        <v>3264</v>
      </c>
      <c r="AX612" s="65">
        <v>60</v>
      </c>
      <c r="AY612" s="64">
        <v>45645</v>
      </c>
      <c r="AZ612" s="66"/>
      <c r="BA612" s="66"/>
      <c r="BB612" s="66"/>
      <c r="BC612" s="51"/>
      <c r="BD612" s="51"/>
      <c r="BE612" s="51"/>
      <c r="BF612" s="51"/>
      <c r="BG612" s="66"/>
      <c r="BH612" s="76"/>
      <c r="BI612" s="66"/>
      <c r="BJ612" s="76"/>
      <c r="BK612" s="66"/>
      <c r="BL612" s="79"/>
      <c r="BM612" s="76"/>
      <c r="BN612" s="66"/>
      <c r="BO612" s="66"/>
      <c r="BP612" s="79"/>
      <c r="BQ612" s="76"/>
      <c r="BR612" s="66"/>
      <c r="BS612" s="66"/>
      <c r="BT612" s="79"/>
      <c r="BU612" s="80"/>
      <c r="BV612" s="79"/>
      <c r="BW612" s="79"/>
      <c r="BX612" s="64">
        <v>45645</v>
      </c>
      <c r="BY612" s="65">
        <f>R612+AX612</f>
        <v>180</v>
      </c>
      <c r="BZ612" s="66" t="s">
        <v>2888</v>
      </c>
      <c r="CA612" s="42">
        <f>T612+AL612</f>
        <v>18000000</v>
      </c>
      <c r="CB612" s="37" t="s">
        <v>91</v>
      </c>
    </row>
    <row r="613" spans="1:80" s="58" customFormat="1" ht="29.25" customHeight="1" x14ac:dyDescent="0.3">
      <c r="A613" s="75">
        <v>612</v>
      </c>
      <c r="B613" s="73">
        <v>109234</v>
      </c>
      <c r="C613" s="36" t="s">
        <v>71</v>
      </c>
      <c r="D613" s="71" t="s">
        <v>72</v>
      </c>
      <c r="E613" s="71" t="s">
        <v>73</v>
      </c>
      <c r="F613" s="66" t="s">
        <v>3703</v>
      </c>
      <c r="G613" s="38" t="s">
        <v>183</v>
      </c>
      <c r="H613" s="76" t="s">
        <v>76</v>
      </c>
      <c r="I613" s="76" t="s">
        <v>3704</v>
      </c>
      <c r="J613" s="40" t="s">
        <v>812</v>
      </c>
      <c r="K613" s="66" t="s">
        <v>80</v>
      </c>
      <c r="L613" s="76" t="s">
        <v>81</v>
      </c>
      <c r="M613" s="86">
        <v>45455</v>
      </c>
      <c r="N613" s="86">
        <v>45460</v>
      </c>
      <c r="O613" s="86">
        <v>45581</v>
      </c>
      <c r="P613" s="76">
        <v>4</v>
      </c>
      <c r="Q613" s="76">
        <v>0</v>
      </c>
      <c r="R613" s="76">
        <v>120</v>
      </c>
      <c r="S613" s="76" t="s">
        <v>1144</v>
      </c>
      <c r="T613" s="69">
        <v>32000000</v>
      </c>
      <c r="U613" s="69">
        <v>8000000</v>
      </c>
      <c r="V613" s="46">
        <v>1312</v>
      </c>
      <c r="W613" s="44">
        <v>45440</v>
      </c>
      <c r="X613" s="45">
        <v>32000000</v>
      </c>
      <c r="Y613" s="46">
        <v>1858</v>
      </c>
      <c r="Z613" s="44">
        <v>45457</v>
      </c>
      <c r="AA613" s="47" t="s">
        <v>3317</v>
      </c>
      <c r="AB613" s="77" t="s">
        <v>84</v>
      </c>
      <c r="AC613" s="97">
        <v>45455</v>
      </c>
      <c r="AD613" s="48" t="s">
        <v>3705</v>
      </c>
      <c r="AE613" s="78" t="s">
        <v>3706</v>
      </c>
      <c r="AF613" s="77" t="s">
        <v>87</v>
      </c>
      <c r="AG613" s="48" t="s">
        <v>149</v>
      </c>
      <c r="AH613" s="60" t="s">
        <v>2987</v>
      </c>
      <c r="AI613" s="48" t="s">
        <v>77</v>
      </c>
      <c r="AJ613" s="48" t="s">
        <v>77</v>
      </c>
      <c r="AK613" s="49"/>
      <c r="AL613" s="50"/>
      <c r="AM613" s="48" t="s">
        <v>77</v>
      </c>
      <c r="AN613" s="48" t="s">
        <v>77</v>
      </c>
      <c r="AO613" s="48" t="s">
        <v>77</v>
      </c>
      <c r="AP613" s="48" t="s">
        <v>77</v>
      </c>
      <c r="AQ613" s="48" t="s">
        <v>77</v>
      </c>
      <c r="AR613" s="48" t="s">
        <v>77</v>
      </c>
      <c r="AS613" s="48" t="s">
        <v>77</v>
      </c>
      <c r="AT613" s="51"/>
      <c r="AU613" s="51"/>
      <c r="AV613" s="51"/>
      <c r="AW613" s="51"/>
      <c r="AX613" s="52"/>
      <c r="AY613" s="37"/>
      <c r="AZ613" s="37"/>
      <c r="BA613" s="66"/>
      <c r="BB613" s="66"/>
      <c r="BC613" s="51"/>
      <c r="BD613" s="51"/>
      <c r="BE613" s="51"/>
      <c r="BF613" s="51"/>
      <c r="BG613" s="66"/>
      <c r="BH613" s="76"/>
      <c r="BI613" s="66"/>
      <c r="BJ613" s="76"/>
      <c r="BK613" s="66"/>
      <c r="BL613" s="79"/>
      <c r="BM613" s="76"/>
      <c r="BN613" s="66"/>
      <c r="BO613" s="66"/>
      <c r="BP613" s="79"/>
      <c r="BQ613" s="76"/>
      <c r="BR613" s="66"/>
      <c r="BS613" s="66"/>
      <c r="BT613" s="79"/>
      <c r="BU613" s="80"/>
      <c r="BV613" s="79"/>
      <c r="BW613" s="79"/>
      <c r="BX613" s="64">
        <f>O613</f>
        <v>45581</v>
      </c>
      <c r="BY613" s="65">
        <f>R613+AX613</f>
        <v>120</v>
      </c>
      <c r="BZ613" s="66" t="str">
        <f>S613</f>
        <v>4 MESES</v>
      </c>
      <c r="CA613" s="42">
        <f>T613+AL613</f>
        <v>32000000</v>
      </c>
      <c r="CB613" s="37" t="s">
        <v>91</v>
      </c>
    </row>
    <row r="614" spans="1:80" s="58" customFormat="1" ht="29.25" customHeight="1" x14ac:dyDescent="0.3">
      <c r="A614" s="75">
        <v>613</v>
      </c>
      <c r="B614" s="73">
        <v>109660</v>
      </c>
      <c r="C614" s="36" t="s">
        <v>133</v>
      </c>
      <c r="D614" s="71" t="s">
        <v>134</v>
      </c>
      <c r="E614" s="71" t="s">
        <v>385</v>
      </c>
      <c r="F614" s="66" t="s">
        <v>3707</v>
      </c>
      <c r="G614" s="38" t="s">
        <v>3708</v>
      </c>
      <c r="H614" s="76" t="s">
        <v>76</v>
      </c>
      <c r="I614" s="76" t="s">
        <v>3709</v>
      </c>
      <c r="J614" s="40" t="s">
        <v>1840</v>
      </c>
      <c r="K614" s="66" t="s">
        <v>80</v>
      </c>
      <c r="L614" s="76" t="s">
        <v>81</v>
      </c>
      <c r="M614" s="86">
        <v>45455</v>
      </c>
      <c r="N614" s="86">
        <v>45467</v>
      </c>
      <c r="O614" s="86">
        <v>45588</v>
      </c>
      <c r="P614" s="76">
        <v>4</v>
      </c>
      <c r="Q614" s="76">
        <v>0</v>
      </c>
      <c r="R614" s="76">
        <v>120</v>
      </c>
      <c r="S614" s="76" t="s">
        <v>1144</v>
      </c>
      <c r="T614" s="69">
        <v>19200000</v>
      </c>
      <c r="U614" s="69">
        <v>4800000</v>
      </c>
      <c r="V614" s="43">
        <v>1473</v>
      </c>
      <c r="W614" s="44">
        <v>45447</v>
      </c>
      <c r="X614" s="45">
        <v>38400000</v>
      </c>
      <c r="Y614" s="46">
        <v>1859</v>
      </c>
      <c r="Z614" s="44">
        <v>45457</v>
      </c>
      <c r="AA614" s="47" t="s">
        <v>3690</v>
      </c>
      <c r="AB614" s="77" t="s">
        <v>84</v>
      </c>
      <c r="AC614" s="97">
        <v>45455</v>
      </c>
      <c r="AD614" s="48" t="s">
        <v>3710</v>
      </c>
      <c r="AE614" s="78" t="s">
        <v>3711</v>
      </c>
      <c r="AF614" s="77" t="s">
        <v>87</v>
      </c>
      <c r="AG614" s="48" t="s">
        <v>392</v>
      </c>
      <c r="AH614" s="61" t="s">
        <v>107</v>
      </c>
      <c r="AI614" s="48" t="s">
        <v>77</v>
      </c>
      <c r="AJ614" s="48" t="s">
        <v>77</v>
      </c>
      <c r="AK614" s="49"/>
      <c r="AL614" s="50"/>
      <c r="AM614" s="48" t="s">
        <v>77</v>
      </c>
      <c r="AN614" s="48" t="s">
        <v>77</v>
      </c>
      <c r="AO614" s="48" t="s">
        <v>77</v>
      </c>
      <c r="AP614" s="48" t="s">
        <v>77</v>
      </c>
      <c r="AQ614" s="48" t="s">
        <v>77</v>
      </c>
      <c r="AR614" s="48" t="s">
        <v>77</v>
      </c>
      <c r="AS614" s="48" t="s">
        <v>77</v>
      </c>
      <c r="AT614" s="51"/>
      <c r="AU614" s="51"/>
      <c r="AV614" s="51"/>
      <c r="AW614" s="51"/>
      <c r="AX614" s="52"/>
      <c r="AY614" s="37"/>
      <c r="AZ614" s="37"/>
      <c r="BA614" s="66"/>
      <c r="BB614" s="66"/>
      <c r="BC614" s="51"/>
      <c r="BD614" s="51"/>
      <c r="BE614" s="51"/>
      <c r="BF614" s="51"/>
      <c r="BG614" s="66"/>
      <c r="BH614" s="76"/>
      <c r="BI614" s="66"/>
      <c r="BJ614" s="76"/>
      <c r="BK614" s="66"/>
      <c r="BL614" s="79"/>
      <c r="BM614" s="76"/>
      <c r="BN614" s="66"/>
      <c r="BO614" s="66"/>
      <c r="BP614" s="79"/>
      <c r="BQ614" s="76"/>
      <c r="BR614" s="66"/>
      <c r="BS614" s="66"/>
      <c r="BT614" s="79"/>
      <c r="BU614" s="80"/>
      <c r="BV614" s="79"/>
      <c r="BW614" s="79"/>
      <c r="BX614" s="64">
        <f>O614</f>
        <v>45588</v>
      </c>
      <c r="BY614" s="65">
        <f>R614+AX614</f>
        <v>120</v>
      </c>
      <c r="BZ614" s="66" t="str">
        <f>S614</f>
        <v>4 MESES</v>
      </c>
      <c r="CA614" s="42">
        <f>T614+AL614</f>
        <v>19200000</v>
      </c>
      <c r="CB614" s="37" t="s">
        <v>91</v>
      </c>
    </row>
    <row r="615" spans="1:80" s="58" customFormat="1" ht="29.25" customHeight="1" x14ac:dyDescent="0.3">
      <c r="A615" s="75">
        <v>614</v>
      </c>
      <c r="B615" s="73">
        <v>108977</v>
      </c>
      <c r="C615" s="36" t="s">
        <v>133</v>
      </c>
      <c r="D615" s="71" t="s">
        <v>134</v>
      </c>
      <c r="E615" s="71" t="s">
        <v>385</v>
      </c>
      <c r="F615" s="66" t="s">
        <v>3712</v>
      </c>
      <c r="G615" s="38" t="s">
        <v>3713</v>
      </c>
      <c r="H615" s="76" t="s">
        <v>76</v>
      </c>
      <c r="I615" s="76" t="s">
        <v>3714</v>
      </c>
      <c r="J615" s="40" t="s">
        <v>1129</v>
      </c>
      <c r="K615" s="66" t="s">
        <v>80</v>
      </c>
      <c r="L615" s="76" t="s">
        <v>81</v>
      </c>
      <c r="M615" s="86">
        <v>45455</v>
      </c>
      <c r="N615" s="86">
        <v>45460</v>
      </c>
      <c r="O615" s="86">
        <v>45581</v>
      </c>
      <c r="P615" s="76">
        <v>4</v>
      </c>
      <c r="Q615" s="76">
        <v>0</v>
      </c>
      <c r="R615" s="76">
        <v>120</v>
      </c>
      <c r="S615" s="76" t="s">
        <v>1144</v>
      </c>
      <c r="T615" s="69">
        <v>20000000</v>
      </c>
      <c r="U615" s="69">
        <v>5000000</v>
      </c>
      <c r="V615" s="46">
        <v>1286</v>
      </c>
      <c r="W615" s="44">
        <v>45440</v>
      </c>
      <c r="X615" s="45">
        <v>20000000</v>
      </c>
      <c r="Y615" s="46">
        <v>1860</v>
      </c>
      <c r="Z615" s="44">
        <v>45457</v>
      </c>
      <c r="AA615" s="47" t="s">
        <v>3333</v>
      </c>
      <c r="AB615" s="77" t="s">
        <v>84</v>
      </c>
      <c r="AC615" s="97">
        <v>45455</v>
      </c>
      <c r="AD615" s="48" t="s">
        <v>3715</v>
      </c>
      <c r="AE615" s="78" t="s">
        <v>3716</v>
      </c>
      <c r="AF615" s="77" t="s">
        <v>87</v>
      </c>
      <c r="AG615" s="48" t="s">
        <v>392</v>
      </c>
      <c r="AH615" s="61" t="s">
        <v>107</v>
      </c>
      <c r="AI615" s="48" t="s">
        <v>77</v>
      </c>
      <c r="AJ615" s="48" t="s">
        <v>77</v>
      </c>
      <c r="AK615" s="49"/>
      <c r="AL615" s="50"/>
      <c r="AM615" s="48" t="s">
        <v>77</v>
      </c>
      <c r="AN615" s="48" t="s">
        <v>77</v>
      </c>
      <c r="AO615" s="48" t="s">
        <v>77</v>
      </c>
      <c r="AP615" s="48" t="s">
        <v>77</v>
      </c>
      <c r="AQ615" s="48" t="s">
        <v>77</v>
      </c>
      <c r="AR615" s="48" t="s">
        <v>77</v>
      </c>
      <c r="AS615" s="48" t="s">
        <v>77</v>
      </c>
      <c r="AT615" s="51"/>
      <c r="AU615" s="51"/>
      <c r="AV615" s="51"/>
      <c r="AW615" s="51"/>
      <c r="AX615" s="52"/>
      <c r="AY615" s="37"/>
      <c r="AZ615" s="37"/>
      <c r="BA615" s="66"/>
      <c r="BB615" s="66"/>
      <c r="BC615" s="51"/>
      <c r="BD615" s="51"/>
      <c r="BE615" s="51"/>
      <c r="BF615" s="51"/>
      <c r="BG615" s="66"/>
      <c r="BH615" s="76"/>
      <c r="BI615" s="66"/>
      <c r="BJ615" s="76"/>
      <c r="BK615" s="66"/>
      <c r="BL615" s="79"/>
      <c r="BM615" s="76"/>
      <c r="BN615" s="66"/>
      <c r="BO615" s="66"/>
      <c r="BP615" s="79"/>
      <c r="BQ615" s="76"/>
      <c r="BR615" s="66"/>
      <c r="BS615" s="66"/>
      <c r="BT615" s="79"/>
      <c r="BU615" s="80"/>
      <c r="BV615" s="79"/>
      <c r="BW615" s="79"/>
      <c r="BX615" s="64">
        <f>O615</f>
        <v>45581</v>
      </c>
      <c r="BY615" s="65">
        <f>R615+AX615</f>
        <v>120</v>
      </c>
      <c r="BZ615" s="66" t="str">
        <f>S615</f>
        <v>4 MESES</v>
      </c>
      <c r="CA615" s="42">
        <f>T615+AL615</f>
        <v>20000000</v>
      </c>
      <c r="CB615" s="37" t="s">
        <v>91</v>
      </c>
    </row>
    <row r="616" spans="1:80" s="58" customFormat="1" ht="29.25" customHeight="1" x14ac:dyDescent="0.3">
      <c r="A616" s="75">
        <v>615</v>
      </c>
      <c r="B616" s="73">
        <v>109237</v>
      </c>
      <c r="C616" s="36" t="s">
        <v>71</v>
      </c>
      <c r="D616" s="71" t="s">
        <v>72</v>
      </c>
      <c r="E616" s="71" t="s">
        <v>73</v>
      </c>
      <c r="F616" s="66" t="s">
        <v>3717</v>
      </c>
      <c r="G616" s="38" t="s">
        <v>695</v>
      </c>
      <c r="H616" s="76" t="s">
        <v>76</v>
      </c>
      <c r="I616" s="76" t="s">
        <v>3718</v>
      </c>
      <c r="J616" s="40" t="s">
        <v>3719</v>
      </c>
      <c r="K616" s="66" t="s">
        <v>80</v>
      </c>
      <c r="L616" s="76" t="s">
        <v>81</v>
      </c>
      <c r="M616" s="86">
        <v>45456</v>
      </c>
      <c r="N616" s="86">
        <v>45460</v>
      </c>
      <c r="O616" s="86">
        <v>45581</v>
      </c>
      <c r="P616" s="76">
        <v>4</v>
      </c>
      <c r="Q616" s="76">
        <v>0</v>
      </c>
      <c r="R616" s="76">
        <v>120</v>
      </c>
      <c r="S616" s="76" t="s">
        <v>1144</v>
      </c>
      <c r="T616" s="69">
        <v>32000000</v>
      </c>
      <c r="U616" s="69">
        <v>8000000</v>
      </c>
      <c r="V616" s="46">
        <v>1315</v>
      </c>
      <c r="W616" s="44">
        <v>45440</v>
      </c>
      <c r="X616" s="45">
        <v>32000000</v>
      </c>
      <c r="Y616" s="46">
        <v>1861</v>
      </c>
      <c r="Z616" s="44">
        <v>45457</v>
      </c>
      <c r="AA616" s="47" t="s">
        <v>3317</v>
      </c>
      <c r="AB616" s="77" t="s">
        <v>84</v>
      </c>
      <c r="AC616" s="97">
        <v>45456</v>
      </c>
      <c r="AD616" s="48" t="s">
        <v>3720</v>
      </c>
      <c r="AE616" s="78" t="s">
        <v>3721</v>
      </c>
      <c r="AF616" s="77" t="s">
        <v>87</v>
      </c>
      <c r="AG616" s="61" t="s">
        <v>458</v>
      </c>
      <c r="AH616" s="60" t="s">
        <v>2987</v>
      </c>
      <c r="AI616" s="48" t="s">
        <v>77</v>
      </c>
      <c r="AJ616" s="48" t="s">
        <v>77</v>
      </c>
      <c r="AK616" s="49"/>
      <c r="AL616" s="50"/>
      <c r="AM616" s="48" t="s">
        <v>77</v>
      </c>
      <c r="AN616" s="48" t="s">
        <v>77</v>
      </c>
      <c r="AO616" s="48" t="s">
        <v>77</v>
      </c>
      <c r="AP616" s="48" t="s">
        <v>77</v>
      </c>
      <c r="AQ616" s="48" t="s">
        <v>77</v>
      </c>
      <c r="AR616" s="48" t="s">
        <v>77</v>
      </c>
      <c r="AS616" s="48" t="s">
        <v>77</v>
      </c>
      <c r="AT616" s="51"/>
      <c r="AU616" s="51"/>
      <c r="AV616" s="51"/>
      <c r="AW616" s="51"/>
      <c r="AX616" s="52"/>
      <c r="AY616" s="37"/>
      <c r="AZ616" s="37"/>
      <c r="BA616" s="66"/>
      <c r="BB616" s="66"/>
      <c r="BC616" s="51"/>
      <c r="BD616" s="51"/>
      <c r="BE616" s="51"/>
      <c r="BF616" s="51"/>
      <c r="BG616" s="66"/>
      <c r="BH616" s="76"/>
      <c r="BI616" s="66"/>
      <c r="BJ616" s="76"/>
      <c r="BK616" s="66"/>
      <c r="BL616" s="79"/>
      <c r="BM616" s="76"/>
      <c r="BN616" s="66"/>
      <c r="BO616" s="66"/>
      <c r="BP616" s="79"/>
      <c r="BQ616" s="76"/>
      <c r="BR616" s="66"/>
      <c r="BS616" s="66"/>
      <c r="BT616" s="79"/>
      <c r="BU616" s="80"/>
      <c r="BV616" s="79"/>
      <c r="BW616" s="79"/>
      <c r="BX616" s="64">
        <f>O616</f>
        <v>45581</v>
      </c>
      <c r="BY616" s="65">
        <f>R616+AX616</f>
        <v>120</v>
      </c>
      <c r="BZ616" s="66" t="str">
        <f>S616</f>
        <v>4 MESES</v>
      </c>
      <c r="CA616" s="42">
        <f>T616+AL616</f>
        <v>32000000</v>
      </c>
      <c r="CB616" s="37" t="s">
        <v>91</v>
      </c>
    </row>
    <row r="617" spans="1:80" s="58" customFormat="1" ht="29.25" customHeight="1" x14ac:dyDescent="0.3">
      <c r="A617" s="75">
        <v>616</v>
      </c>
      <c r="B617" s="73">
        <v>109587</v>
      </c>
      <c r="C617" s="36" t="s">
        <v>133</v>
      </c>
      <c r="D617" s="71" t="s">
        <v>134</v>
      </c>
      <c r="E617" s="71" t="s">
        <v>385</v>
      </c>
      <c r="F617" s="66" t="s">
        <v>3722</v>
      </c>
      <c r="G617" s="38" t="s">
        <v>3723</v>
      </c>
      <c r="H617" s="76" t="s">
        <v>76</v>
      </c>
      <c r="I617" s="76" t="s">
        <v>3724</v>
      </c>
      <c r="J617" s="40" t="s">
        <v>3725</v>
      </c>
      <c r="K617" s="66" t="s">
        <v>80</v>
      </c>
      <c r="L617" s="76" t="s">
        <v>81</v>
      </c>
      <c r="M617" s="86">
        <v>45456</v>
      </c>
      <c r="N617" s="86">
        <v>45460</v>
      </c>
      <c r="O617" s="86">
        <v>45581</v>
      </c>
      <c r="P617" s="76">
        <v>4</v>
      </c>
      <c r="Q617" s="76">
        <v>0</v>
      </c>
      <c r="R617" s="76">
        <v>120</v>
      </c>
      <c r="S617" s="76" t="s">
        <v>1144</v>
      </c>
      <c r="T617" s="69">
        <v>20000000</v>
      </c>
      <c r="U617" s="69">
        <v>5000000</v>
      </c>
      <c r="V617" s="43">
        <v>1457</v>
      </c>
      <c r="W617" s="44">
        <v>45443</v>
      </c>
      <c r="X617" s="45">
        <v>40000000</v>
      </c>
      <c r="Y617" s="46">
        <v>1862</v>
      </c>
      <c r="Z617" s="44">
        <v>45457</v>
      </c>
      <c r="AA617" s="47" t="s">
        <v>3333</v>
      </c>
      <c r="AB617" s="77" t="s">
        <v>84</v>
      </c>
      <c r="AC617" s="97">
        <v>45456</v>
      </c>
      <c r="AD617" s="48" t="s">
        <v>3726</v>
      </c>
      <c r="AE617" s="78" t="s">
        <v>3727</v>
      </c>
      <c r="AF617" s="77" t="s">
        <v>87</v>
      </c>
      <c r="AG617" s="61" t="s">
        <v>141</v>
      </c>
      <c r="AH617" s="61" t="s">
        <v>107</v>
      </c>
      <c r="AI617" s="48" t="s">
        <v>77</v>
      </c>
      <c r="AJ617" s="48" t="s">
        <v>77</v>
      </c>
      <c r="AK617" s="49"/>
      <c r="AL617" s="50"/>
      <c r="AM617" s="48" t="s">
        <v>77</v>
      </c>
      <c r="AN617" s="48" t="s">
        <v>77</v>
      </c>
      <c r="AO617" s="48" t="s">
        <v>77</v>
      </c>
      <c r="AP617" s="48" t="s">
        <v>77</v>
      </c>
      <c r="AQ617" s="48" t="s">
        <v>77</v>
      </c>
      <c r="AR617" s="48" t="s">
        <v>77</v>
      </c>
      <c r="AS617" s="48" t="s">
        <v>77</v>
      </c>
      <c r="AT617" s="51"/>
      <c r="AU617" s="51"/>
      <c r="AV617" s="51"/>
      <c r="AW617" s="51"/>
      <c r="AX617" s="52"/>
      <c r="AY617" s="37"/>
      <c r="AZ617" s="37"/>
      <c r="BA617" s="66"/>
      <c r="BB617" s="66"/>
      <c r="BC617" s="51"/>
      <c r="BD617" s="51"/>
      <c r="BE617" s="51"/>
      <c r="BF617" s="51"/>
      <c r="BG617" s="66"/>
      <c r="BH617" s="76"/>
      <c r="BI617" s="66"/>
      <c r="BJ617" s="76"/>
      <c r="BK617" s="66"/>
      <c r="BL617" s="79"/>
      <c r="BM617" s="76"/>
      <c r="BN617" s="66"/>
      <c r="BO617" s="66"/>
      <c r="BP617" s="79"/>
      <c r="BQ617" s="76"/>
      <c r="BR617" s="66"/>
      <c r="BS617" s="66"/>
      <c r="BT617" s="79"/>
      <c r="BU617" s="80"/>
      <c r="BV617" s="79"/>
      <c r="BW617" s="79"/>
      <c r="BX617" s="64">
        <f>O617</f>
        <v>45581</v>
      </c>
      <c r="BY617" s="65">
        <f>R617+AX617</f>
        <v>120</v>
      </c>
      <c r="BZ617" s="66" t="str">
        <f>S617</f>
        <v>4 MESES</v>
      </c>
      <c r="CA617" s="42">
        <f>T617+AL617</f>
        <v>20000000</v>
      </c>
      <c r="CB617" s="37" t="s">
        <v>91</v>
      </c>
    </row>
    <row r="618" spans="1:80" s="58" customFormat="1" ht="29.25" customHeight="1" x14ac:dyDescent="0.3">
      <c r="A618" s="75">
        <v>617</v>
      </c>
      <c r="B618" s="73">
        <v>109587</v>
      </c>
      <c r="C618" s="36" t="s">
        <v>133</v>
      </c>
      <c r="D618" s="71" t="s">
        <v>134</v>
      </c>
      <c r="E618" s="71" t="s">
        <v>385</v>
      </c>
      <c r="F618" s="66" t="s">
        <v>3728</v>
      </c>
      <c r="G618" s="38" t="s">
        <v>3729</v>
      </c>
      <c r="H618" s="76" t="s">
        <v>76</v>
      </c>
      <c r="I618" s="76" t="s">
        <v>3730</v>
      </c>
      <c r="J618" s="40" t="s">
        <v>591</v>
      </c>
      <c r="K618" s="66" t="s">
        <v>80</v>
      </c>
      <c r="L618" s="76" t="s">
        <v>81</v>
      </c>
      <c r="M618" s="86">
        <v>45456</v>
      </c>
      <c r="N618" s="86">
        <v>45460</v>
      </c>
      <c r="O618" s="86">
        <v>45581</v>
      </c>
      <c r="P618" s="76">
        <v>4</v>
      </c>
      <c r="Q618" s="76">
        <v>0</v>
      </c>
      <c r="R618" s="76">
        <v>120</v>
      </c>
      <c r="S618" s="76" t="s">
        <v>1144</v>
      </c>
      <c r="T618" s="69">
        <v>20000000</v>
      </c>
      <c r="U618" s="69">
        <v>5000000</v>
      </c>
      <c r="V618" s="43">
        <v>1457</v>
      </c>
      <c r="W618" s="44">
        <v>45443</v>
      </c>
      <c r="X618" s="45">
        <v>40000000</v>
      </c>
      <c r="Y618" s="46">
        <v>1863</v>
      </c>
      <c r="Z618" s="44">
        <v>45457</v>
      </c>
      <c r="AA618" s="47" t="s">
        <v>3333</v>
      </c>
      <c r="AB618" s="77" t="s">
        <v>84</v>
      </c>
      <c r="AC618" s="97">
        <v>45456</v>
      </c>
      <c r="AD618" s="48" t="s">
        <v>3731</v>
      </c>
      <c r="AE618" s="78" t="s">
        <v>3732</v>
      </c>
      <c r="AF618" s="77" t="s">
        <v>87</v>
      </c>
      <c r="AG618" s="61" t="s">
        <v>141</v>
      </c>
      <c r="AH618" s="61" t="s">
        <v>107</v>
      </c>
      <c r="AI618" s="48" t="s">
        <v>77</v>
      </c>
      <c r="AJ618" s="48" t="s">
        <v>77</v>
      </c>
      <c r="AK618" s="49"/>
      <c r="AL618" s="50"/>
      <c r="AM618" s="48" t="s">
        <v>77</v>
      </c>
      <c r="AN618" s="48" t="s">
        <v>77</v>
      </c>
      <c r="AO618" s="48" t="s">
        <v>77</v>
      </c>
      <c r="AP618" s="48" t="s">
        <v>77</v>
      </c>
      <c r="AQ618" s="48" t="s">
        <v>77</v>
      </c>
      <c r="AR618" s="48" t="s">
        <v>77</v>
      </c>
      <c r="AS618" s="48" t="s">
        <v>77</v>
      </c>
      <c r="AT618" s="51"/>
      <c r="AU618" s="51"/>
      <c r="AV618" s="51"/>
      <c r="AW618" s="51"/>
      <c r="AX618" s="52"/>
      <c r="AY618" s="37"/>
      <c r="AZ618" s="37"/>
      <c r="BA618" s="66"/>
      <c r="BB618" s="66"/>
      <c r="BC618" s="51"/>
      <c r="BD618" s="51"/>
      <c r="BE618" s="51"/>
      <c r="BF618" s="51"/>
      <c r="BG618" s="66"/>
      <c r="BH618" s="76"/>
      <c r="BI618" s="66"/>
      <c r="BJ618" s="76"/>
      <c r="BK618" s="66"/>
      <c r="BL618" s="79"/>
      <c r="BM618" s="76"/>
      <c r="BN618" s="66"/>
      <c r="BO618" s="66"/>
      <c r="BP618" s="79"/>
      <c r="BQ618" s="76"/>
      <c r="BR618" s="66"/>
      <c r="BS618" s="66"/>
      <c r="BT618" s="79"/>
      <c r="BU618" s="80"/>
      <c r="BV618" s="79"/>
      <c r="BW618" s="79"/>
      <c r="BX618" s="64">
        <f>O618</f>
        <v>45581</v>
      </c>
      <c r="BY618" s="65">
        <f>R618+AX618</f>
        <v>120</v>
      </c>
      <c r="BZ618" s="66" t="str">
        <f>S618</f>
        <v>4 MESES</v>
      </c>
      <c r="CA618" s="42">
        <f>T618+AL618</f>
        <v>20000000</v>
      </c>
      <c r="CB618" s="37" t="s">
        <v>91</v>
      </c>
    </row>
    <row r="619" spans="1:80" s="58" customFormat="1" ht="29.25" customHeight="1" x14ac:dyDescent="0.3">
      <c r="A619" s="75">
        <v>618</v>
      </c>
      <c r="B619" s="73">
        <v>108170</v>
      </c>
      <c r="C619" s="36" t="s">
        <v>71</v>
      </c>
      <c r="D619" s="71" t="s">
        <v>72</v>
      </c>
      <c r="E619" s="71" t="s">
        <v>73</v>
      </c>
      <c r="F619" s="66" t="s">
        <v>3733</v>
      </c>
      <c r="G619" s="38" t="s">
        <v>3734</v>
      </c>
      <c r="H619" s="76" t="s">
        <v>76</v>
      </c>
      <c r="I619" s="76" t="s">
        <v>3735</v>
      </c>
      <c r="J619" s="40" t="s">
        <v>3736</v>
      </c>
      <c r="K619" s="66" t="s">
        <v>80</v>
      </c>
      <c r="L619" s="76" t="s">
        <v>81</v>
      </c>
      <c r="M619" s="86">
        <v>45456</v>
      </c>
      <c r="N619" s="86">
        <v>45460</v>
      </c>
      <c r="O619" s="86">
        <v>45581</v>
      </c>
      <c r="P619" s="76">
        <v>4</v>
      </c>
      <c r="Q619" s="76">
        <v>0</v>
      </c>
      <c r="R619" s="76">
        <v>120</v>
      </c>
      <c r="S619" s="76" t="s">
        <v>1144</v>
      </c>
      <c r="T619" s="69">
        <v>19040000</v>
      </c>
      <c r="U619" s="69">
        <v>4760000</v>
      </c>
      <c r="V619" s="46">
        <v>1462</v>
      </c>
      <c r="W619" s="44">
        <v>45443</v>
      </c>
      <c r="X619" s="45">
        <v>19040000</v>
      </c>
      <c r="Y619" s="46">
        <v>1864</v>
      </c>
      <c r="Z619" s="44">
        <v>45457</v>
      </c>
      <c r="AA619" s="47" t="s">
        <v>3737</v>
      </c>
      <c r="AB619" s="77" t="s">
        <v>84</v>
      </c>
      <c r="AC619" s="97">
        <v>45456</v>
      </c>
      <c r="AD619" s="48" t="s">
        <v>3738</v>
      </c>
      <c r="AE619" s="78" t="s">
        <v>3739</v>
      </c>
      <c r="AF619" s="77" t="s">
        <v>87</v>
      </c>
      <c r="AG619" s="48" t="s">
        <v>257</v>
      </c>
      <c r="AH619" s="61" t="s">
        <v>258</v>
      </c>
      <c r="AI619" s="48" t="s">
        <v>77</v>
      </c>
      <c r="AJ619" s="48" t="s">
        <v>77</v>
      </c>
      <c r="AK619" s="49"/>
      <c r="AL619" s="50"/>
      <c r="AM619" s="48" t="s">
        <v>77</v>
      </c>
      <c r="AN619" s="48" t="s">
        <v>77</v>
      </c>
      <c r="AO619" s="48" t="s">
        <v>77</v>
      </c>
      <c r="AP619" s="48" t="s">
        <v>77</v>
      </c>
      <c r="AQ619" s="48" t="s">
        <v>77</v>
      </c>
      <c r="AR619" s="48" t="s">
        <v>77</v>
      </c>
      <c r="AS619" s="48" t="s">
        <v>77</v>
      </c>
      <c r="AT619" s="51"/>
      <c r="AU619" s="51"/>
      <c r="AV619" s="51"/>
      <c r="AW619" s="51"/>
      <c r="AX619" s="52"/>
      <c r="AY619" s="37"/>
      <c r="AZ619" s="37"/>
      <c r="BA619" s="66"/>
      <c r="BB619" s="66"/>
      <c r="BC619" s="51"/>
      <c r="BD619" s="51"/>
      <c r="BE619" s="51"/>
      <c r="BF619" s="51"/>
      <c r="BG619" s="66"/>
      <c r="BH619" s="76"/>
      <c r="BI619" s="66"/>
      <c r="BJ619" s="76"/>
      <c r="BK619" s="66"/>
      <c r="BL619" s="79"/>
      <c r="BM619" s="76"/>
      <c r="BN619" s="66"/>
      <c r="BO619" s="66"/>
      <c r="BP619" s="79"/>
      <c r="BQ619" s="76"/>
      <c r="BR619" s="66"/>
      <c r="BS619" s="66"/>
      <c r="BT619" s="79"/>
      <c r="BU619" s="80"/>
      <c r="BV619" s="79"/>
      <c r="BW619" s="79"/>
      <c r="BX619" s="64">
        <f>O619</f>
        <v>45581</v>
      </c>
      <c r="BY619" s="65">
        <f>R619+AX619</f>
        <v>120</v>
      </c>
      <c r="BZ619" s="66" t="str">
        <f>S619</f>
        <v>4 MESES</v>
      </c>
      <c r="CA619" s="42">
        <f>T619+AL619</f>
        <v>19040000</v>
      </c>
      <c r="CB619" s="37" t="s">
        <v>91</v>
      </c>
    </row>
    <row r="620" spans="1:80" s="58" customFormat="1" ht="29.25" customHeight="1" x14ac:dyDescent="0.3">
      <c r="A620" s="75">
        <v>619</v>
      </c>
      <c r="B620" s="73">
        <v>108438</v>
      </c>
      <c r="C620" s="36" t="s">
        <v>71</v>
      </c>
      <c r="D620" s="71" t="s">
        <v>72</v>
      </c>
      <c r="E620" s="71" t="s">
        <v>73</v>
      </c>
      <c r="F620" s="66" t="s">
        <v>3740</v>
      </c>
      <c r="G620" s="38" t="s">
        <v>808</v>
      </c>
      <c r="H620" s="76" t="s">
        <v>76</v>
      </c>
      <c r="I620" s="76" t="s">
        <v>3741</v>
      </c>
      <c r="J620" s="40" t="s">
        <v>3617</v>
      </c>
      <c r="K620" s="66" t="s">
        <v>80</v>
      </c>
      <c r="L620" s="76" t="s">
        <v>81</v>
      </c>
      <c r="M620" s="86">
        <v>45456</v>
      </c>
      <c r="N620" s="86">
        <v>45460</v>
      </c>
      <c r="O620" s="86">
        <v>45581</v>
      </c>
      <c r="P620" s="76">
        <v>4</v>
      </c>
      <c r="Q620" s="76">
        <v>0</v>
      </c>
      <c r="R620" s="76">
        <v>120</v>
      </c>
      <c r="S620" s="76" t="s">
        <v>1144</v>
      </c>
      <c r="T620" s="69">
        <v>32000000</v>
      </c>
      <c r="U620" s="69">
        <v>8000000</v>
      </c>
      <c r="V620" s="43">
        <v>1451</v>
      </c>
      <c r="W620" s="44">
        <v>45443</v>
      </c>
      <c r="X620" s="45">
        <v>96000000</v>
      </c>
      <c r="Y620" s="46">
        <v>1865</v>
      </c>
      <c r="Z620" s="44">
        <v>45457</v>
      </c>
      <c r="AA620" s="47" t="s">
        <v>3317</v>
      </c>
      <c r="AB620" s="77" t="s">
        <v>84</v>
      </c>
      <c r="AC620" s="97">
        <v>45456</v>
      </c>
      <c r="AD620" s="48" t="s">
        <v>3742</v>
      </c>
      <c r="AE620" s="78" t="s">
        <v>3743</v>
      </c>
      <c r="AF620" s="77" t="s">
        <v>87</v>
      </c>
      <c r="AG620" s="48" t="s">
        <v>257</v>
      </c>
      <c r="AH620" s="61" t="s">
        <v>258</v>
      </c>
      <c r="AI620" s="48" t="s">
        <v>77</v>
      </c>
      <c r="AJ620" s="48" t="s">
        <v>77</v>
      </c>
      <c r="AK620" s="49"/>
      <c r="AL620" s="50"/>
      <c r="AM620" s="48" t="s">
        <v>77</v>
      </c>
      <c r="AN620" s="48" t="s">
        <v>77</v>
      </c>
      <c r="AO620" s="48" t="s">
        <v>77</v>
      </c>
      <c r="AP620" s="48" t="s">
        <v>77</v>
      </c>
      <c r="AQ620" s="48" t="s">
        <v>77</v>
      </c>
      <c r="AR620" s="48" t="s">
        <v>77</v>
      </c>
      <c r="AS620" s="48" t="s">
        <v>77</v>
      </c>
      <c r="AT620" s="51"/>
      <c r="AU620" s="51"/>
      <c r="AV620" s="51"/>
      <c r="AW620" s="51"/>
      <c r="AX620" s="52"/>
      <c r="AY620" s="37"/>
      <c r="AZ620" s="37"/>
      <c r="BA620" s="66"/>
      <c r="BB620" s="66"/>
      <c r="BC620" s="51"/>
      <c r="BD620" s="51"/>
      <c r="BE620" s="51"/>
      <c r="BF620" s="51"/>
      <c r="BG620" s="66"/>
      <c r="BH620" s="76"/>
      <c r="BI620" s="66"/>
      <c r="BJ620" s="76"/>
      <c r="BK620" s="66"/>
      <c r="BL620" s="79"/>
      <c r="BM620" s="76"/>
      <c r="BN620" s="66"/>
      <c r="BO620" s="66"/>
      <c r="BP620" s="79"/>
      <c r="BQ620" s="76"/>
      <c r="BR620" s="66"/>
      <c r="BS620" s="66"/>
      <c r="BT620" s="79"/>
      <c r="BU620" s="80"/>
      <c r="BV620" s="79"/>
      <c r="BW620" s="79"/>
      <c r="BX620" s="64">
        <f>O620</f>
        <v>45581</v>
      </c>
      <c r="BY620" s="65">
        <f>R620+AX620</f>
        <v>120</v>
      </c>
      <c r="BZ620" s="66" t="str">
        <f>S620</f>
        <v>4 MESES</v>
      </c>
      <c r="CA620" s="42">
        <f>T620+AL620</f>
        <v>32000000</v>
      </c>
      <c r="CB620" s="37" t="s">
        <v>91</v>
      </c>
    </row>
    <row r="621" spans="1:80" s="58" customFormat="1" ht="29.25" customHeight="1" x14ac:dyDescent="0.3">
      <c r="A621" s="75">
        <v>620</v>
      </c>
      <c r="B621" s="73">
        <v>108994</v>
      </c>
      <c r="C621" s="36" t="s">
        <v>71</v>
      </c>
      <c r="D621" s="71" t="s">
        <v>72</v>
      </c>
      <c r="E621" s="71" t="s">
        <v>73</v>
      </c>
      <c r="F621" s="66" t="s">
        <v>3744</v>
      </c>
      <c r="G621" s="38" t="s">
        <v>1585</v>
      </c>
      <c r="H621" s="76" t="s">
        <v>76</v>
      </c>
      <c r="I621" s="76" t="s">
        <v>3745</v>
      </c>
      <c r="J621" s="40" t="s">
        <v>635</v>
      </c>
      <c r="K621" s="66" t="s">
        <v>80</v>
      </c>
      <c r="L621" s="76" t="s">
        <v>81</v>
      </c>
      <c r="M621" s="86">
        <v>45456</v>
      </c>
      <c r="N621" s="86">
        <v>45471</v>
      </c>
      <c r="O621" s="86">
        <v>45592</v>
      </c>
      <c r="P621" s="76">
        <v>4</v>
      </c>
      <c r="Q621" s="76">
        <v>0</v>
      </c>
      <c r="R621" s="76">
        <v>120</v>
      </c>
      <c r="S621" s="76" t="s">
        <v>1144</v>
      </c>
      <c r="T621" s="69">
        <v>28000000</v>
      </c>
      <c r="U621" s="69">
        <v>7000000</v>
      </c>
      <c r="V621" s="46">
        <v>1324</v>
      </c>
      <c r="W621" s="44">
        <v>45440</v>
      </c>
      <c r="X621" s="45">
        <v>28000000</v>
      </c>
      <c r="Y621" s="46">
        <v>1866</v>
      </c>
      <c r="Z621" s="44">
        <v>45457</v>
      </c>
      <c r="AA621" s="47" t="s">
        <v>813</v>
      </c>
      <c r="AB621" s="77" t="s">
        <v>84</v>
      </c>
      <c r="AC621" s="97">
        <v>45456</v>
      </c>
      <c r="AD621" s="48" t="s">
        <v>3746</v>
      </c>
      <c r="AE621" s="8" t="s">
        <v>3747</v>
      </c>
      <c r="AF621" s="77" t="s">
        <v>87</v>
      </c>
      <c r="AG621" s="48" t="s">
        <v>257</v>
      </c>
      <c r="AH621" s="61" t="s">
        <v>258</v>
      </c>
      <c r="AI621" s="48" t="s">
        <v>77</v>
      </c>
      <c r="AJ621" s="48" t="s">
        <v>77</v>
      </c>
      <c r="AK621" s="49"/>
      <c r="AL621" s="50"/>
      <c r="AM621" s="48" t="s">
        <v>77</v>
      </c>
      <c r="AN621" s="48" t="s">
        <v>77</v>
      </c>
      <c r="AO621" s="48" t="s">
        <v>77</v>
      </c>
      <c r="AP621" s="48" t="s">
        <v>77</v>
      </c>
      <c r="AQ621" s="48" t="s">
        <v>77</v>
      </c>
      <c r="AR621" s="48" t="s">
        <v>77</v>
      </c>
      <c r="AS621" s="48" t="s">
        <v>77</v>
      </c>
      <c r="AT621" s="51"/>
      <c r="AU621" s="51"/>
      <c r="AV621" s="51"/>
      <c r="AW621" s="51"/>
      <c r="AX621" s="52"/>
      <c r="AY621" s="37"/>
      <c r="AZ621" s="37"/>
      <c r="BA621" s="66"/>
      <c r="BB621" s="66"/>
      <c r="BC621" s="51"/>
      <c r="BD621" s="51"/>
      <c r="BE621" s="51"/>
      <c r="BF621" s="51"/>
      <c r="BG621" s="66"/>
      <c r="BH621" s="76"/>
      <c r="BI621" s="66"/>
      <c r="BJ621" s="76"/>
      <c r="BK621" s="66"/>
      <c r="BL621" s="79"/>
      <c r="BM621" s="76"/>
      <c r="BN621" s="66"/>
      <c r="BO621" s="66"/>
      <c r="BP621" s="79"/>
      <c r="BQ621" s="76"/>
      <c r="BR621" s="66"/>
      <c r="BS621" s="66"/>
      <c r="BT621" s="79"/>
      <c r="BU621" s="80"/>
      <c r="BV621" s="79"/>
      <c r="BW621" s="79"/>
      <c r="BX621" s="64">
        <f>O621</f>
        <v>45592</v>
      </c>
      <c r="BY621" s="65">
        <f>R621+AX621</f>
        <v>120</v>
      </c>
      <c r="BZ621" s="66" t="str">
        <f>S621</f>
        <v>4 MESES</v>
      </c>
      <c r="CA621" s="42">
        <f>T621+AL621</f>
        <v>28000000</v>
      </c>
      <c r="CB621" s="37" t="s">
        <v>91</v>
      </c>
    </row>
    <row r="622" spans="1:80" s="58" customFormat="1" ht="29.25" customHeight="1" x14ac:dyDescent="0.3">
      <c r="A622" s="75">
        <v>621</v>
      </c>
      <c r="B622" s="73">
        <v>109759</v>
      </c>
      <c r="C622" s="36" t="s">
        <v>2297</v>
      </c>
      <c r="D622" s="71" t="s">
        <v>2288</v>
      </c>
      <c r="E622" s="71" t="s">
        <v>2289</v>
      </c>
      <c r="F622" s="66" t="s">
        <v>3748</v>
      </c>
      <c r="G622" s="38" t="s">
        <v>3749</v>
      </c>
      <c r="H622" s="76" t="s">
        <v>76</v>
      </c>
      <c r="I622" s="76" t="s">
        <v>3750</v>
      </c>
      <c r="J622" s="40" t="s">
        <v>3751</v>
      </c>
      <c r="K622" s="66" t="s">
        <v>80</v>
      </c>
      <c r="L622" s="76" t="s">
        <v>81</v>
      </c>
      <c r="M622" s="86">
        <v>45456</v>
      </c>
      <c r="N622" s="86">
        <v>45457</v>
      </c>
      <c r="O622" s="86">
        <v>45578</v>
      </c>
      <c r="P622" s="76">
        <v>4</v>
      </c>
      <c r="Q622" s="76">
        <v>0</v>
      </c>
      <c r="R622" s="76">
        <v>120</v>
      </c>
      <c r="S622" s="76" t="s">
        <v>1144</v>
      </c>
      <c r="T622" s="69">
        <v>21200000</v>
      </c>
      <c r="U622" s="69">
        <v>5300000</v>
      </c>
      <c r="V622" s="46">
        <v>1443</v>
      </c>
      <c r="W622" s="44">
        <v>45442</v>
      </c>
      <c r="X622" s="45">
        <v>21200000</v>
      </c>
      <c r="Y622" s="46">
        <v>1867</v>
      </c>
      <c r="Z622" s="44">
        <v>45457</v>
      </c>
      <c r="AA622" s="47" t="s">
        <v>3752</v>
      </c>
      <c r="AB622" s="77" t="s">
        <v>84</v>
      </c>
      <c r="AC622" s="97">
        <v>45456</v>
      </c>
      <c r="AD622" s="48" t="s">
        <v>3753</v>
      </c>
      <c r="AE622" s="78" t="s">
        <v>3754</v>
      </c>
      <c r="AF622" s="77" t="s">
        <v>87</v>
      </c>
      <c r="AG622" s="61" t="s">
        <v>2296</v>
      </c>
      <c r="AH622" s="60" t="s">
        <v>846</v>
      </c>
      <c r="AI622" s="48" t="s">
        <v>77</v>
      </c>
      <c r="AJ622" s="48" t="s">
        <v>77</v>
      </c>
      <c r="AK622" s="49"/>
      <c r="AL622" s="50"/>
      <c r="AM622" s="48" t="s">
        <v>77</v>
      </c>
      <c r="AN622" s="48" t="s">
        <v>77</v>
      </c>
      <c r="AO622" s="48" t="s">
        <v>77</v>
      </c>
      <c r="AP622" s="48" t="s">
        <v>77</v>
      </c>
      <c r="AQ622" s="48" t="s">
        <v>77</v>
      </c>
      <c r="AR622" s="48" t="s">
        <v>77</v>
      </c>
      <c r="AS622" s="48" t="s">
        <v>77</v>
      </c>
      <c r="AT622" s="51"/>
      <c r="AU622" s="51"/>
      <c r="AV622" s="51"/>
      <c r="AW622" s="51"/>
      <c r="AX622" s="52"/>
      <c r="AY622" s="37"/>
      <c r="AZ622" s="37"/>
      <c r="BA622" s="66"/>
      <c r="BB622" s="66"/>
      <c r="BC622" s="51"/>
      <c r="BD622" s="51"/>
      <c r="BE622" s="51"/>
      <c r="BF622" s="51"/>
      <c r="BG622" s="66"/>
      <c r="BH622" s="76"/>
      <c r="BI622" s="66"/>
      <c r="BJ622" s="76"/>
      <c r="BK622" s="66"/>
      <c r="BL622" s="79"/>
      <c r="BM622" s="76"/>
      <c r="BN622" s="66"/>
      <c r="BO622" s="66"/>
      <c r="BP622" s="79"/>
      <c r="BQ622" s="76"/>
      <c r="BR622" s="66"/>
      <c r="BS622" s="66"/>
      <c r="BT622" s="79"/>
      <c r="BU622" s="80"/>
      <c r="BV622" s="79"/>
      <c r="BW622" s="79"/>
      <c r="BX622" s="64">
        <f>O622</f>
        <v>45578</v>
      </c>
      <c r="BY622" s="65">
        <f>R622+AX622</f>
        <v>120</v>
      </c>
      <c r="BZ622" s="66" t="str">
        <f>S622</f>
        <v>4 MESES</v>
      </c>
      <c r="CA622" s="42">
        <f>T622+AL622</f>
        <v>21200000</v>
      </c>
      <c r="CB622" s="37" t="s">
        <v>91</v>
      </c>
    </row>
    <row r="623" spans="1:80" s="58" customFormat="1" ht="29.25" customHeight="1" x14ac:dyDescent="0.3">
      <c r="A623" s="75">
        <v>622</v>
      </c>
      <c r="B623" s="73">
        <v>109674</v>
      </c>
      <c r="C623" s="36" t="s">
        <v>2297</v>
      </c>
      <c r="D623" s="71" t="s">
        <v>2288</v>
      </c>
      <c r="E623" s="71" t="s">
        <v>2289</v>
      </c>
      <c r="F623" s="66" t="s">
        <v>3755</v>
      </c>
      <c r="G623" s="38" t="s">
        <v>2299</v>
      </c>
      <c r="H623" s="76" t="s">
        <v>76</v>
      </c>
      <c r="I623" s="76" t="s">
        <v>3756</v>
      </c>
      <c r="J623" s="40" t="s">
        <v>2301</v>
      </c>
      <c r="K623" s="66" t="s">
        <v>80</v>
      </c>
      <c r="L623" s="76" t="s">
        <v>81</v>
      </c>
      <c r="M623" s="86">
        <v>45456</v>
      </c>
      <c r="N623" s="86">
        <v>45475</v>
      </c>
      <c r="O623" s="86">
        <v>45597</v>
      </c>
      <c r="P623" s="76">
        <v>4</v>
      </c>
      <c r="Q623" s="76">
        <v>0</v>
      </c>
      <c r="R623" s="76">
        <v>120</v>
      </c>
      <c r="S623" s="76" t="s">
        <v>1144</v>
      </c>
      <c r="T623" s="69">
        <v>21200000</v>
      </c>
      <c r="U623" s="69">
        <v>5300000</v>
      </c>
      <c r="V623" s="46">
        <v>1460</v>
      </c>
      <c r="W623" s="44">
        <v>45443</v>
      </c>
      <c r="X623" s="45">
        <v>21200000</v>
      </c>
      <c r="Y623" s="46">
        <v>1868</v>
      </c>
      <c r="Z623" s="44">
        <v>45457</v>
      </c>
      <c r="AA623" s="47" t="s">
        <v>3752</v>
      </c>
      <c r="AB623" s="77" t="s">
        <v>84</v>
      </c>
      <c r="AC623" s="97">
        <v>45456</v>
      </c>
      <c r="AD623" s="48" t="s">
        <v>3757</v>
      </c>
      <c r="AE623" s="78" t="s">
        <v>3758</v>
      </c>
      <c r="AF623" s="77" t="s">
        <v>87</v>
      </c>
      <c r="AG623" s="61" t="s">
        <v>2296</v>
      </c>
      <c r="AH623" s="60" t="s">
        <v>846</v>
      </c>
      <c r="AI623" s="48" t="s">
        <v>77</v>
      </c>
      <c r="AJ623" s="48" t="s">
        <v>77</v>
      </c>
      <c r="AK623" s="49"/>
      <c r="AL623" s="50"/>
      <c r="AM623" s="48" t="s">
        <v>77</v>
      </c>
      <c r="AN623" s="48" t="s">
        <v>77</v>
      </c>
      <c r="AO623" s="48" t="s">
        <v>77</v>
      </c>
      <c r="AP623" s="48" t="s">
        <v>77</v>
      </c>
      <c r="AQ623" s="48" t="s">
        <v>77</v>
      </c>
      <c r="AR623" s="48" t="s">
        <v>77</v>
      </c>
      <c r="AS623" s="48" t="s">
        <v>77</v>
      </c>
      <c r="AT623" s="51"/>
      <c r="AU623" s="51"/>
      <c r="AV623" s="51"/>
      <c r="AW623" s="51"/>
      <c r="AX623" s="52"/>
      <c r="AY623" s="37"/>
      <c r="AZ623" s="37"/>
      <c r="BA623" s="66"/>
      <c r="BB623" s="66"/>
      <c r="BC623" s="51"/>
      <c r="BD623" s="51"/>
      <c r="BE623" s="51"/>
      <c r="BF623" s="51"/>
      <c r="BG623" s="66"/>
      <c r="BH623" s="76"/>
      <c r="BI623" s="66"/>
      <c r="BJ623" s="76"/>
      <c r="BK623" s="66"/>
      <c r="BL623" s="79"/>
      <c r="BM623" s="76"/>
      <c r="BN623" s="66"/>
      <c r="BO623" s="66"/>
      <c r="BP623" s="79"/>
      <c r="BQ623" s="76"/>
      <c r="BR623" s="66"/>
      <c r="BS623" s="66"/>
      <c r="BT623" s="79"/>
      <c r="BU623" s="80"/>
      <c r="BV623" s="79"/>
      <c r="BW623" s="79"/>
      <c r="BX623" s="64">
        <f>O623</f>
        <v>45597</v>
      </c>
      <c r="BY623" s="65">
        <f>R623+AX623</f>
        <v>120</v>
      </c>
      <c r="BZ623" s="66" t="str">
        <f>S623</f>
        <v>4 MESES</v>
      </c>
      <c r="CA623" s="42">
        <f>T623+AL623</f>
        <v>21200000</v>
      </c>
      <c r="CB623" s="37" t="s">
        <v>91</v>
      </c>
    </row>
    <row r="624" spans="1:80" s="58" customFormat="1" ht="29.25" customHeight="1" x14ac:dyDescent="0.3">
      <c r="A624" s="75">
        <v>623</v>
      </c>
      <c r="B624" s="73">
        <v>109912</v>
      </c>
      <c r="C624" s="36" t="s">
        <v>71</v>
      </c>
      <c r="D624" s="71" t="s">
        <v>72</v>
      </c>
      <c r="E624" s="71" t="s">
        <v>73</v>
      </c>
      <c r="F624" s="66" t="s">
        <v>3759</v>
      </c>
      <c r="G624" s="38" t="s">
        <v>1610</v>
      </c>
      <c r="H624" s="76" t="s">
        <v>76</v>
      </c>
      <c r="I624" s="76" t="s">
        <v>3760</v>
      </c>
      <c r="J624" s="40" t="s">
        <v>3761</v>
      </c>
      <c r="K624" s="66" t="s">
        <v>80</v>
      </c>
      <c r="L624" s="76" t="s">
        <v>81</v>
      </c>
      <c r="M624" s="86">
        <v>45456</v>
      </c>
      <c r="N624" s="86">
        <v>45471</v>
      </c>
      <c r="O624" s="86">
        <v>45592</v>
      </c>
      <c r="P624" s="76">
        <v>4</v>
      </c>
      <c r="Q624" s="76">
        <v>0</v>
      </c>
      <c r="R624" s="76">
        <v>120</v>
      </c>
      <c r="S624" s="76" t="s">
        <v>1144</v>
      </c>
      <c r="T624" s="69">
        <v>19200000</v>
      </c>
      <c r="U624" s="69">
        <v>4800000</v>
      </c>
      <c r="V624" s="46">
        <v>1461</v>
      </c>
      <c r="W624" s="44">
        <v>45443</v>
      </c>
      <c r="X624" s="45">
        <v>19200000</v>
      </c>
      <c r="Y624" s="46">
        <v>1869</v>
      </c>
      <c r="Z624" s="44">
        <v>45457</v>
      </c>
      <c r="AA624" s="47" t="s">
        <v>3690</v>
      </c>
      <c r="AB624" s="77" t="s">
        <v>84</v>
      </c>
      <c r="AC624" s="97">
        <v>45456</v>
      </c>
      <c r="AD624" s="48" t="s">
        <v>3762</v>
      </c>
      <c r="AE624" s="78" t="s">
        <v>3763</v>
      </c>
      <c r="AF624" s="77" t="s">
        <v>87</v>
      </c>
      <c r="AG624" s="48" t="s">
        <v>1238</v>
      </c>
      <c r="AH624" s="60" t="s">
        <v>329</v>
      </c>
      <c r="AI624" s="48" t="s">
        <v>77</v>
      </c>
      <c r="AJ624" s="48" t="s">
        <v>77</v>
      </c>
      <c r="AK624" s="49"/>
      <c r="AL624" s="50"/>
      <c r="AM624" s="48" t="s">
        <v>77</v>
      </c>
      <c r="AN624" s="48" t="s">
        <v>77</v>
      </c>
      <c r="AO624" s="48" t="s">
        <v>77</v>
      </c>
      <c r="AP624" s="48" t="s">
        <v>77</v>
      </c>
      <c r="AQ624" s="48" t="s">
        <v>77</v>
      </c>
      <c r="AR624" s="48" t="s">
        <v>77</v>
      </c>
      <c r="AS624" s="48" t="s">
        <v>77</v>
      </c>
      <c r="AT624" s="51"/>
      <c r="AU624" s="51"/>
      <c r="AV624" s="51"/>
      <c r="AW624" s="51"/>
      <c r="AX624" s="52"/>
      <c r="AY624" s="37"/>
      <c r="AZ624" s="37"/>
      <c r="BA624" s="66"/>
      <c r="BB624" s="66"/>
      <c r="BC624" s="51"/>
      <c r="BD624" s="51"/>
      <c r="BE624" s="51"/>
      <c r="BF624" s="51"/>
      <c r="BG624" s="66"/>
      <c r="BH624" s="76"/>
      <c r="BI624" s="66"/>
      <c r="BJ624" s="76"/>
      <c r="BK624" s="66"/>
      <c r="BL624" s="79"/>
      <c r="BM624" s="76"/>
      <c r="BN624" s="66"/>
      <c r="BO624" s="66"/>
      <c r="BP624" s="79"/>
      <c r="BQ624" s="76"/>
      <c r="BR624" s="66"/>
      <c r="BS624" s="66"/>
      <c r="BT624" s="79"/>
      <c r="BU624" s="80"/>
      <c r="BV624" s="79"/>
      <c r="BW624" s="79"/>
      <c r="BX624" s="64">
        <f>O624</f>
        <v>45592</v>
      </c>
      <c r="BY624" s="65">
        <f>R624+AX624</f>
        <v>120</v>
      </c>
      <c r="BZ624" s="66" t="str">
        <f>S624</f>
        <v>4 MESES</v>
      </c>
      <c r="CA624" s="42">
        <f>T624+AL624</f>
        <v>19200000</v>
      </c>
      <c r="CB624" s="37" t="s">
        <v>91</v>
      </c>
    </row>
    <row r="625" spans="1:80" s="58" customFormat="1" ht="29.25" customHeight="1" x14ac:dyDescent="0.3">
      <c r="A625" s="75">
        <v>624</v>
      </c>
      <c r="B625" s="73">
        <v>109043</v>
      </c>
      <c r="C625" s="36" t="s">
        <v>71</v>
      </c>
      <c r="D625" s="71" t="s">
        <v>72</v>
      </c>
      <c r="E625" s="71" t="s">
        <v>73</v>
      </c>
      <c r="F625" s="66" t="s">
        <v>3764</v>
      </c>
      <c r="G625" s="38" t="s">
        <v>3765</v>
      </c>
      <c r="H625" s="76" t="s">
        <v>76</v>
      </c>
      <c r="I625" s="76" t="s">
        <v>3766</v>
      </c>
      <c r="J625" s="40" t="s">
        <v>3409</v>
      </c>
      <c r="K625" s="66" t="s">
        <v>80</v>
      </c>
      <c r="L625" s="76" t="s">
        <v>81</v>
      </c>
      <c r="M625" s="86">
        <v>45456</v>
      </c>
      <c r="N625" s="86">
        <v>45460</v>
      </c>
      <c r="O625" s="86">
        <v>45581</v>
      </c>
      <c r="P625" s="76">
        <v>4</v>
      </c>
      <c r="Q625" s="76">
        <v>0</v>
      </c>
      <c r="R625" s="76">
        <v>120</v>
      </c>
      <c r="S625" s="76" t="s">
        <v>1144</v>
      </c>
      <c r="T625" s="69">
        <v>24000000</v>
      </c>
      <c r="U625" s="69">
        <v>6000000</v>
      </c>
      <c r="V625" s="43">
        <v>1297</v>
      </c>
      <c r="W625" s="44">
        <v>45440</v>
      </c>
      <c r="X625" s="45">
        <v>48000000</v>
      </c>
      <c r="Y625" s="46">
        <v>1870</v>
      </c>
      <c r="Z625" s="44">
        <v>45457</v>
      </c>
      <c r="AA625" s="47" t="s">
        <v>3365</v>
      </c>
      <c r="AB625" s="77" t="s">
        <v>84</v>
      </c>
      <c r="AC625" s="97">
        <v>45456</v>
      </c>
      <c r="AD625" s="48" t="s">
        <v>3767</v>
      </c>
      <c r="AE625" s="8" t="s">
        <v>3768</v>
      </c>
      <c r="AF625" s="77" t="s">
        <v>87</v>
      </c>
      <c r="AG625" s="48" t="s">
        <v>88</v>
      </c>
      <c r="AH625" s="48" t="s">
        <v>242</v>
      </c>
      <c r="AI625" s="48" t="s">
        <v>77</v>
      </c>
      <c r="AJ625" s="48" t="s">
        <v>77</v>
      </c>
      <c r="AK625" s="49"/>
      <c r="AL625" s="50"/>
      <c r="AM625" s="48" t="s">
        <v>77</v>
      </c>
      <c r="AN625" s="48" t="s">
        <v>77</v>
      </c>
      <c r="AO625" s="48" t="s">
        <v>77</v>
      </c>
      <c r="AP625" s="48" t="s">
        <v>77</v>
      </c>
      <c r="AQ625" s="48" t="s">
        <v>77</v>
      </c>
      <c r="AR625" s="48" t="s">
        <v>77</v>
      </c>
      <c r="AS625" s="48" t="s">
        <v>77</v>
      </c>
      <c r="AT625" s="51"/>
      <c r="AU625" s="51"/>
      <c r="AV625" s="51"/>
      <c r="AW625" s="51"/>
      <c r="AX625" s="52"/>
      <c r="AY625" s="37"/>
      <c r="AZ625" s="37"/>
      <c r="BA625" s="66"/>
      <c r="BB625" s="66"/>
      <c r="BC625" s="51"/>
      <c r="BD625" s="51"/>
      <c r="BE625" s="51"/>
      <c r="BF625" s="51"/>
      <c r="BG625" s="66"/>
      <c r="BH625" s="76"/>
      <c r="BI625" s="66"/>
      <c r="BJ625" s="76"/>
      <c r="BK625" s="66"/>
      <c r="BL625" s="79"/>
      <c r="BM625" s="76"/>
      <c r="BN625" s="66"/>
      <c r="BO625" s="66"/>
      <c r="BP625" s="79"/>
      <c r="BQ625" s="76"/>
      <c r="BR625" s="66"/>
      <c r="BS625" s="66"/>
      <c r="BT625" s="79"/>
      <c r="BU625" s="80"/>
      <c r="BV625" s="79"/>
      <c r="BW625" s="79"/>
      <c r="BX625" s="64">
        <f>O625</f>
        <v>45581</v>
      </c>
      <c r="BY625" s="65">
        <f>R625+AX625</f>
        <v>120</v>
      </c>
      <c r="BZ625" s="66" t="str">
        <f>S625</f>
        <v>4 MESES</v>
      </c>
      <c r="CA625" s="42">
        <f>T625+AL625</f>
        <v>24000000</v>
      </c>
      <c r="CB625" s="37" t="s">
        <v>91</v>
      </c>
    </row>
    <row r="626" spans="1:80" s="58" customFormat="1" ht="29.25" customHeight="1" x14ac:dyDescent="0.3">
      <c r="A626" s="75">
        <v>625</v>
      </c>
      <c r="B626" s="73">
        <v>108490</v>
      </c>
      <c r="C626" s="36" t="s">
        <v>133</v>
      </c>
      <c r="D626" s="71" t="s">
        <v>134</v>
      </c>
      <c r="E626" s="71" t="s">
        <v>385</v>
      </c>
      <c r="F626" s="66" t="s">
        <v>3769</v>
      </c>
      <c r="G626" s="38" t="s">
        <v>3770</v>
      </c>
      <c r="H626" s="76" t="s">
        <v>76</v>
      </c>
      <c r="I626" s="76" t="s">
        <v>3771</v>
      </c>
      <c r="J626" s="40" t="s">
        <v>3772</v>
      </c>
      <c r="K626" s="66" t="s">
        <v>80</v>
      </c>
      <c r="L626" s="76" t="s">
        <v>81</v>
      </c>
      <c r="M626" s="86">
        <v>45457</v>
      </c>
      <c r="N626" s="86">
        <v>45460</v>
      </c>
      <c r="O626" s="86">
        <v>45581</v>
      </c>
      <c r="P626" s="76">
        <v>4</v>
      </c>
      <c r="Q626" s="76">
        <v>0</v>
      </c>
      <c r="R626" s="76">
        <v>120</v>
      </c>
      <c r="S626" s="76" t="s">
        <v>1144</v>
      </c>
      <c r="T626" s="69">
        <v>28000000</v>
      </c>
      <c r="U626" s="69">
        <v>7000000</v>
      </c>
      <c r="V626" s="46">
        <v>1466</v>
      </c>
      <c r="W626" s="44">
        <v>45447</v>
      </c>
      <c r="X626" s="45">
        <v>28000000</v>
      </c>
      <c r="Y626" s="46">
        <v>1871</v>
      </c>
      <c r="Z626" s="44">
        <v>45457</v>
      </c>
      <c r="AA626" s="47" t="s">
        <v>813</v>
      </c>
      <c r="AB626" s="77" t="s">
        <v>84</v>
      </c>
      <c r="AC626" s="97">
        <v>45456</v>
      </c>
      <c r="AD626" s="48" t="s">
        <v>3773</v>
      </c>
      <c r="AE626" s="78" t="s">
        <v>3774</v>
      </c>
      <c r="AF626" s="77" t="s">
        <v>87</v>
      </c>
      <c r="AG626" s="48" t="s">
        <v>392</v>
      </c>
      <c r="AH626" s="61" t="s">
        <v>107</v>
      </c>
      <c r="AI626" s="48" t="s">
        <v>77</v>
      </c>
      <c r="AJ626" s="48" t="s">
        <v>77</v>
      </c>
      <c r="AK626" s="49"/>
      <c r="AL626" s="50"/>
      <c r="AM626" s="48" t="s">
        <v>77</v>
      </c>
      <c r="AN626" s="48" t="s">
        <v>77</v>
      </c>
      <c r="AO626" s="48" t="s">
        <v>77</v>
      </c>
      <c r="AP626" s="48" t="s">
        <v>77</v>
      </c>
      <c r="AQ626" s="48" t="s">
        <v>77</v>
      </c>
      <c r="AR626" s="48" t="s">
        <v>77</v>
      </c>
      <c r="AS626" s="48" t="s">
        <v>77</v>
      </c>
      <c r="AT626" s="51"/>
      <c r="AU626" s="51"/>
      <c r="AV626" s="51"/>
      <c r="AW626" s="51"/>
      <c r="AX626" s="52"/>
      <c r="AY626" s="37"/>
      <c r="AZ626" s="37"/>
      <c r="BA626" s="66"/>
      <c r="BB626" s="66"/>
      <c r="BC626" s="51"/>
      <c r="BD626" s="51"/>
      <c r="BE626" s="51"/>
      <c r="BF626" s="51"/>
      <c r="BG626" s="66"/>
      <c r="BH626" s="76"/>
      <c r="BI626" s="66"/>
      <c r="BJ626" s="76"/>
      <c r="BK626" s="66"/>
      <c r="BL626" s="79"/>
      <c r="BM626" s="76"/>
      <c r="BN626" s="66"/>
      <c r="BO626" s="66"/>
      <c r="BP626" s="79"/>
      <c r="BQ626" s="76"/>
      <c r="BR626" s="66"/>
      <c r="BS626" s="66"/>
      <c r="BT626" s="79"/>
      <c r="BU626" s="80"/>
      <c r="BV626" s="79"/>
      <c r="BW626" s="79"/>
      <c r="BX626" s="64">
        <f>O626</f>
        <v>45581</v>
      </c>
      <c r="BY626" s="65">
        <f>R626+AX626</f>
        <v>120</v>
      </c>
      <c r="BZ626" s="66" t="str">
        <f>S626</f>
        <v>4 MESES</v>
      </c>
      <c r="CA626" s="42">
        <f>T626+AL626</f>
        <v>28000000</v>
      </c>
      <c r="CB626" s="37" t="s">
        <v>91</v>
      </c>
    </row>
    <row r="627" spans="1:80" s="58" customFormat="1" ht="29.25" customHeight="1" x14ac:dyDescent="0.3">
      <c r="A627" s="75">
        <v>626</v>
      </c>
      <c r="B627" s="73">
        <v>108485</v>
      </c>
      <c r="C627" s="36" t="s">
        <v>185</v>
      </c>
      <c r="D627" s="71" t="s">
        <v>186</v>
      </c>
      <c r="E627" s="71" t="s">
        <v>187</v>
      </c>
      <c r="F627" s="66" t="s">
        <v>3775</v>
      </c>
      <c r="G627" s="38" t="s">
        <v>195</v>
      </c>
      <c r="H627" s="76" t="s">
        <v>76</v>
      </c>
      <c r="I627" s="76" t="s">
        <v>3776</v>
      </c>
      <c r="J627" s="40" t="s">
        <v>3777</v>
      </c>
      <c r="K627" s="66" t="s">
        <v>80</v>
      </c>
      <c r="L627" s="76" t="s">
        <v>81</v>
      </c>
      <c r="M627" s="86">
        <v>45457</v>
      </c>
      <c r="N627" s="86">
        <v>45460</v>
      </c>
      <c r="O627" s="86">
        <v>45581</v>
      </c>
      <c r="P627" s="76">
        <v>4</v>
      </c>
      <c r="Q627" s="76">
        <v>0</v>
      </c>
      <c r="R627" s="76">
        <v>120</v>
      </c>
      <c r="S627" s="76" t="s">
        <v>1144</v>
      </c>
      <c r="T627" s="69">
        <v>34000000</v>
      </c>
      <c r="U627" s="69">
        <v>8500000</v>
      </c>
      <c r="V627" s="46">
        <v>1452</v>
      </c>
      <c r="W627" s="44">
        <v>45443</v>
      </c>
      <c r="X627" s="45">
        <v>34000000</v>
      </c>
      <c r="Y627" s="46">
        <v>1872</v>
      </c>
      <c r="Z627" s="44">
        <v>45457</v>
      </c>
      <c r="AA627" s="47" t="s">
        <v>3403</v>
      </c>
      <c r="AB627" s="77" t="s">
        <v>84</v>
      </c>
      <c r="AC627" s="97">
        <v>45456</v>
      </c>
      <c r="AD627" s="48" t="s">
        <v>3778</v>
      </c>
      <c r="AE627" s="78" t="s">
        <v>3779</v>
      </c>
      <c r="AF627" s="77" t="s">
        <v>87</v>
      </c>
      <c r="AG627" s="48" t="s">
        <v>194</v>
      </c>
      <c r="AH627" s="60" t="s">
        <v>2987</v>
      </c>
      <c r="AI627" s="48" t="s">
        <v>77</v>
      </c>
      <c r="AJ627" s="48" t="s">
        <v>77</v>
      </c>
      <c r="AK627" s="49"/>
      <c r="AL627" s="50"/>
      <c r="AM627" s="48" t="s">
        <v>77</v>
      </c>
      <c r="AN627" s="48" t="s">
        <v>77</v>
      </c>
      <c r="AO627" s="48" t="s">
        <v>77</v>
      </c>
      <c r="AP627" s="48" t="s">
        <v>77</v>
      </c>
      <c r="AQ627" s="48" t="s">
        <v>77</v>
      </c>
      <c r="AR627" s="48" t="s">
        <v>77</v>
      </c>
      <c r="AS627" s="48" t="s">
        <v>77</v>
      </c>
      <c r="AT627" s="51"/>
      <c r="AU627" s="51"/>
      <c r="AV627" s="51"/>
      <c r="AW627" s="51"/>
      <c r="AX627" s="52"/>
      <c r="AY627" s="37"/>
      <c r="AZ627" s="37"/>
      <c r="BA627" s="66"/>
      <c r="BB627" s="66"/>
      <c r="BC627" s="51"/>
      <c r="BD627" s="51"/>
      <c r="BE627" s="51"/>
      <c r="BF627" s="51"/>
      <c r="BG627" s="66"/>
      <c r="BH627" s="76"/>
      <c r="BI627" s="66"/>
      <c r="BJ627" s="76"/>
      <c r="BK627" s="66"/>
      <c r="BL627" s="79"/>
      <c r="BM627" s="76"/>
      <c r="BN627" s="66"/>
      <c r="BO627" s="66"/>
      <c r="BP627" s="79"/>
      <c r="BQ627" s="76"/>
      <c r="BR627" s="66"/>
      <c r="BS627" s="66"/>
      <c r="BT627" s="79"/>
      <c r="BU627" s="80"/>
      <c r="BV627" s="79"/>
      <c r="BW627" s="79"/>
      <c r="BX627" s="64">
        <f>O627</f>
        <v>45581</v>
      </c>
      <c r="BY627" s="65">
        <f>R627+AX627</f>
        <v>120</v>
      </c>
      <c r="BZ627" s="66" t="str">
        <f>S627</f>
        <v>4 MESES</v>
      </c>
      <c r="CA627" s="42">
        <f>T627+AL627</f>
        <v>34000000</v>
      </c>
      <c r="CB627" s="37" t="s">
        <v>91</v>
      </c>
    </row>
    <row r="628" spans="1:80" s="58" customFormat="1" ht="29.25" customHeight="1" x14ac:dyDescent="0.3">
      <c r="A628" s="75">
        <v>627</v>
      </c>
      <c r="B628" s="73">
        <v>108487</v>
      </c>
      <c r="C628" s="36" t="s">
        <v>185</v>
      </c>
      <c r="D628" s="71" t="s">
        <v>186</v>
      </c>
      <c r="E628" s="71" t="s">
        <v>187</v>
      </c>
      <c r="F628" s="66" t="s">
        <v>3780</v>
      </c>
      <c r="G628" s="38" t="s">
        <v>697</v>
      </c>
      <c r="H628" s="76" t="s">
        <v>76</v>
      </c>
      <c r="I628" s="76" t="s">
        <v>3781</v>
      </c>
      <c r="J628" s="40" t="s">
        <v>3782</v>
      </c>
      <c r="K628" s="66" t="s">
        <v>80</v>
      </c>
      <c r="L628" s="76" t="s">
        <v>81</v>
      </c>
      <c r="M628" s="86">
        <v>45457</v>
      </c>
      <c r="N628" s="86">
        <v>45460</v>
      </c>
      <c r="O628" s="86">
        <v>45581</v>
      </c>
      <c r="P628" s="76">
        <v>4</v>
      </c>
      <c r="Q628" s="76">
        <v>0</v>
      </c>
      <c r="R628" s="76">
        <v>120</v>
      </c>
      <c r="S628" s="76" t="s">
        <v>1144</v>
      </c>
      <c r="T628" s="69">
        <v>36000000</v>
      </c>
      <c r="U628" s="69">
        <v>9000000</v>
      </c>
      <c r="V628" s="46">
        <v>1277</v>
      </c>
      <c r="W628" s="44">
        <v>45429</v>
      </c>
      <c r="X628" s="45">
        <v>36000000</v>
      </c>
      <c r="Y628" s="46">
        <v>1914</v>
      </c>
      <c r="Z628" s="44">
        <v>45460</v>
      </c>
      <c r="AA628" s="47" t="s">
        <v>3492</v>
      </c>
      <c r="AB628" s="77" t="s">
        <v>84</v>
      </c>
      <c r="AC628" s="97">
        <v>45457</v>
      </c>
      <c r="AD628" s="48" t="s">
        <v>3783</v>
      </c>
      <c r="AE628" s="78" t="s">
        <v>3784</v>
      </c>
      <c r="AF628" s="77" t="s">
        <v>87</v>
      </c>
      <c r="AG628" s="48" t="s">
        <v>194</v>
      </c>
      <c r="AH628" s="60" t="s">
        <v>2987</v>
      </c>
      <c r="AI628" s="48" t="s">
        <v>77</v>
      </c>
      <c r="AJ628" s="48" t="s">
        <v>77</v>
      </c>
      <c r="AK628" s="49"/>
      <c r="AL628" s="50"/>
      <c r="AM628" s="48" t="s">
        <v>77</v>
      </c>
      <c r="AN628" s="48" t="s">
        <v>77</v>
      </c>
      <c r="AO628" s="48" t="s">
        <v>77</v>
      </c>
      <c r="AP628" s="48" t="s">
        <v>77</v>
      </c>
      <c r="AQ628" s="48" t="s">
        <v>77</v>
      </c>
      <c r="AR628" s="48" t="s">
        <v>77</v>
      </c>
      <c r="AS628" s="48" t="s">
        <v>77</v>
      </c>
      <c r="AT628" s="51"/>
      <c r="AU628" s="51"/>
      <c r="AV628" s="51"/>
      <c r="AW628" s="51"/>
      <c r="AX628" s="52"/>
      <c r="AY628" s="37"/>
      <c r="AZ628" s="37"/>
      <c r="BA628" s="66"/>
      <c r="BB628" s="66"/>
      <c r="BC628" s="51"/>
      <c r="BD628" s="51"/>
      <c r="BE628" s="51"/>
      <c r="BF628" s="51"/>
      <c r="BG628" s="66"/>
      <c r="BH628" s="76"/>
      <c r="BI628" s="66"/>
      <c r="BJ628" s="76"/>
      <c r="BK628" s="66"/>
      <c r="BL628" s="79"/>
      <c r="BM628" s="76"/>
      <c r="BN628" s="66"/>
      <c r="BO628" s="66"/>
      <c r="BP628" s="79"/>
      <c r="BQ628" s="76"/>
      <c r="BR628" s="66"/>
      <c r="BS628" s="66"/>
      <c r="BT628" s="79"/>
      <c r="BU628" s="80"/>
      <c r="BV628" s="79"/>
      <c r="BW628" s="79"/>
      <c r="BX628" s="64">
        <f>O628</f>
        <v>45581</v>
      </c>
      <c r="BY628" s="65">
        <f>R628+AX628</f>
        <v>120</v>
      </c>
      <c r="BZ628" s="66" t="str">
        <f>S628</f>
        <v>4 MESES</v>
      </c>
      <c r="CA628" s="42">
        <f>T628+AL628</f>
        <v>36000000</v>
      </c>
      <c r="CB628" s="37" t="s">
        <v>91</v>
      </c>
    </row>
    <row r="629" spans="1:80" s="58" customFormat="1" ht="29.25" customHeight="1" x14ac:dyDescent="0.3">
      <c r="A629" s="75">
        <v>628</v>
      </c>
      <c r="B629" s="73">
        <v>109193</v>
      </c>
      <c r="C629" s="36" t="s">
        <v>738</v>
      </c>
      <c r="D629" s="71" t="s">
        <v>186</v>
      </c>
      <c r="E629" s="71" t="s">
        <v>187</v>
      </c>
      <c r="F629" s="66" t="s">
        <v>3785</v>
      </c>
      <c r="G629" s="38" t="s">
        <v>747</v>
      </c>
      <c r="H629" s="76" t="s">
        <v>76</v>
      </c>
      <c r="I629" s="76" t="s">
        <v>3786</v>
      </c>
      <c r="J629" s="40" t="s">
        <v>969</v>
      </c>
      <c r="K629" s="66" t="s">
        <v>80</v>
      </c>
      <c r="L629" s="76" t="s">
        <v>81</v>
      </c>
      <c r="M629" s="86">
        <v>45460</v>
      </c>
      <c r="N629" s="86">
        <v>45462</v>
      </c>
      <c r="O629" s="86">
        <v>45583</v>
      </c>
      <c r="P629" s="76">
        <v>4</v>
      </c>
      <c r="Q629" s="76">
        <v>0</v>
      </c>
      <c r="R629" s="76">
        <v>120</v>
      </c>
      <c r="S629" s="76" t="s">
        <v>1144</v>
      </c>
      <c r="T629" s="69">
        <v>29600000</v>
      </c>
      <c r="U629" s="69">
        <v>7400000</v>
      </c>
      <c r="V629" s="46">
        <v>1311</v>
      </c>
      <c r="W629" s="44">
        <v>45440</v>
      </c>
      <c r="X629" s="45">
        <v>29600000</v>
      </c>
      <c r="Y629" s="46">
        <v>1919</v>
      </c>
      <c r="Z629" s="44">
        <v>45461</v>
      </c>
      <c r="AA629" s="47" t="s">
        <v>3307</v>
      </c>
      <c r="AB629" s="77" t="s">
        <v>84</v>
      </c>
      <c r="AC629" s="97">
        <v>45460</v>
      </c>
      <c r="AD629" s="48" t="s">
        <v>3787</v>
      </c>
      <c r="AE629" s="78" t="s">
        <v>3788</v>
      </c>
      <c r="AF629" s="77" t="s">
        <v>87</v>
      </c>
      <c r="AG629" s="61" t="s">
        <v>746</v>
      </c>
      <c r="AH629" s="61" t="s">
        <v>697</v>
      </c>
      <c r="AI629" s="48" t="s">
        <v>77</v>
      </c>
      <c r="AJ629" s="48" t="s">
        <v>77</v>
      </c>
      <c r="AK629" s="49"/>
      <c r="AL629" s="50"/>
      <c r="AM629" s="48" t="s">
        <v>77</v>
      </c>
      <c r="AN629" s="48" t="s">
        <v>77</v>
      </c>
      <c r="AO629" s="48" t="s">
        <v>77</v>
      </c>
      <c r="AP629" s="48" t="s">
        <v>77</v>
      </c>
      <c r="AQ629" s="48" t="s">
        <v>77</v>
      </c>
      <c r="AR629" s="48" t="s">
        <v>77</v>
      </c>
      <c r="AS629" s="48" t="s">
        <v>77</v>
      </c>
      <c r="AT629" s="51"/>
      <c r="AU629" s="51"/>
      <c r="AV629" s="51"/>
      <c r="AW629" s="51"/>
      <c r="AX629" s="52"/>
      <c r="AY629" s="37"/>
      <c r="AZ629" s="37"/>
      <c r="BA629" s="66"/>
      <c r="BB629" s="66"/>
      <c r="BC629" s="51"/>
      <c r="BD629" s="51"/>
      <c r="BE629" s="51"/>
      <c r="BF629" s="51"/>
      <c r="BG629" s="66"/>
      <c r="BH629" s="76"/>
      <c r="BI629" s="66"/>
      <c r="BJ629" s="76"/>
      <c r="BK629" s="66"/>
      <c r="BL629" s="79"/>
      <c r="BM629" s="76"/>
      <c r="BN629" s="66"/>
      <c r="BO629" s="66"/>
      <c r="BP629" s="79"/>
      <c r="BQ629" s="76"/>
      <c r="BR629" s="66"/>
      <c r="BS629" s="66"/>
      <c r="BT629" s="79"/>
      <c r="BU629" s="80"/>
      <c r="BV629" s="79"/>
      <c r="BW629" s="79"/>
      <c r="BX629" s="64">
        <f>O629</f>
        <v>45583</v>
      </c>
      <c r="BY629" s="65">
        <f>R629+AX629</f>
        <v>120</v>
      </c>
      <c r="BZ629" s="66" t="str">
        <f>S629</f>
        <v>4 MESES</v>
      </c>
      <c r="CA629" s="42">
        <f>T629+AL629</f>
        <v>29600000</v>
      </c>
      <c r="CB629" s="37" t="s">
        <v>91</v>
      </c>
    </row>
    <row r="630" spans="1:80" s="58" customFormat="1" ht="29.25" customHeight="1" x14ac:dyDescent="0.3">
      <c r="A630" s="75">
        <v>629</v>
      </c>
      <c r="B630" s="73">
        <v>109685</v>
      </c>
      <c r="C630" s="36" t="s">
        <v>1266</v>
      </c>
      <c r="D630" s="71" t="s">
        <v>122</v>
      </c>
      <c r="E630" s="71" t="s">
        <v>123</v>
      </c>
      <c r="F630" s="66" t="s">
        <v>3789</v>
      </c>
      <c r="G630" s="38" t="s">
        <v>1268</v>
      </c>
      <c r="H630" s="76" t="s">
        <v>76</v>
      </c>
      <c r="I630" s="76" t="s">
        <v>3790</v>
      </c>
      <c r="J630" s="40" t="s">
        <v>1270</v>
      </c>
      <c r="K630" s="66" t="s">
        <v>80</v>
      </c>
      <c r="L630" s="76" t="s">
        <v>81</v>
      </c>
      <c r="M630" s="86">
        <v>45460</v>
      </c>
      <c r="N630" s="86">
        <v>45467</v>
      </c>
      <c r="O630" s="86">
        <v>45588</v>
      </c>
      <c r="P630" s="76">
        <v>4</v>
      </c>
      <c r="Q630" s="76">
        <v>0</v>
      </c>
      <c r="R630" s="76">
        <v>120</v>
      </c>
      <c r="S630" s="76" t="s">
        <v>1144</v>
      </c>
      <c r="T630" s="69">
        <v>26800000</v>
      </c>
      <c r="U630" s="69">
        <v>6700000</v>
      </c>
      <c r="V630" s="46">
        <v>1440</v>
      </c>
      <c r="W630" s="44">
        <v>45442</v>
      </c>
      <c r="X630" s="45">
        <v>26800000</v>
      </c>
      <c r="Y630" s="46">
        <v>1920</v>
      </c>
      <c r="Z630" s="44">
        <v>45461</v>
      </c>
      <c r="AA630" s="47" t="s">
        <v>3791</v>
      </c>
      <c r="AB630" s="77" t="s">
        <v>84</v>
      </c>
      <c r="AC630" s="97">
        <v>45460</v>
      </c>
      <c r="AD630" s="48" t="s">
        <v>3792</v>
      </c>
      <c r="AE630" s="78" t="s">
        <v>3793</v>
      </c>
      <c r="AF630" s="77" t="s">
        <v>87</v>
      </c>
      <c r="AG630" s="61" t="s">
        <v>1274</v>
      </c>
      <c r="AH630" s="60" t="s">
        <v>329</v>
      </c>
      <c r="AI630" s="48" t="s">
        <v>77</v>
      </c>
      <c r="AJ630" s="48" t="s">
        <v>77</v>
      </c>
      <c r="AK630" s="49"/>
      <c r="AL630" s="50"/>
      <c r="AM630" s="48" t="s">
        <v>77</v>
      </c>
      <c r="AN630" s="48" t="s">
        <v>77</v>
      </c>
      <c r="AO630" s="48" t="s">
        <v>77</v>
      </c>
      <c r="AP630" s="48" t="s">
        <v>77</v>
      </c>
      <c r="AQ630" s="48" t="s">
        <v>77</v>
      </c>
      <c r="AR630" s="48" t="s">
        <v>77</v>
      </c>
      <c r="AS630" s="48" t="s">
        <v>77</v>
      </c>
      <c r="AT630" s="51"/>
      <c r="AU630" s="51"/>
      <c r="AV630" s="51"/>
      <c r="AW630" s="51"/>
      <c r="AX630" s="52"/>
      <c r="AY630" s="37"/>
      <c r="AZ630" s="37"/>
      <c r="BA630" s="66"/>
      <c r="BB630" s="66"/>
      <c r="BC630" s="51"/>
      <c r="BD630" s="51"/>
      <c r="BE630" s="51"/>
      <c r="BF630" s="51"/>
      <c r="BG630" s="66"/>
      <c r="BH630" s="76"/>
      <c r="BI630" s="66"/>
      <c r="BJ630" s="76"/>
      <c r="BK630" s="66"/>
      <c r="BL630" s="79"/>
      <c r="BM630" s="76"/>
      <c r="BN630" s="66"/>
      <c r="BO630" s="66"/>
      <c r="BP630" s="79"/>
      <c r="BQ630" s="76"/>
      <c r="BR630" s="66"/>
      <c r="BS630" s="66"/>
      <c r="BT630" s="79"/>
      <c r="BU630" s="80"/>
      <c r="BV630" s="79"/>
      <c r="BW630" s="79"/>
      <c r="BX630" s="64">
        <f>O630</f>
        <v>45588</v>
      </c>
      <c r="BY630" s="65">
        <f>R630+AX630</f>
        <v>120</v>
      </c>
      <c r="BZ630" s="66" t="str">
        <f>S630</f>
        <v>4 MESES</v>
      </c>
      <c r="CA630" s="42">
        <f>T630+AL630</f>
        <v>26800000</v>
      </c>
      <c r="CB630" s="37" t="s">
        <v>91</v>
      </c>
    </row>
    <row r="631" spans="1:80" s="58" customFormat="1" ht="29.25" customHeight="1" x14ac:dyDescent="0.3">
      <c r="A631" s="75">
        <v>630</v>
      </c>
      <c r="B631" s="73">
        <v>109686</v>
      </c>
      <c r="C631" s="36" t="s">
        <v>1266</v>
      </c>
      <c r="D631" s="71" t="s">
        <v>122</v>
      </c>
      <c r="E631" s="71" t="s">
        <v>123</v>
      </c>
      <c r="F631" s="66" t="s">
        <v>3794</v>
      </c>
      <c r="G631" s="38" t="s">
        <v>3795</v>
      </c>
      <c r="H631" s="76" t="s">
        <v>76</v>
      </c>
      <c r="I631" s="76" t="s">
        <v>3796</v>
      </c>
      <c r="J631" s="40" t="s">
        <v>3797</v>
      </c>
      <c r="K631" s="66" t="s">
        <v>80</v>
      </c>
      <c r="L631" s="76" t="s">
        <v>81</v>
      </c>
      <c r="M631" s="86">
        <v>45460</v>
      </c>
      <c r="N631" s="86">
        <v>45467</v>
      </c>
      <c r="O631" s="86">
        <v>45588</v>
      </c>
      <c r="P631" s="76">
        <v>4</v>
      </c>
      <c r="Q631" s="76">
        <v>0</v>
      </c>
      <c r="R631" s="76">
        <v>120</v>
      </c>
      <c r="S631" s="76" t="s">
        <v>1144</v>
      </c>
      <c r="T631" s="69">
        <v>16000000</v>
      </c>
      <c r="U631" s="69">
        <v>4000000</v>
      </c>
      <c r="V631" s="46">
        <v>1479</v>
      </c>
      <c r="W631" s="44">
        <v>45447</v>
      </c>
      <c r="X631" s="45">
        <v>16000000</v>
      </c>
      <c r="Y631" s="46">
        <v>1921</v>
      </c>
      <c r="Z631" s="44">
        <v>45461</v>
      </c>
      <c r="AA631" s="47" t="s">
        <v>3552</v>
      </c>
      <c r="AB631" s="77" t="s">
        <v>84</v>
      </c>
      <c r="AC631" s="97">
        <v>45460</v>
      </c>
      <c r="AD631" s="48" t="s">
        <v>3798</v>
      </c>
      <c r="AE631" s="78" t="s">
        <v>3799</v>
      </c>
      <c r="AF631" s="77" t="s">
        <v>87</v>
      </c>
      <c r="AG631" s="61" t="s">
        <v>1274</v>
      </c>
      <c r="AH631" s="61" t="s">
        <v>1268</v>
      </c>
      <c r="AI631" s="48" t="s">
        <v>77</v>
      </c>
      <c r="AJ631" s="48" t="s">
        <v>77</v>
      </c>
      <c r="AK631" s="49"/>
      <c r="AL631" s="50"/>
      <c r="AM631" s="48" t="s">
        <v>77</v>
      </c>
      <c r="AN631" s="48" t="s">
        <v>77</v>
      </c>
      <c r="AO631" s="48" t="s">
        <v>77</v>
      </c>
      <c r="AP631" s="48" t="s">
        <v>77</v>
      </c>
      <c r="AQ631" s="48" t="s">
        <v>77</v>
      </c>
      <c r="AR631" s="48" t="s">
        <v>77</v>
      </c>
      <c r="AS631" s="48" t="s">
        <v>77</v>
      </c>
      <c r="AT631" s="51"/>
      <c r="AU631" s="51"/>
      <c r="AV631" s="51"/>
      <c r="AW631" s="51"/>
      <c r="AX631" s="52"/>
      <c r="AY631" s="37"/>
      <c r="AZ631" s="37"/>
      <c r="BA631" s="66"/>
      <c r="BB631" s="66"/>
      <c r="BC631" s="51"/>
      <c r="BD631" s="51"/>
      <c r="BE631" s="51"/>
      <c r="BF631" s="51"/>
      <c r="BG631" s="66"/>
      <c r="BH631" s="76"/>
      <c r="BI631" s="66"/>
      <c r="BJ631" s="76"/>
      <c r="BK631" s="66"/>
      <c r="BL631" s="79"/>
      <c r="BM631" s="76"/>
      <c r="BN631" s="66"/>
      <c r="BO631" s="66"/>
      <c r="BP631" s="79"/>
      <c r="BQ631" s="76"/>
      <c r="BR631" s="66"/>
      <c r="BS631" s="66"/>
      <c r="BT631" s="79"/>
      <c r="BU631" s="80"/>
      <c r="BV631" s="79"/>
      <c r="BW631" s="79"/>
      <c r="BX631" s="64">
        <f>O631</f>
        <v>45588</v>
      </c>
      <c r="BY631" s="65">
        <f>R631+AX631</f>
        <v>120</v>
      </c>
      <c r="BZ631" s="66" t="str">
        <f>S631</f>
        <v>4 MESES</v>
      </c>
      <c r="CA631" s="42">
        <f>T631+AL631</f>
        <v>16000000</v>
      </c>
      <c r="CB631" s="37" t="s">
        <v>91</v>
      </c>
    </row>
    <row r="632" spans="1:80" s="58" customFormat="1" ht="29.25" customHeight="1" x14ac:dyDescent="0.3">
      <c r="A632" s="75">
        <v>631</v>
      </c>
      <c r="B632" s="73">
        <v>109667</v>
      </c>
      <c r="C632" s="36" t="s">
        <v>121</v>
      </c>
      <c r="D632" s="71" t="s">
        <v>122</v>
      </c>
      <c r="E632" s="71" t="s">
        <v>123</v>
      </c>
      <c r="F632" s="66" t="s">
        <v>3800</v>
      </c>
      <c r="G632" s="38" t="s">
        <v>3801</v>
      </c>
      <c r="H632" s="76" t="s">
        <v>76</v>
      </c>
      <c r="I632" s="76" t="s">
        <v>3802</v>
      </c>
      <c r="J632" s="40" t="s">
        <v>1661</v>
      </c>
      <c r="K632" s="66" t="s">
        <v>80</v>
      </c>
      <c r="L632" s="76" t="s">
        <v>81</v>
      </c>
      <c r="M632" s="86">
        <v>45460</v>
      </c>
      <c r="N632" s="86">
        <v>45462</v>
      </c>
      <c r="O632" s="86">
        <v>45583</v>
      </c>
      <c r="P632" s="76">
        <v>4</v>
      </c>
      <c r="Q632" s="76">
        <v>0</v>
      </c>
      <c r="R632" s="76">
        <v>120</v>
      </c>
      <c r="S632" s="76" t="s">
        <v>1144</v>
      </c>
      <c r="T632" s="69">
        <v>16000000</v>
      </c>
      <c r="U632" s="69">
        <v>4000000</v>
      </c>
      <c r="V632" s="43">
        <v>1429</v>
      </c>
      <c r="W632" s="44">
        <v>45442</v>
      </c>
      <c r="X632" s="45">
        <v>64000000</v>
      </c>
      <c r="Y632" s="46">
        <v>1922</v>
      </c>
      <c r="Z632" s="44">
        <v>45461</v>
      </c>
      <c r="AA632" s="47" t="s">
        <v>3552</v>
      </c>
      <c r="AB632" s="77" t="s">
        <v>84</v>
      </c>
      <c r="AC632" s="97">
        <v>45460</v>
      </c>
      <c r="AD632" s="48" t="s">
        <v>3803</v>
      </c>
      <c r="AE632" s="78" t="s">
        <v>3804</v>
      </c>
      <c r="AF632" s="77" t="s">
        <v>87</v>
      </c>
      <c r="AG632" s="61" t="s">
        <v>130</v>
      </c>
      <c r="AH632" s="60" t="s">
        <v>131</v>
      </c>
      <c r="AI632" s="48" t="s">
        <v>77</v>
      </c>
      <c r="AJ632" s="48" t="s">
        <v>77</v>
      </c>
      <c r="AK632" s="49"/>
      <c r="AL632" s="50"/>
      <c r="AM632" s="48" t="s">
        <v>77</v>
      </c>
      <c r="AN632" s="48" t="s">
        <v>77</v>
      </c>
      <c r="AO632" s="48" t="s">
        <v>77</v>
      </c>
      <c r="AP632" s="48" t="s">
        <v>77</v>
      </c>
      <c r="AQ632" s="48" t="s">
        <v>77</v>
      </c>
      <c r="AR632" s="48" t="s">
        <v>77</v>
      </c>
      <c r="AS632" s="48" t="s">
        <v>77</v>
      </c>
      <c r="AT632" s="51"/>
      <c r="AU632" s="51"/>
      <c r="AV632" s="51"/>
      <c r="AW632" s="51"/>
      <c r="AX632" s="52"/>
      <c r="AY632" s="37"/>
      <c r="AZ632" s="37"/>
      <c r="BA632" s="66"/>
      <c r="BB632" s="66"/>
      <c r="BC632" s="51"/>
      <c r="BD632" s="51"/>
      <c r="BE632" s="51"/>
      <c r="BF632" s="51"/>
      <c r="BG632" s="66"/>
      <c r="BH632" s="76"/>
      <c r="BI632" s="66"/>
      <c r="BJ632" s="76"/>
      <c r="BK632" s="66"/>
      <c r="BL632" s="79"/>
      <c r="BM632" s="76"/>
      <c r="BN632" s="66"/>
      <c r="BO632" s="66"/>
      <c r="BP632" s="79"/>
      <c r="BQ632" s="76"/>
      <c r="BR632" s="66"/>
      <c r="BS632" s="66"/>
      <c r="BT632" s="79"/>
      <c r="BU632" s="80"/>
      <c r="BV632" s="79"/>
      <c r="BW632" s="79"/>
      <c r="BX632" s="64">
        <f>O632</f>
        <v>45583</v>
      </c>
      <c r="BY632" s="65">
        <f>R632+AX632</f>
        <v>120</v>
      </c>
      <c r="BZ632" s="66" t="str">
        <f>S632</f>
        <v>4 MESES</v>
      </c>
      <c r="CA632" s="42">
        <f>T632+AL632</f>
        <v>16000000</v>
      </c>
      <c r="CB632" s="37" t="s">
        <v>91</v>
      </c>
    </row>
    <row r="633" spans="1:80" s="58" customFormat="1" ht="29.25" customHeight="1" x14ac:dyDescent="0.3">
      <c r="A633" s="75">
        <v>632</v>
      </c>
      <c r="B633" s="73">
        <v>110454</v>
      </c>
      <c r="C633" s="36" t="s">
        <v>312</v>
      </c>
      <c r="D633" s="71" t="s">
        <v>282</v>
      </c>
      <c r="E633" s="71" t="s">
        <v>283</v>
      </c>
      <c r="F633" s="66" t="s">
        <v>3805</v>
      </c>
      <c r="G633" s="38" t="s">
        <v>1146</v>
      </c>
      <c r="H633" s="76" t="s">
        <v>76</v>
      </c>
      <c r="I633" s="76" t="s">
        <v>3806</v>
      </c>
      <c r="J633" s="40" t="s">
        <v>3807</v>
      </c>
      <c r="K633" s="66" t="s">
        <v>80</v>
      </c>
      <c r="L633" s="76" t="s">
        <v>81</v>
      </c>
      <c r="M633" s="86">
        <v>45460</v>
      </c>
      <c r="N633" s="86">
        <v>45467</v>
      </c>
      <c r="O633" s="86">
        <v>45588</v>
      </c>
      <c r="P633" s="76">
        <v>4</v>
      </c>
      <c r="Q633" s="76">
        <v>0</v>
      </c>
      <c r="R633" s="76">
        <v>120</v>
      </c>
      <c r="S633" s="76" t="s">
        <v>1144</v>
      </c>
      <c r="T633" s="69">
        <v>22000000</v>
      </c>
      <c r="U633" s="69">
        <v>5500000</v>
      </c>
      <c r="V633" s="46">
        <v>1593</v>
      </c>
      <c r="W633" s="44">
        <v>45457</v>
      </c>
      <c r="X633" s="45">
        <v>22000000</v>
      </c>
      <c r="Y633" s="46">
        <v>1923</v>
      </c>
      <c r="Z633" s="44">
        <v>45461</v>
      </c>
      <c r="AA633" s="47" t="s">
        <v>3564</v>
      </c>
      <c r="AB633" s="77" t="s">
        <v>84</v>
      </c>
      <c r="AC633" s="97">
        <v>45460</v>
      </c>
      <c r="AD633" s="48" t="s">
        <v>3808</v>
      </c>
      <c r="AE633" s="78" t="s">
        <v>3809</v>
      </c>
      <c r="AF633" s="77" t="s">
        <v>87</v>
      </c>
      <c r="AG633" s="61" t="s">
        <v>290</v>
      </c>
      <c r="AH633" s="61" t="s">
        <v>291</v>
      </c>
      <c r="AI633" s="48" t="s">
        <v>77</v>
      </c>
      <c r="AJ633" s="48" t="s">
        <v>77</v>
      </c>
      <c r="AK633" s="49"/>
      <c r="AL633" s="50"/>
      <c r="AM633" s="48" t="s">
        <v>77</v>
      </c>
      <c r="AN633" s="48" t="s">
        <v>77</v>
      </c>
      <c r="AO633" s="48" t="s">
        <v>77</v>
      </c>
      <c r="AP633" s="48" t="s">
        <v>77</v>
      </c>
      <c r="AQ633" s="48" t="s">
        <v>77</v>
      </c>
      <c r="AR633" s="48" t="s">
        <v>77</v>
      </c>
      <c r="AS633" s="48" t="s">
        <v>77</v>
      </c>
      <c r="AT633" s="51"/>
      <c r="AU633" s="51"/>
      <c r="AV633" s="51"/>
      <c r="AW633" s="51"/>
      <c r="AX633" s="52"/>
      <c r="AY633" s="37"/>
      <c r="AZ633" s="37"/>
      <c r="BA633" s="66"/>
      <c r="BB633" s="66"/>
      <c r="BC633" s="51"/>
      <c r="BD633" s="51"/>
      <c r="BE633" s="51"/>
      <c r="BF633" s="51"/>
      <c r="BG633" s="66"/>
      <c r="BH633" s="76"/>
      <c r="BI633" s="66"/>
      <c r="BJ633" s="76"/>
      <c r="BK633" s="66"/>
      <c r="BL633" s="79"/>
      <c r="BM633" s="76"/>
      <c r="BN633" s="66"/>
      <c r="BO633" s="66"/>
      <c r="BP633" s="79"/>
      <c r="BQ633" s="76"/>
      <c r="BR633" s="66"/>
      <c r="BS633" s="66"/>
      <c r="BT633" s="79"/>
      <c r="BU633" s="80"/>
      <c r="BV633" s="79"/>
      <c r="BW633" s="79"/>
      <c r="BX633" s="64">
        <f>O633</f>
        <v>45588</v>
      </c>
      <c r="BY633" s="65">
        <f>R633+AX633</f>
        <v>120</v>
      </c>
      <c r="BZ633" s="66" t="str">
        <f>S633</f>
        <v>4 MESES</v>
      </c>
      <c r="CA633" s="42">
        <f>T633+AL633</f>
        <v>22000000</v>
      </c>
      <c r="CB633" s="37" t="s">
        <v>91</v>
      </c>
    </row>
    <row r="634" spans="1:80" s="58" customFormat="1" ht="29.25" customHeight="1" x14ac:dyDescent="0.3">
      <c r="A634" s="75">
        <v>633</v>
      </c>
      <c r="B634" s="73">
        <v>109056</v>
      </c>
      <c r="C634" s="36" t="s">
        <v>71</v>
      </c>
      <c r="D634" s="71" t="s">
        <v>72</v>
      </c>
      <c r="E634" s="71" t="s">
        <v>73</v>
      </c>
      <c r="F634" s="66" t="s">
        <v>3810</v>
      </c>
      <c r="G634" s="38" t="s">
        <v>1605</v>
      </c>
      <c r="H634" s="76" t="s">
        <v>76</v>
      </c>
      <c r="I634" s="76" t="s">
        <v>3811</v>
      </c>
      <c r="J634" s="40" t="s">
        <v>201</v>
      </c>
      <c r="K634" s="66" t="s">
        <v>80</v>
      </c>
      <c r="L634" s="76" t="s">
        <v>81</v>
      </c>
      <c r="M634" s="86">
        <v>45460</v>
      </c>
      <c r="N634" s="86">
        <v>45477</v>
      </c>
      <c r="O634" s="86">
        <v>45599</v>
      </c>
      <c r="P634" s="76">
        <v>4</v>
      </c>
      <c r="Q634" s="76">
        <v>0</v>
      </c>
      <c r="R634" s="76">
        <v>120</v>
      </c>
      <c r="S634" s="76" t="s">
        <v>1144</v>
      </c>
      <c r="T634" s="69">
        <v>21600000</v>
      </c>
      <c r="U634" s="69">
        <v>5400000</v>
      </c>
      <c r="V634" s="46">
        <v>1325</v>
      </c>
      <c r="W634" s="44">
        <v>45440</v>
      </c>
      <c r="X634" s="45">
        <v>21600000</v>
      </c>
      <c r="Y634" s="46">
        <v>1924</v>
      </c>
      <c r="Z634" s="44">
        <v>45461</v>
      </c>
      <c r="AA634" s="47" t="s">
        <v>3514</v>
      </c>
      <c r="AB634" s="77" t="s">
        <v>84</v>
      </c>
      <c r="AC634" s="97">
        <v>45460</v>
      </c>
      <c r="AD634" s="48" t="s">
        <v>3812</v>
      </c>
      <c r="AE634" s="78" t="s">
        <v>3813</v>
      </c>
      <c r="AF634" s="77" t="s">
        <v>87</v>
      </c>
      <c r="AG634" s="61" t="s">
        <v>204</v>
      </c>
      <c r="AH634" s="60" t="s">
        <v>2987</v>
      </c>
      <c r="AI634" s="48" t="s">
        <v>77</v>
      </c>
      <c r="AJ634" s="48" t="s">
        <v>77</v>
      </c>
      <c r="AK634" s="49"/>
      <c r="AL634" s="50"/>
      <c r="AM634" s="48" t="s">
        <v>77</v>
      </c>
      <c r="AN634" s="48" t="s">
        <v>77</v>
      </c>
      <c r="AO634" s="48" t="s">
        <v>77</v>
      </c>
      <c r="AP634" s="48" t="s">
        <v>77</v>
      </c>
      <c r="AQ634" s="48" t="s">
        <v>77</v>
      </c>
      <c r="AR634" s="48" t="s">
        <v>77</v>
      </c>
      <c r="AS634" s="48" t="s">
        <v>77</v>
      </c>
      <c r="AT634" s="51"/>
      <c r="AU634" s="51"/>
      <c r="AV634" s="51"/>
      <c r="AW634" s="51"/>
      <c r="AX634" s="52"/>
      <c r="AY634" s="37"/>
      <c r="AZ634" s="37"/>
      <c r="BA634" s="66"/>
      <c r="BB634" s="66"/>
      <c r="BC634" s="51"/>
      <c r="BD634" s="51"/>
      <c r="BE634" s="51"/>
      <c r="BF634" s="51"/>
      <c r="BG634" s="66"/>
      <c r="BH634" s="76"/>
      <c r="BI634" s="66"/>
      <c r="BJ634" s="76"/>
      <c r="BK634" s="66"/>
      <c r="BL634" s="79"/>
      <c r="BM634" s="76"/>
      <c r="BN634" s="66"/>
      <c r="BO634" s="66"/>
      <c r="BP634" s="79"/>
      <c r="BQ634" s="76"/>
      <c r="BR634" s="66"/>
      <c r="BS634" s="66"/>
      <c r="BT634" s="79"/>
      <c r="BU634" s="80"/>
      <c r="BV634" s="79"/>
      <c r="BW634" s="79"/>
      <c r="BX634" s="64">
        <f>O634</f>
        <v>45599</v>
      </c>
      <c r="BY634" s="65">
        <f>R634+AX634</f>
        <v>120</v>
      </c>
      <c r="BZ634" s="66" t="str">
        <f>S634</f>
        <v>4 MESES</v>
      </c>
      <c r="CA634" s="42">
        <f>T634+AL634</f>
        <v>21600000</v>
      </c>
      <c r="CB634" s="37" t="s">
        <v>91</v>
      </c>
    </row>
    <row r="635" spans="1:80" s="58" customFormat="1" ht="29.25" customHeight="1" x14ac:dyDescent="0.3">
      <c r="A635" s="75">
        <v>634</v>
      </c>
      <c r="B635" s="73">
        <v>108437</v>
      </c>
      <c r="C635" s="36" t="s">
        <v>71</v>
      </c>
      <c r="D635" s="71" t="s">
        <v>72</v>
      </c>
      <c r="E635" s="71" t="s">
        <v>73</v>
      </c>
      <c r="F635" s="66" t="s">
        <v>3814</v>
      </c>
      <c r="G635" s="38" t="s">
        <v>3815</v>
      </c>
      <c r="H635" s="76" t="s">
        <v>76</v>
      </c>
      <c r="I635" s="76" t="s">
        <v>3816</v>
      </c>
      <c r="J635" s="40" t="s">
        <v>635</v>
      </c>
      <c r="K635" s="66" t="s">
        <v>80</v>
      </c>
      <c r="L635" s="76" t="s">
        <v>81</v>
      </c>
      <c r="M635" s="86">
        <v>45460</v>
      </c>
      <c r="N635" s="86">
        <v>45464</v>
      </c>
      <c r="O635" s="86">
        <v>45585</v>
      </c>
      <c r="P635" s="76">
        <v>4</v>
      </c>
      <c r="Q635" s="76">
        <v>0</v>
      </c>
      <c r="R635" s="76">
        <v>120</v>
      </c>
      <c r="S635" s="76" t="s">
        <v>1144</v>
      </c>
      <c r="T635" s="69">
        <v>28000000</v>
      </c>
      <c r="U635" s="69">
        <v>7000000</v>
      </c>
      <c r="V635" s="46">
        <v>1450</v>
      </c>
      <c r="W635" s="44">
        <v>45443</v>
      </c>
      <c r="X635" s="45">
        <v>28000000</v>
      </c>
      <c r="Y635" s="46">
        <v>1925</v>
      </c>
      <c r="Z635" s="44">
        <v>45461</v>
      </c>
      <c r="AA635" s="47" t="s">
        <v>813</v>
      </c>
      <c r="AB635" s="77" t="s">
        <v>84</v>
      </c>
      <c r="AC635" s="97">
        <v>45460</v>
      </c>
      <c r="AD635" s="48" t="s">
        <v>3817</v>
      </c>
      <c r="AE635" s="78" t="s">
        <v>3818</v>
      </c>
      <c r="AF635" s="77" t="s">
        <v>87</v>
      </c>
      <c r="AG635" s="61" t="s">
        <v>257</v>
      </c>
      <c r="AH635" s="61" t="s">
        <v>258</v>
      </c>
      <c r="AI635" s="48" t="s">
        <v>77</v>
      </c>
      <c r="AJ635" s="48" t="s">
        <v>77</v>
      </c>
      <c r="AK635" s="49"/>
      <c r="AL635" s="50"/>
      <c r="AM635" s="48" t="s">
        <v>77</v>
      </c>
      <c r="AN635" s="48" t="s">
        <v>77</v>
      </c>
      <c r="AO635" s="48" t="s">
        <v>77</v>
      </c>
      <c r="AP635" s="48" t="s">
        <v>77</v>
      </c>
      <c r="AQ635" s="48" t="s">
        <v>77</v>
      </c>
      <c r="AR635" s="48" t="s">
        <v>77</v>
      </c>
      <c r="AS635" s="48" t="s">
        <v>77</v>
      </c>
      <c r="AT635" s="51"/>
      <c r="AU635" s="51"/>
      <c r="AV635" s="51"/>
      <c r="AW635" s="51"/>
      <c r="AX635" s="52"/>
      <c r="AY635" s="37"/>
      <c r="AZ635" s="37"/>
      <c r="BA635" s="66"/>
      <c r="BB635" s="66"/>
      <c r="BC635" s="51"/>
      <c r="BD635" s="51"/>
      <c r="BE635" s="51"/>
      <c r="BF635" s="51"/>
      <c r="BG635" s="66"/>
      <c r="BH635" s="76"/>
      <c r="BI635" s="66"/>
      <c r="BJ635" s="76"/>
      <c r="BK635" s="66"/>
      <c r="BL635" s="79"/>
      <c r="BM635" s="76"/>
      <c r="BN635" s="66"/>
      <c r="BO635" s="66"/>
      <c r="BP635" s="79"/>
      <c r="BQ635" s="76"/>
      <c r="BR635" s="66"/>
      <c r="BS635" s="66"/>
      <c r="BT635" s="79"/>
      <c r="BU635" s="80"/>
      <c r="BV635" s="79"/>
      <c r="BW635" s="79"/>
      <c r="BX635" s="64">
        <f>O635</f>
        <v>45585</v>
      </c>
      <c r="BY635" s="65">
        <f>R635+AX635</f>
        <v>120</v>
      </c>
      <c r="BZ635" s="66" t="str">
        <f>S635</f>
        <v>4 MESES</v>
      </c>
      <c r="CA635" s="42">
        <f>T635+AL635</f>
        <v>28000000</v>
      </c>
      <c r="CB635" s="37" t="s">
        <v>91</v>
      </c>
    </row>
    <row r="636" spans="1:80" s="58" customFormat="1" ht="29.25" customHeight="1" x14ac:dyDescent="0.3">
      <c r="A636" s="75">
        <v>635</v>
      </c>
      <c r="B636" s="73">
        <v>109590</v>
      </c>
      <c r="C636" s="36" t="s">
        <v>71</v>
      </c>
      <c r="D636" s="71" t="s">
        <v>72</v>
      </c>
      <c r="E636" s="71" t="s">
        <v>73</v>
      </c>
      <c r="F636" s="66" t="s">
        <v>3819</v>
      </c>
      <c r="G636" s="38" t="s">
        <v>3820</v>
      </c>
      <c r="H636" s="76" t="s">
        <v>76</v>
      </c>
      <c r="I636" s="76" t="s">
        <v>3821</v>
      </c>
      <c r="J636" s="40" t="s">
        <v>3822</v>
      </c>
      <c r="K636" s="66" t="s">
        <v>80</v>
      </c>
      <c r="L636" s="76" t="s">
        <v>81</v>
      </c>
      <c r="M636" s="86">
        <v>45460</v>
      </c>
      <c r="N636" s="86">
        <v>45464</v>
      </c>
      <c r="O636" s="86">
        <v>45585</v>
      </c>
      <c r="P636" s="76">
        <v>4</v>
      </c>
      <c r="Q636" s="76">
        <v>0</v>
      </c>
      <c r="R636" s="76">
        <v>120</v>
      </c>
      <c r="S636" s="76" t="s">
        <v>1144</v>
      </c>
      <c r="T636" s="69">
        <v>24000000</v>
      </c>
      <c r="U636" s="69">
        <v>6000000</v>
      </c>
      <c r="V636" s="43">
        <v>1458</v>
      </c>
      <c r="W636" s="44">
        <v>45443</v>
      </c>
      <c r="X636" s="45">
        <v>24000000</v>
      </c>
      <c r="Y636" s="46">
        <v>1940</v>
      </c>
      <c r="Z636" s="44">
        <v>45462</v>
      </c>
      <c r="AA636" s="47" t="s">
        <v>3365</v>
      </c>
      <c r="AB636" s="77" t="s">
        <v>84</v>
      </c>
      <c r="AC636" s="97">
        <v>45460</v>
      </c>
      <c r="AD636" s="48" t="s">
        <v>3823</v>
      </c>
      <c r="AE636" s="78" t="s">
        <v>3824</v>
      </c>
      <c r="AF636" s="77" t="s">
        <v>87</v>
      </c>
      <c r="AG636" s="61" t="s">
        <v>1035</v>
      </c>
      <c r="AH636" s="60" t="s">
        <v>329</v>
      </c>
      <c r="AI636" s="48" t="s">
        <v>77</v>
      </c>
      <c r="AJ636" s="48" t="s">
        <v>77</v>
      </c>
      <c r="AK636" s="49"/>
      <c r="AL636" s="50"/>
      <c r="AM636" s="48" t="s">
        <v>77</v>
      </c>
      <c r="AN636" s="48" t="s">
        <v>77</v>
      </c>
      <c r="AO636" s="48" t="s">
        <v>77</v>
      </c>
      <c r="AP636" s="48" t="s">
        <v>77</v>
      </c>
      <c r="AQ636" s="48" t="s">
        <v>77</v>
      </c>
      <c r="AR636" s="48" t="s">
        <v>77</v>
      </c>
      <c r="AS636" s="48" t="s">
        <v>77</v>
      </c>
      <c r="AT636" s="51"/>
      <c r="AU636" s="51"/>
      <c r="AV636" s="51"/>
      <c r="AW636" s="51"/>
      <c r="AX636" s="52"/>
      <c r="AY636" s="37"/>
      <c r="AZ636" s="37"/>
      <c r="BA636" s="66"/>
      <c r="BB636" s="66"/>
      <c r="BC636" s="51"/>
      <c r="BD636" s="51"/>
      <c r="BE636" s="51"/>
      <c r="BF636" s="51"/>
      <c r="BG636" s="66"/>
      <c r="BH636" s="76"/>
      <c r="BI636" s="66"/>
      <c r="BJ636" s="76"/>
      <c r="BK636" s="66"/>
      <c r="BL636" s="79"/>
      <c r="BM636" s="76"/>
      <c r="BN636" s="66"/>
      <c r="BO636" s="66"/>
      <c r="BP636" s="79"/>
      <c r="BQ636" s="76"/>
      <c r="BR636" s="66"/>
      <c r="BS636" s="66"/>
      <c r="BT636" s="79"/>
      <c r="BU636" s="80"/>
      <c r="BV636" s="79"/>
      <c r="BW636" s="79"/>
      <c r="BX636" s="64">
        <f>O636</f>
        <v>45585</v>
      </c>
      <c r="BY636" s="65">
        <f>R636+AX636</f>
        <v>120</v>
      </c>
      <c r="BZ636" s="66" t="str">
        <f>S636</f>
        <v>4 MESES</v>
      </c>
      <c r="CA636" s="42">
        <f>T636+AL636</f>
        <v>24000000</v>
      </c>
      <c r="CB636" s="37" t="s">
        <v>91</v>
      </c>
    </row>
    <row r="637" spans="1:80" s="58" customFormat="1" ht="29.25" customHeight="1" x14ac:dyDescent="0.3">
      <c r="A637" s="75">
        <v>636</v>
      </c>
      <c r="B637" s="73">
        <v>109670</v>
      </c>
      <c r="C637" s="36" t="s">
        <v>71</v>
      </c>
      <c r="D637" s="71" t="s">
        <v>72</v>
      </c>
      <c r="E637" s="71" t="s">
        <v>73</v>
      </c>
      <c r="F637" s="66" t="s">
        <v>3825</v>
      </c>
      <c r="G637" s="38" t="s">
        <v>1206</v>
      </c>
      <c r="H637" s="76" t="s">
        <v>76</v>
      </c>
      <c r="I637" s="76" t="s">
        <v>3826</v>
      </c>
      <c r="J637" s="40" t="s">
        <v>95</v>
      </c>
      <c r="K637" s="66" t="s">
        <v>80</v>
      </c>
      <c r="L637" s="76" t="s">
        <v>81</v>
      </c>
      <c r="M637" s="86">
        <v>45460</v>
      </c>
      <c r="N637" s="86">
        <v>45467</v>
      </c>
      <c r="O637" s="86">
        <v>45588</v>
      </c>
      <c r="P637" s="76">
        <v>4</v>
      </c>
      <c r="Q637" s="76">
        <v>0</v>
      </c>
      <c r="R637" s="76">
        <v>120</v>
      </c>
      <c r="S637" s="76" t="s">
        <v>1144</v>
      </c>
      <c r="T637" s="69">
        <v>10400000</v>
      </c>
      <c r="U637" s="69">
        <v>2600000</v>
      </c>
      <c r="V637" s="43">
        <v>1446</v>
      </c>
      <c r="W637" s="44">
        <v>45442</v>
      </c>
      <c r="X637" s="45">
        <v>31200000</v>
      </c>
      <c r="Y637" s="46">
        <v>1926</v>
      </c>
      <c r="Z637" s="44">
        <v>45461</v>
      </c>
      <c r="AA637" s="47" t="s">
        <v>3426</v>
      </c>
      <c r="AB637" s="77" t="s">
        <v>84</v>
      </c>
      <c r="AC637" s="97">
        <v>45460</v>
      </c>
      <c r="AD637" s="48" t="s">
        <v>3827</v>
      </c>
      <c r="AE637" s="78" t="s">
        <v>3828</v>
      </c>
      <c r="AF637" s="77" t="s">
        <v>87</v>
      </c>
      <c r="AG637" s="61" t="s">
        <v>3829</v>
      </c>
      <c r="AH637" s="61" t="s">
        <v>107</v>
      </c>
      <c r="AI637" s="48" t="s">
        <v>108</v>
      </c>
      <c r="AJ637" s="74">
        <v>45588</v>
      </c>
      <c r="AK637" s="50">
        <v>5200000</v>
      </c>
      <c r="AL637" s="50">
        <v>5200000</v>
      </c>
      <c r="AM637" s="48">
        <v>120275</v>
      </c>
      <c r="AN637" s="46">
        <v>1980</v>
      </c>
      <c r="AO637" s="59">
        <v>45588</v>
      </c>
      <c r="AP637" s="50">
        <v>5200000</v>
      </c>
      <c r="AQ637" s="46">
        <v>2520</v>
      </c>
      <c r="AR637" s="59">
        <v>45589</v>
      </c>
      <c r="AS637" s="50">
        <v>5200000</v>
      </c>
      <c r="AT637" s="52">
        <v>2</v>
      </c>
      <c r="AU637" s="52">
        <v>0</v>
      </c>
      <c r="AV637" s="52">
        <v>60</v>
      </c>
      <c r="AW637" s="37" t="s">
        <v>3264</v>
      </c>
      <c r="AX637" s="65">
        <v>60</v>
      </c>
      <c r="AY637" s="64">
        <v>45649</v>
      </c>
      <c r="AZ637" s="66"/>
      <c r="BA637" s="66"/>
      <c r="BB637" s="66"/>
      <c r="BC637" s="51"/>
      <c r="BD637" s="51"/>
      <c r="BE637" s="51"/>
      <c r="BF637" s="51"/>
      <c r="BG637" s="66"/>
      <c r="BH637" s="76"/>
      <c r="BI637" s="66"/>
      <c r="BJ637" s="76"/>
      <c r="BK637" s="66"/>
      <c r="BL637" s="79"/>
      <c r="BM637" s="76"/>
      <c r="BN637" s="66"/>
      <c r="BO637" s="66"/>
      <c r="BP637" s="79"/>
      <c r="BQ637" s="76"/>
      <c r="BR637" s="66"/>
      <c r="BS637" s="66"/>
      <c r="BT637" s="79"/>
      <c r="BU637" s="80"/>
      <c r="BV637" s="79"/>
      <c r="BW637" s="79"/>
      <c r="BX637" s="64">
        <v>45649</v>
      </c>
      <c r="BY637" s="65">
        <f>R637+AX637</f>
        <v>180</v>
      </c>
      <c r="BZ637" s="66" t="s">
        <v>2888</v>
      </c>
      <c r="CA637" s="42">
        <f>T637+AL637</f>
        <v>15600000</v>
      </c>
      <c r="CB637" s="37" t="s">
        <v>91</v>
      </c>
    </row>
    <row r="638" spans="1:80" s="58" customFormat="1" ht="29.25" customHeight="1" x14ac:dyDescent="0.3">
      <c r="A638" s="75">
        <v>637</v>
      </c>
      <c r="B638" s="73">
        <v>109640</v>
      </c>
      <c r="C638" s="36" t="s">
        <v>71</v>
      </c>
      <c r="D638" s="71" t="s">
        <v>72</v>
      </c>
      <c r="E638" s="71" t="s">
        <v>73</v>
      </c>
      <c r="F638" s="66" t="s">
        <v>3830</v>
      </c>
      <c r="G638" s="38" t="s">
        <v>595</v>
      </c>
      <c r="H638" s="76" t="s">
        <v>76</v>
      </c>
      <c r="I638" s="76" t="s">
        <v>3831</v>
      </c>
      <c r="J638" s="40" t="s">
        <v>538</v>
      </c>
      <c r="K638" s="66" t="s">
        <v>80</v>
      </c>
      <c r="L638" s="76" t="s">
        <v>81</v>
      </c>
      <c r="M638" s="86">
        <v>45460</v>
      </c>
      <c r="N638" s="86">
        <v>45464</v>
      </c>
      <c r="O638" s="86">
        <v>45585</v>
      </c>
      <c r="P638" s="76">
        <v>4</v>
      </c>
      <c r="Q638" s="76">
        <v>0</v>
      </c>
      <c r="R638" s="76">
        <v>120</v>
      </c>
      <c r="S638" s="76" t="s">
        <v>1144</v>
      </c>
      <c r="T638" s="69">
        <v>26000000</v>
      </c>
      <c r="U638" s="69">
        <v>6500000</v>
      </c>
      <c r="V638" s="43">
        <v>1415</v>
      </c>
      <c r="W638" s="44">
        <v>45442</v>
      </c>
      <c r="X638" s="45">
        <v>52000000</v>
      </c>
      <c r="Y638" s="46">
        <v>1927</v>
      </c>
      <c r="Z638" s="44">
        <v>45461</v>
      </c>
      <c r="AA638" s="47" t="s">
        <v>3354</v>
      </c>
      <c r="AB638" s="77" t="s">
        <v>84</v>
      </c>
      <c r="AC638" s="97">
        <v>45460</v>
      </c>
      <c r="AD638" s="48" t="s">
        <v>3832</v>
      </c>
      <c r="AE638" s="78" t="s">
        <v>3833</v>
      </c>
      <c r="AF638" s="77" t="s">
        <v>87</v>
      </c>
      <c r="AG638" s="61" t="s">
        <v>149</v>
      </c>
      <c r="AH638" s="61" t="s">
        <v>183</v>
      </c>
      <c r="AI638" s="48" t="s">
        <v>77</v>
      </c>
      <c r="AJ638" s="48" t="s">
        <v>77</v>
      </c>
      <c r="AK638" s="49"/>
      <c r="AL638" s="50"/>
      <c r="AM638" s="48" t="s">
        <v>77</v>
      </c>
      <c r="AN638" s="48" t="s">
        <v>77</v>
      </c>
      <c r="AO638" s="48" t="s">
        <v>77</v>
      </c>
      <c r="AP638" s="48" t="s">
        <v>77</v>
      </c>
      <c r="AQ638" s="48" t="s">
        <v>77</v>
      </c>
      <c r="AR638" s="48" t="s">
        <v>77</v>
      </c>
      <c r="AS638" s="48" t="s">
        <v>77</v>
      </c>
      <c r="AT638" s="51"/>
      <c r="AU638" s="51"/>
      <c r="AV638" s="51"/>
      <c r="AW638" s="51"/>
      <c r="AX638" s="52"/>
      <c r="AY638" s="37"/>
      <c r="AZ638" s="37"/>
      <c r="BA638" s="66"/>
      <c r="BB638" s="66"/>
      <c r="BC638" s="51"/>
      <c r="BD638" s="51"/>
      <c r="BE638" s="51"/>
      <c r="BF638" s="51"/>
      <c r="BG638" s="66"/>
      <c r="BH638" s="76"/>
      <c r="BI638" s="66"/>
      <c r="BJ638" s="76"/>
      <c r="BK638" s="66"/>
      <c r="BL638" s="79"/>
      <c r="BM638" s="76"/>
      <c r="BN638" s="66"/>
      <c r="BO638" s="66"/>
      <c r="BP638" s="79"/>
      <c r="BQ638" s="76"/>
      <c r="BR638" s="66"/>
      <c r="BS638" s="66"/>
      <c r="BT638" s="79"/>
      <c r="BU638" s="80"/>
      <c r="BV638" s="79"/>
      <c r="BW638" s="79"/>
      <c r="BX638" s="64">
        <f>O638</f>
        <v>45585</v>
      </c>
      <c r="BY638" s="65">
        <f>R638+AX638</f>
        <v>120</v>
      </c>
      <c r="BZ638" s="66" t="str">
        <f>S638</f>
        <v>4 MESES</v>
      </c>
      <c r="CA638" s="42">
        <f>T638+AL638</f>
        <v>26000000</v>
      </c>
      <c r="CB638" s="37" t="s">
        <v>91</v>
      </c>
    </row>
    <row r="639" spans="1:80" s="58" customFormat="1" ht="29.25" customHeight="1" x14ac:dyDescent="0.3">
      <c r="A639" s="75">
        <v>638</v>
      </c>
      <c r="B639" s="73">
        <v>109188</v>
      </c>
      <c r="C639" s="36" t="s">
        <v>71</v>
      </c>
      <c r="D639" s="71" t="s">
        <v>72</v>
      </c>
      <c r="E639" s="71" t="s">
        <v>73</v>
      </c>
      <c r="F639" s="66" t="s">
        <v>3834</v>
      </c>
      <c r="G639" s="38" t="s">
        <v>946</v>
      </c>
      <c r="H639" s="76" t="s">
        <v>76</v>
      </c>
      <c r="I639" s="76" t="s">
        <v>3835</v>
      </c>
      <c r="J639" s="40" t="s">
        <v>948</v>
      </c>
      <c r="K639" s="66" t="s">
        <v>80</v>
      </c>
      <c r="L639" s="76" t="s">
        <v>81</v>
      </c>
      <c r="M639" s="86">
        <v>45460</v>
      </c>
      <c r="N639" s="86">
        <v>45463</v>
      </c>
      <c r="O639" s="86">
        <v>45584</v>
      </c>
      <c r="P639" s="76">
        <v>4</v>
      </c>
      <c r="Q639" s="76">
        <v>0</v>
      </c>
      <c r="R639" s="76">
        <v>120</v>
      </c>
      <c r="S639" s="76" t="s">
        <v>1144</v>
      </c>
      <c r="T639" s="69">
        <v>26000000</v>
      </c>
      <c r="U639" s="69">
        <v>6500000</v>
      </c>
      <c r="V639" s="46">
        <v>1307</v>
      </c>
      <c r="W639" s="44">
        <v>45440</v>
      </c>
      <c r="X639" s="45">
        <v>26000000</v>
      </c>
      <c r="Y639" s="46">
        <v>1928</v>
      </c>
      <c r="Z639" s="44">
        <v>45461</v>
      </c>
      <c r="AA639" s="47" t="s">
        <v>3354</v>
      </c>
      <c r="AB639" s="77" t="s">
        <v>84</v>
      </c>
      <c r="AC639" s="97">
        <v>45460</v>
      </c>
      <c r="AD639" s="48" t="s">
        <v>3836</v>
      </c>
      <c r="AE639" s="78" t="s">
        <v>3837</v>
      </c>
      <c r="AF639" s="77" t="s">
        <v>87</v>
      </c>
      <c r="AG639" s="61" t="s">
        <v>951</v>
      </c>
      <c r="AH639" s="60" t="s">
        <v>2987</v>
      </c>
      <c r="AI639" s="48" t="s">
        <v>77</v>
      </c>
      <c r="AJ639" s="48" t="s">
        <v>77</v>
      </c>
      <c r="AK639" s="49"/>
      <c r="AL639" s="50"/>
      <c r="AM639" s="48" t="s">
        <v>77</v>
      </c>
      <c r="AN639" s="48" t="s">
        <v>77</v>
      </c>
      <c r="AO639" s="48" t="s">
        <v>77</v>
      </c>
      <c r="AP639" s="48" t="s">
        <v>77</v>
      </c>
      <c r="AQ639" s="48" t="s">
        <v>77</v>
      </c>
      <c r="AR639" s="48" t="s">
        <v>77</v>
      </c>
      <c r="AS639" s="48" t="s">
        <v>77</v>
      </c>
      <c r="AT639" s="51"/>
      <c r="AU639" s="51"/>
      <c r="AV639" s="51"/>
      <c r="AW639" s="51"/>
      <c r="AX639" s="52"/>
      <c r="AY639" s="37"/>
      <c r="AZ639" s="37"/>
      <c r="BA639" s="66"/>
      <c r="BB639" s="66"/>
      <c r="BC639" s="51"/>
      <c r="BD639" s="51"/>
      <c r="BE639" s="51"/>
      <c r="BF639" s="51"/>
      <c r="BG639" s="66"/>
      <c r="BH639" s="76"/>
      <c r="BI639" s="66"/>
      <c r="BJ639" s="76"/>
      <c r="BK639" s="66"/>
      <c r="BL639" s="79"/>
      <c r="BM639" s="76"/>
      <c r="BN639" s="66"/>
      <c r="BO639" s="66"/>
      <c r="BP639" s="79"/>
      <c r="BQ639" s="76"/>
      <c r="BR639" s="66"/>
      <c r="BS639" s="66"/>
      <c r="BT639" s="79"/>
      <c r="BU639" s="80"/>
      <c r="BV639" s="79"/>
      <c r="BW639" s="79"/>
      <c r="BX639" s="64">
        <f>O639</f>
        <v>45584</v>
      </c>
      <c r="BY639" s="65">
        <f>R639+AX639</f>
        <v>120</v>
      </c>
      <c r="BZ639" s="66" t="str">
        <f>S639</f>
        <v>4 MESES</v>
      </c>
      <c r="CA639" s="42">
        <f>T639+AL639</f>
        <v>26000000</v>
      </c>
      <c r="CB639" s="37" t="s">
        <v>91</v>
      </c>
    </row>
    <row r="640" spans="1:80" s="58" customFormat="1" ht="29.25" customHeight="1" x14ac:dyDescent="0.3">
      <c r="A640" s="75">
        <v>639</v>
      </c>
      <c r="B640" s="73">
        <v>108489</v>
      </c>
      <c r="C640" s="36" t="s">
        <v>71</v>
      </c>
      <c r="D640" s="71" t="s">
        <v>72</v>
      </c>
      <c r="E640" s="71" t="s">
        <v>73</v>
      </c>
      <c r="F640" s="66" t="s">
        <v>3838</v>
      </c>
      <c r="G640" s="38" t="s">
        <v>3839</v>
      </c>
      <c r="H640" s="76" t="s">
        <v>76</v>
      </c>
      <c r="I640" s="76" t="s">
        <v>3840</v>
      </c>
      <c r="J640" s="40" t="s">
        <v>3841</v>
      </c>
      <c r="K640" s="66" t="s">
        <v>80</v>
      </c>
      <c r="L640" s="76" t="s">
        <v>81</v>
      </c>
      <c r="M640" s="86">
        <v>45460</v>
      </c>
      <c r="N640" s="86">
        <v>45467</v>
      </c>
      <c r="O640" s="86">
        <v>45588</v>
      </c>
      <c r="P640" s="76">
        <v>4</v>
      </c>
      <c r="Q640" s="76">
        <v>0</v>
      </c>
      <c r="R640" s="76">
        <v>120</v>
      </c>
      <c r="S640" s="76" t="s">
        <v>1144</v>
      </c>
      <c r="T640" s="69">
        <v>28000000</v>
      </c>
      <c r="U640" s="69">
        <v>7000000</v>
      </c>
      <c r="V640" s="43">
        <v>1465</v>
      </c>
      <c r="W640" s="44">
        <v>45447</v>
      </c>
      <c r="X640" s="45">
        <v>56000000</v>
      </c>
      <c r="Y640" s="46">
        <v>1929</v>
      </c>
      <c r="Z640" s="44">
        <v>45461</v>
      </c>
      <c r="AA640" s="47" t="s">
        <v>813</v>
      </c>
      <c r="AB640" s="77" t="s">
        <v>84</v>
      </c>
      <c r="AC640" s="97">
        <v>45460</v>
      </c>
      <c r="AD640" s="48" t="s">
        <v>3842</v>
      </c>
      <c r="AE640" s="78" t="s">
        <v>3843</v>
      </c>
      <c r="AF640" s="77" t="s">
        <v>87</v>
      </c>
      <c r="AG640" s="61" t="s">
        <v>359</v>
      </c>
      <c r="AH640" s="48" t="s">
        <v>2909</v>
      </c>
      <c r="AI640" s="48" t="s">
        <v>108</v>
      </c>
      <c r="AJ640" s="74">
        <v>45588</v>
      </c>
      <c r="AK640" s="50">
        <v>14000000</v>
      </c>
      <c r="AL640" s="50">
        <v>14000000</v>
      </c>
      <c r="AM640" s="48">
        <v>120136</v>
      </c>
      <c r="AN640" s="46">
        <v>1988</v>
      </c>
      <c r="AO640" s="59">
        <v>45588</v>
      </c>
      <c r="AP640" s="50">
        <v>14000000</v>
      </c>
      <c r="AQ640" s="46">
        <v>2521</v>
      </c>
      <c r="AR640" s="59">
        <v>45589</v>
      </c>
      <c r="AS640" s="50">
        <v>14000000</v>
      </c>
      <c r="AT640" s="52">
        <v>2</v>
      </c>
      <c r="AU640" s="52">
        <v>0</v>
      </c>
      <c r="AV640" s="52">
        <v>60</v>
      </c>
      <c r="AW640" s="37" t="s">
        <v>3264</v>
      </c>
      <c r="AX640" s="65">
        <v>60</v>
      </c>
      <c r="AY640" s="64">
        <v>45649</v>
      </c>
      <c r="AZ640" s="66"/>
      <c r="BA640" s="66"/>
      <c r="BB640" s="66"/>
      <c r="BC640" s="51"/>
      <c r="BD640" s="51"/>
      <c r="BE640" s="51"/>
      <c r="BF640" s="51"/>
      <c r="BG640" s="66"/>
      <c r="BH640" s="76"/>
      <c r="BI640" s="66"/>
      <c r="BJ640" s="76"/>
      <c r="BK640" s="66"/>
      <c r="BL640" s="79"/>
      <c r="BM640" s="76"/>
      <c r="BN640" s="66"/>
      <c r="BO640" s="66"/>
      <c r="BP640" s="79"/>
      <c r="BQ640" s="76"/>
      <c r="BR640" s="66"/>
      <c r="BS640" s="66"/>
      <c r="BT640" s="79"/>
      <c r="BU640" s="80"/>
      <c r="BV640" s="79"/>
      <c r="BW640" s="79"/>
      <c r="BX640" s="64">
        <v>45649</v>
      </c>
      <c r="BY640" s="65">
        <f>R640+AX640</f>
        <v>180</v>
      </c>
      <c r="BZ640" s="66" t="s">
        <v>2888</v>
      </c>
      <c r="CA640" s="42">
        <f>T640+AL640</f>
        <v>42000000</v>
      </c>
      <c r="CB640" s="37" t="s">
        <v>91</v>
      </c>
    </row>
    <row r="641" spans="1:80" s="58" customFormat="1" ht="29.25" customHeight="1" x14ac:dyDescent="0.3">
      <c r="A641" s="75">
        <v>640</v>
      </c>
      <c r="B641" s="73">
        <v>109641</v>
      </c>
      <c r="C641" s="36" t="s">
        <v>71</v>
      </c>
      <c r="D641" s="71" t="s">
        <v>72</v>
      </c>
      <c r="E641" s="71" t="s">
        <v>73</v>
      </c>
      <c r="F641" s="66" t="s">
        <v>3844</v>
      </c>
      <c r="G641" s="38" t="s">
        <v>963</v>
      </c>
      <c r="H641" s="76" t="s">
        <v>76</v>
      </c>
      <c r="I641" s="76" t="s">
        <v>3845</v>
      </c>
      <c r="J641" s="40" t="s">
        <v>538</v>
      </c>
      <c r="K641" s="66" t="s">
        <v>80</v>
      </c>
      <c r="L641" s="76" t="s">
        <v>81</v>
      </c>
      <c r="M641" s="86">
        <v>45460</v>
      </c>
      <c r="N641" s="86">
        <v>45464</v>
      </c>
      <c r="O641" s="86">
        <v>45585</v>
      </c>
      <c r="P641" s="76">
        <v>4</v>
      </c>
      <c r="Q641" s="76">
        <v>0</v>
      </c>
      <c r="R641" s="76">
        <v>120</v>
      </c>
      <c r="S641" s="76" t="s">
        <v>1144</v>
      </c>
      <c r="T641" s="69">
        <v>24000000</v>
      </c>
      <c r="U641" s="69">
        <v>6000000</v>
      </c>
      <c r="V641" s="43">
        <v>1416</v>
      </c>
      <c r="W641" s="44">
        <v>45442</v>
      </c>
      <c r="X641" s="45">
        <v>48000000</v>
      </c>
      <c r="Y641" s="46">
        <v>1930</v>
      </c>
      <c r="Z641" s="44">
        <v>45461</v>
      </c>
      <c r="AA641" s="47" t="s">
        <v>3365</v>
      </c>
      <c r="AB641" s="77" t="s">
        <v>84</v>
      </c>
      <c r="AC641" s="97">
        <v>45460</v>
      </c>
      <c r="AD641" s="48" t="s">
        <v>3846</v>
      </c>
      <c r="AE641" s="78" t="s">
        <v>3847</v>
      </c>
      <c r="AF641" s="77" t="s">
        <v>87</v>
      </c>
      <c r="AG641" s="61" t="s">
        <v>149</v>
      </c>
      <c r="AH641" s="61" t="s">
        <v>183</v>
      </c>
      <c r="AI641" s="48" t="s">
        <v>77</v>
      </c>
      <c r="AJ641" s="48" t="s">
        <v>77</v>
      </c>
      <c r="AK641" s="49"/>
      <c r="AL641" s="50"/>
      <c r="AM641" s="48" t="s">
        <v>77</v>
      </c>
      <c r="AN641" s="48" t="s">
        <v>77</v>
      </c>
      <c r="AO641" s="48" t="s">
        <v>77</v>
      </c>
      <c r="AP641" s="48" t="s">
        <v>77</v>
      </c>
      <c r="AQ641" s="48" t="s">
        <v>77</v>
      </c>
      <c r="AR641" s="48" t="s">
        <v>77</v>
      </c>
      <c r="AS641" s="48" t="s">
        <v>77</v>
      </c>
      <c r="AT641" s="51"/>
      <c r="AU641" s="51"/>
      <c r="AV641" s="51"/>
      <c r="AW641" s="51"/>
      <c r="AX641" s="52"/>
      <c r="AY641" s="37"/>
      <c r="AZ641" s="37"/>
      <c r="BA641" s="66"/>
      <c r="BB641" s="66"/>
      <c r="BC641" s="51"/>
      <c r="BD641" s="51"/>
      <c r="BE641" s="51"/>
      <c r="BF641" s="51"/>
      <c r="BG641" s="66"/>
      <c r="BH641" s="76"/>
      <c r="BI641" s="66"/>
      <c r="BJ641" s="76"/>
      <c r="BK641" s="66"/>
      <c r="BL641" s="79"/>
      <c r="BM641" s="76"/>
      <c r="BN641" s="66"/>
      <c r="BO641" s="66"/>
      <c r="BP641" s="79"/>
      <c r="BQ641" s="76"/>
      <c r="BR641" s="66"/>
      <c r="BS641" s="66"/>
      <c r="BT641" s="79"/>
      <c r="BU641" s="80"/>
      <c r="BV641" s="79"/>
      <c r="BW641" s="79"/>
      <c r="BX641" s="64">
        <f>O641</f>
        <v>45585</v>
      </c>
      <c r="BY641" s="65">
        <f>R641+AX641</f>
        <v>120</v>
      </c>
      <c r="BZ641" s="66" t="str">
        <f>S641</f>
        <v>4 MESES</v>
      </c>
      <c r="CA641" s="42">
        <f>T641+AL641</f>
        <v>24000000</v>
      </c>
      <c r="CB641" s="37" t="s">
        <v>91</v>
      </c>
    </row>
    <row r="642" spans="1:80" s="58" customFormat="1" ht="29.25" customHeight="1" x14ac:dyDescent="0.3">
      <c r="A642" s="75">
        <v>641</v>
      </c>
      <c r="B642" s="73">
        <v>108488</v>
      </c>
      <c r="C642" s="36" t="s">
        <v>71</v>
      </c>
      <c r="D642" s="71" t="s">
        <v>72</v>
      </c>
      <c r="E642" s="71" t="s">
        <v>73</v>
      </c>
      <c r="F642" s="66" t="s">
        <v>3848</v>
      </c>
      <c r="G642" s="38" t="s">
        <v>119</v>
      </c>
      <c r="H642" s="76" t="s">
        <v>76</v>
      </c>
      <c r="I642" s="76" t="s">
        <v>3849</v>
      </c>
      <c r="J642" s="40" t="s">
        <v>3850</v>
      </c>
      <c r="K642" s="66" t="s">
        <v>80</v>
      </c>
      <c r="L642" s="76" t="s">
        <v>81</v>
      </c>
      <c r="M642" s="86">
        <v>45460</v>
      </c>
      <c r="N642" s="86">
        <v>45463</v>
      </c>
      <c r="O642" s="86">
        <v>45584</v>
      </c>
      <c r="P642" s="76">
        <v>4</v>
      </c>
      <c r="Q642" s="76">
        <v>0</v>
      </c>
      <c r="R642" s="76">
        <v>120</v>
      </c>
      <c r="S642" s="76" t="s">
        <v>1144</v>
      </c>
      <c r="T642" s="69">
        <v>36000000</v>
      </c>
      <c r="U642" s="69">
        <v>9000000</v>
      </c>
      <c r="V642" s="46">
        <v>1464</v>
      </c>
      <c r="W642" s="44">
        <v>45447</v>
      </c>
      <c r="X642" s="45">
        <v>36000000</v>
      </c>
      <c r="Y642" s="46">
        <v>1931</v>
      </c>
      <c r="Z642" s="44">
        <v>45461</v>
      </c>
      <c r="AA642" s="47" t="s">
        <v>3492</v>
      </c>
      <c r="AB642" s="77" t="s">
        <v>84</v>
      </c>
      <c r="AC642" s="97">
        <v>45460</v>
      </c>
      <c r="AD642" s="48" t="s">
        <v>3851</v>
      </c>
      <c r="AE642" s="78" t="s">
        <v>3852</v>
      </c>
      <c r="AF642" s="77" t="s">
        <v>87</v>
      </c>
      <c r="AG642" s="61" t="s">
        <v>359</v>
      </c>
      <c r="AH642" s="60" t="s">
        <v>2987</v>
      </c>
      <c r="AI642" s="48" t="s">
        <v>77</v>
      </c>
      <c r="AJ642" s="48" t="s">
        <v>77</v>
      </c>
      <c r="AK642" s="49"/>
      <c r="AL642" s="50"/>
      <c r="AM642" s="48" t="s">
        <v>77</v>
      </c>
      <c r="AN642" s="48" t="s">
        <v>77</v>
      </c>
      <c r="AO642" s="48" t="s">
        <v>77</v>
      </c>
      <c r="AP642" s="48" t="s">
        <v>77</v>
      </c>
      <c r="AQ642" s="48" t="s">
        <v>77</v>
      </c>
      <c r="AR642" s="48" t="s">
        <v>77</v>
      </c>
      <c r="AS642" s="48" t="s">
        <v>77</v>
      </c>
      <c r="AT642" s="51"/>
      <c r="AU642" s="51"/>
      <c r="AV642" s="51"/>
      <c r="AW642" s="51"/>
      <c r="AX642" s="52"/>
      <c r="AY642" s="37"/>
      <c r="AZ642" s="37"/>
      <c r="BA642" s="66"/>
      <c r="BB642" s="66"/>
      <c r="BC642" s="51"/>
      <c r="BD642" s="51"/>
      <c r="BE642" s="51"/>
      <c r="BF642" s="51"/>
      <c r="BG642" s="66"/>
      <c r="BH642" s="76"/>
      <c r="BI642" s="66"/>
      <c r="BJ642" s="76"/>
      <c r="BK642" s="66"/>
      <c r="BL642" s="79"/>
      <c r="BM642" s="76"/>
      <c r="BN642" s="66"/>
      <c r="BO642" s="66"/>
      <c r="BP642" s="79"/>
      <c r="BQ642" s="76"/>
      <c r="BR642" s="66"/>
      <c r="BS642" s="66"/>
      <c r="BT642" s="79"/>
      <c r="BU642" s="80"/>
      <c r="BV642" s="79"/>
      <c r="BW642" s="79"/>
      <c r="BX642" s="64">
        <f>O642</f>
        <v>45584</v>
      </c>
      <c r="BY642" s="65">
        <f>R642+AX642</f>
        <v>120</v>
      </c>
      <c r="BZ642" s="66" t="str">
        <f>S642</f>
        <v>4 MESES</v>
      </c>
      <c r="CA642" s="42">
        <f>T642+AL642</f>
        <v>36000000</v>
      </c>
      <c r="CB642" s="37" t="s">
        <v>91</v>
      </c>
    </row>
    <row r="643" spans="1:80" s="58" customFormat="1" ht="29.25" customHeight="1" x14ac:dyDescent="0.3">
      <c r="A643" s="75">
        <v>642</v>
      </c>
      <c r="B643" s="73">
        <v>108489</v>
      </c>
      <c r="C643" s="36" t="s">
        <v>71</v>
      </c>
      <c r="D643" s="71" t="s">
        <v>72</v>
      </c>
      <c r="E643" s="71" t="s">
        <v>73</v>
      </c>
      <c r="F643" s="66" t="s">
        <v>3853</v>
      </c>
      <c r="G643" s="38" t="s">
        <v>3854</v>
      </c>
      <c r="H643" s="76" t="s">
        <v>76</v>
      </c>
      <c r="I643" s="76" t="s">
        <v>3855</v>
      </c>
      <c r="J643" s="40" t="s">
        <v>3841</v>
      </c>
      <c r="K643" s="66" t="s">
        <v>80</v>
      </c>
      <c r="L643" s="76" t="s">
        <v>81</v>
      </c>
      <c r="M643" s="86">
        <v>45460</v>
      </c>
      <c r="N643" s="86">
        <v>45464</v>
      </c>
      <c r="O643" s="86">
        <v>45585</v>
      </c>
      <c r="P643" s="76">
        <v>4</v>
      </c>
      <c r="Q643" s="76">
        <v>0</v>
      </c>
      <c r="R643" s="76">
        <v>120</v>
      </c>
      <c r="S643" s="76" t="s">
        <v>1144</v>
      </c>
      <c r="T643" s="69">
        <v>28000000</v>
      </c>
      <c r="U643" s="69">
        <v>7000000</v>
      </c>
      <c r="V643" s="43">
        <v>1465</v>
      </c>
      <c r="W643" s="44">
        <v>45447</v>
      </c>
      <c r="X643" s="45">
        <v>56000000</v>
      </c>
      <c r="Y643" s="46">
        <v>1932</v>
      </c>
      <c r="Z643" s="44">
        <v>45461</v>
      </c>
      <c r="AA643" s="47" t="s">
        <v>813</v>
      </c>
      <c r="AB643" s="77" t="s">
        <v>84</v>
      </c>
      <c r="AC643" s="97">
        <v>45460</v>
      </c>
      <c r="AD643" s="48" t="s">
        <v>3856</v>
      </c>
      <c r="AE643" s="78" t="s">
        <v>3857</v>
      </c>
      <c r="AF643" s="77" t="s">
        <v>87</v>
      </c>
      <c r="AG643" s="61" t="s">
        <v>359</v>
      </c>
      <c r="AH643" s="61" t="s">
        <v>119</v>
      </c>
      <c r="AI643" s="48" t="s">
        <v>77</v>
      </c>
      <c r="AJ643" s="48" t="s">
        <v>77</v>
      </c>
      <c r="AK643" s="49"/>
      <c r="AL643" s="50"/>
      <c r="AM643" s="48" t="s">
        <v>77</v>
      </c>
      <c r="AN643" s="48" t="s">
        <v>77</v>
      </c>
      <c r="AO643" s="48" t="s">
        <v>77</v>
      </c>
      <c r="AP643" s="48" t="s">
        <v>77</v>
      </c>
      <c r="AQ643" s="48" t="s">
        <v>77</v>
      </c>
      <c r="AR643" s="48" t="s">
        <v>77</v>
      </c>
      <c r="AS643" s="48" t="s">
        <v>77</v>
      </c>
      <c r="AT643" s="51"/>
      <c r="AU643" s="51"/>
      <c r="AV643" s="51"/>
      <c r="AW643" s="51"/>
      <c r="AX643" s="52"/>
      <c r="AY643" s="37"/>
      <c r="AZ643" s="37"/>
      <c r="BA643" s="66"/>
      <c r="BB643" s="66"/>
      <c r="BC643" s="51"/>
      <c r="BD643" s="51"/>
      <c r="BE643" s="51"/>
      <c r="BF643" s="51"/>
      <c r="BG643" s="66"/>
      <c r="BH643" s="76"/>
      <c r="BI643" s="66"/>
      <c r="BJ643" s="76"/>
      <c r="BK643" s="66"/>
      <c r="BL643" s="79"/>
      <c r="BM643" s="76"/>
      <c r="BN643" s="66"/>
      <c r="BO643" s="66"/>
      <c r="BP643" s="79"/>
      <c r="BQ643" s="76"/>
      <c r="BR643" s="66"/>
      <c r="BS643" s="66"/>
      <c r="BT643" s="79"/>
      <c r="BU643" s="80"/>
      <c r="BV643" s="79"/>
      <c r="BW643" s="79"/>
      <c r="BX643" s="64">
        <f>O643</f>
        <v>45585</v>
      </c>
      <c r="BY643" s="65">
        <f>R643+AX643</f>
        <v>120</v>
      </c>
      <c r="BZ643" s="66" t="str">
        <f>S643</f>
        <v>4 MESES</v>
      </c>
      <c r="CA643" s="42">
        <f>T643+AL643</f>
        <v>28000000</v>
      </c>
      <c r="CB643" s="37" t="s">
        <v>91</v>
      </c>
    </row>
    <row r="644" spans="1:80" s="58" customFormat="1" ht="29.25" customHeight="1" x14ac:dyDescent="0.3">
      <c r="A644" s="75">
        <v>643</v>
      </c>
      <c r="B644" s="73">
        <v>109650</v>
      </c>
      <c r="C644" s="36" t="s">
        <v>71</v>
      </c>
      <c r="D644" s="71" t="s">
        <v>72</v>
      </c>
      <c r="E644" s="71" t="s">
        <v>73</v>
      </c>
      <c r="F644" s="66" t="s">
        <v>3858</v>
      </c>
      <c r="G644" s="38" t="s">
        <v>684</v>
      </c>
      <c r="H644" s="76" t="s">
        <v>76</v>
      </c>
      <c r="I644" s="76" t="s">
        <v>3859</v>
      </c>
      <c r="J644" s="40" t="s">
        <v>376</v>
      </c>
      <c r="K644" s="66" t="s">
        <v>80</v>
      </c>
      <c r="L644" s="76" t="s">
        <v>81</v>
      </c>
      <c r="M644" s="86">
        <v>45460</v>
      </c>
      <c r="N644" s="86">
        <v>45462</v>
      </c>
      <c r="O644" s="86">
        <v>45583</v>
      </c>
      <c r="P644" s="76">
        <v>4</v>
      </c>
      <c r="Q644" s="76">
        <v>0</v>
      </c>
      <c r="R644" s="76">
        <v>120</v>
      </c>
      <c r="S644" s="76" t="s">
        <v>1144</v>
      </c>
      <c r="T644" s="69">
        <v>26000000</v>
      </c>
      <c r="U644" s="69">
        <v>6500000</v>
      </c>
      <c r="V644" s="46">
        <v>1419</v>
      </c>
      <c r="W644" s="44">
        <v>45442</v>
      </c>
      <c r="X644" s="45">
        <v>52000000</v>
      </c>
      <c r="Y644" s="46">
        <v>1933</v>
      </c>
      <c r="Z644" s="44">
        <v>45461</v>
      </c>
      <c r="AA644" s="47" t="s">
        <v>3354</v>
      </c>
      <c r="AB644" s="77" t="s">
        <v>84</v>
      </c>
      <c r="AC644" s="97">
        <v>45460</v>
      </c>
      <c r="AD644" s="48" t="s">
        <v>3860</v>
      </c>
      <c r="AE644" s="78" t="s">
        <v>3861</v>
      </c>
      <c r="AF644" s="77" t="s">
        <v>87</v>
      </c>
      <c r="AG644" s="61" t="s">
        <v>359</v>
      </c>
      <c r="AH644" s="60" t="s">
        <v>119</v>
      </c>
      <c r="AI644" s="48" t="s">
        <v>77</v>
      </c>
      <c r="AJ644" s="48" t="s">
        <v>77</v>
      </c>
      <c r="AK644" s="49"/>
      <c r="AL644" s="50"/>
      <c r="AM644" s="48" t="s">
        <v>77</v>
      </c>
      <c r="AN644" s="48" t="s">
        <v>77</v>
      </c>
      <c r="AO644" s="48" t="s">
        <v>77</v>
      </c>
      <c r="AP644" s="48" t="s">
        <v>77</v>
      </c>
      <c r="AQ644" s="48" t="s">
        <v>77</v>
      </c>
      <c r="AR644" s="48" t="s">
        <v>77</v>
      </c>
      <c r="AS644" s="48" t="s">
        <v>77</v>
      </c>
      <c r="AT644" s="51"/>
      <c r="AU644" s="51"/>
      <c r="AV644" s="51"/>
      <c r="AW644" s="51"/>
      <c r="AX644" s="52"/>
      <c r="AY644" s="37"/>
      <c r="AZ644" s="37"/>
      <c r="BA644" s="66"/>
      <c r="BB644" s="66"/>
      <c r="BC644" s="51"/>
      <c r="BD644" s="51"/>
      <c r="BE644" s="51"/>
      <c r="BF644" s="51"/>
      <c r="BG644" s="66"/>
      <c r="BH644" s="76"/>
      <c r="BI644" s="66"/>
      <c r="BJ644" s="76"/>
      <c r="BK644" s="66"/>
      <c r="BL644" s="79"/>
      <c r="BM644" s="76"/>
      <c r="BN644" s="66"/>
      <c r="BO644" s="66"/>
      <c r="BP644" s="79"/>
      <c r="BQ644" s="76"/>
      <c r="BR644" s="66"/>
      <c r="BS644" s="66"/>
      <c r="BT644" s="79"/>
      <c r="BU644" s="80"/>
      <c r="BV644" s="79"/>
      <c r="BW644" s="79"/>
      <c r="BX644" s="64">
        <f>O644</f>
        <v>45583</v>
      </c>
      <c r="BY644" s="65">
        <f>R644+AX644</f>
        <v>120</v>
      </c>
      <c r="BZ644" s="66" t="str">
        <f>S644</f>
        <v>4 MESES</v>
      </c>
      <c r="CA644" s="42">
        <f>T644+AL644</f>
        <v>26000000</v>
      </c>
      <c r="CB644" s="37" t="s">
        <v>91</v>
      </c>
    </row>
    <row r="645" spans="1:80" s="58" customFormat="1" ht="29.25" customHeight="1" x14ac:dyDescent="0.3">
      <c r="A645" s="75">
        <v>644</v>
      </c>
      <c r="B645" s="73">
        <v>108988</v>
      </c>
      <c r="C645" s="36" t="s">
        <v>71</v>
      </c>
      <c r="D645" s="71" t="s">
        <v>72</v>
      </c>
      <c r="E645" s="71" t="s">
        <v>73</v>
      </c>
      <c r="F645" s="66" t="s">
        <v>3862</v>
      </c>
      <c r="G645" s="38" t="s">
        <v>1558</v>
      </c>
      <c r="H645" s="76" t="s">
        <v>76</v>
      </c>
      <c r="I645" s="76" t="s">
        <v>3863</v>
      </c>
      <c r="J645" s="40" t="s">
        <v>3864</v>
      </c>
      <c r="K645" s="66" t="s">
        <v>80</v>
      </c>
      <c r="L645" s="76" t="s">
        <v>81</v>
      </c>
      <c r="M645" s="86">
        <v>45460</v>
      </c>
      <c r="N645" s="86">
        <v>45471</v>
      </c>
      <c r="O645" s="86">
        <v>45592</v>
      </c>
      <c r="P645" s="76">
        <v>4</v>
      </c>
      <c r="Q645" s="76">
        <v>0</v>
      </c>
      <c r="R645" s="76">
        <v>120</v>
      </c>
      <c r="S645" s="76" t="s">
        <v>1144</v>
      </c>
      <c r="T645" s="69">
        <v>26000000</v>
      </c>
      <c r="U645" s="69">
        <v>6500000</v>
      </c>
      <c r="V645" s="46">
        <v>1290</v>
      </c>
      <c r="W645" s="44">
        <v>45440</v>
      </c>
      <c r="X645" s="45">
        <v>26000000</v>
      </c>
      <c r="Y645" s="46">
        <v>1934</v>
      </c>
      <c r="Z645" s="44">
        <v>45461</v>
      </c>
      <c r="AA645" s="47" t="s">
        <v>3354</v>
      </c>
      <c r="AB645" s="77" t="s">
        <v>84</v>
      </c>
      <c r="AC645" s="97">
        <v>45460</v>
      </c>
      <c r="AD645" s="48" t="s">
        <v>3865</v>
      </c>
      <c r="AE645" s="78" t="s">
        <v>3866</v>
      </c>
      <c r="AF645" s="77" t="s">
        <v>87</v>
      </c>
      <c r="AG645" s="61" t="s">
        <v>761</v>
      </c>
      <c r="AH645" s="61" t="s">
        <v>762</v>
      </c>
      <c r="AI645" s="48" t="s">
        <v>77</v>
      </c>
      <c r="AJ645" s="48" t="s">
        <v>77</v>
      </c>
      <c r="AK645" s="49"/>
      <c r="AL645" s="50"/>
      <c r="AM645" s="48" t="s">
        <v>77</v>
      </c>
      <c r="AN645" s="48" t="s">
        <v>77</v>
      </c>
      <c r="AO645" s="48" t="s">
        <v>77</v>
      </c>
      <c r="AP645" s="48" t="s">
        <v>77</v>
      </c>
      <c r="AQ645" s="48" t="s">
        <v>77</v>
      </c>
      <c r="AR645" s="48" t="s">
        <v>77</v>
      </c>
      <c r="AS645" s="48" t="s">
        <v>77</v>
      </c>
      <c r="AT645" s="51"/>
      <c r="AU645" s="51"/>
      <c r="AV645" s="51"/>
      <c r="AW645" s="51"/>
      <c r="AX645" s="52"/>
      <c r="AY645" s="37"/>
      <c r="AZ645" s="37"/>
      <c r="BA645" s="66"/>
      <c r="BB645" s="66"/>
      <c r="BC645" s="51"/>
      <c r="BD645" s="51"/>
      <c r="BE645" s="51"/>
      <c r="BF645" s="51"/>
      <c r="BG645" s="66"/>
      <c r="BH645" s="76"/>
      <c r="BI645" s="66"/>
      <c r="BJ645" s="76"/>
      <c r="BK645" s="66"/>
      <c r="BL645" s="79"/>
      <c r="BM645" s="76"/>
      <c r="BN645" s="66"/>
      <c r="BO645" s="66"/>
      <c r="BP645" s="79"/>
      <c r="BQ645" s="76"/>
      <c r="BR645" s="66"/>
      <c r="BS645" s="66"/>
      <c r="BT645" s="79"/>
      <c r="BU645" s="80"/>
      <c r="BV645" s="79"/>
      <c r="BW645" s="79"/>
      <c r="BX645" s="64">
        <f>O645</f>
        <v>45592</v>
      </c>
      <c r="BY645" s="65">
        <f>R645+AX645</f>
        <v>120</v>
      </c>
      <c r="BZ645" s="66" t="str">
        <f>S645</f>
        <v>4 MESES</v>
      </c>
      <c r="CA645" s="42">
        <f>T645+AL645</f>
        <v>26000000</v>
      </c>
      <c r="CB645" s="37" t="s">
        <v>91</v>
      </c>
    </row>
    <row r="646" spans="1:80" s="58" customFormat="1" ht="29.25" customHeight="1" x14ac:dyDescent="0.3">
      <c r="A646" s="75">
        <v>645</v>
      </c>
      <c r="B646" s="73">
        <v>108989</v>
      </c>
      <c r="C646" s="36" t="s">
        <v>71</v>
      </c>
      <c r="D646" s="71" t="s">
        <v>72</v>
      </c>
      <c r="E646" s="71" t="s">
        <v>73</v>
      </c>
      <c r="F646" s="66" t="s">
        <v>3867</v>
      </c>
      <c r="G646" s="38" t="s">
        <v>3868</v>
      </c>
      <c r="H646" s="76" t="s">
        <v>76</v>
      </c>
      <c r="I646" s="76" t="s">
        <v>3869</v>
      </c>
      <c r="J646" s="40" t="s">
        <v>3864</v>
      </c>
      <c r="K646" s="66" t="s">
        <v>80</v>
      </c>
      <c r="L646" s="76" t="s">
        <v>81</v>
      </c>
      <c r="M646" s="86">
        <v>45460</v>
      </c>
      <c r="N646" s="86">
        <v>45462</v>
      </c>
      <c r="O646" s="86">
        <v>45583</v>
      </c>
      <c r="P646" s="76">
        <v>4</v>
      </c>
      <c r="Q646" s="76">
        <v>0</v>
      </c>
      <c r="R646" s="76">
        <v>120</v>
      </c>
      <c r="S646" s="76" t="s">
        <v>1144</v>
      </c>
      <c r="T646" s="69">
        <v>26000000</v>
      </c>
      <c r="U646" s="69">
        <v>6500000</v>
      </c>
      <c r="V646" s="46">
        <v>1291</v>
      </c>
      <c r="W646" s="44">
        <v>45440</v>
      </c>
      <c r="X646" s="45">
        <v>26000000</v>
      </c>
      <c r="Y646" s="46">
        <v>1935</v>
      </c>
      <c r="Z646" s="44">
        <v>45461</v>
      </c>
      <c r="AA646" s="47" t="s">
        <v>3354</v>
      </c>
      <c r="AB646" s="77" t="s">
        <v>84</v>
      </c>
      <c r="AC646" s="97">
        <v>45460</v>
      </c>
      <c r="AD646" s="48" t="s">
        <v>3870</v>
      </c>
      <c r="AE646" s="78" t="s">
        <v>3871</v>
      </c>
      <c r="AF646" s="77" t="s">
        <v>87</v>
      </c>
      <c r="AG646" s="61" t="s">
        <v>827</v>
      </c>
      <c r="AH646" s="61" t="s">
        <v>828</v>
      </c>
      <c r="AI646" s="48" t="s">
        <v>77</v>
      </c>
      <c r="AJ646" s="48" t="s">
        <v>77</v>
      </c>
      <c r="AK646" s="49"/>
      <c r="AL646" s="50"/>
      <c r="AM646" s="48" t="s">
        <v>77</v>
      </c>
      <c r="AN646" s="48" t="s">
        <v>77</v>
      </c>
      <c r="AO646" s="48" t="s">
        <v>77</v>
      </c>
      <c r="AP646" s="48" t="s">
        <v>77</v>
      </c>
      <c r="AQ646" s="48" t="s">
        <v>77</v>
      </c>
      <c r="AR646" s="48" t="s">
        <v>77</v>
      </c>
      <c r="AS646" s="48" t="s">
        <v>77</v>
      </c>
      <c r="AT646" s="51"/>
      <c r="AU646" s="51"/>
      <c r="AV646" s="51"/>
      <c r="AW646" s="51"/>
      <c r="AX646" s="52"/>
      <c r="AY646" s="37"/>
      <c r="AZ646" s="37"/>
      <c r="BA646" s="66"/>
      <c r="BB646" s="66"/>
      <c r="BC646" s="51"/>
      <c r="BD646" s="51"/>
      <c r="BE646" s="51"/>
      <c r="BF646" s="51"/>
      <c r="BG646" s="66"/>
      <c r="BH646" s="76"/>
      <c r="BI646" s="66"/>
      <c r="BJ646" s="76"/>
      <c r="BK646" s="66"/>
      <c r="BL646" s="79"/>
      <c r="BM646" s="76"/>
      <c r="BN646" s="66"/>
      <c r="BO646" s="66"/>
      <c r="BP646" s="79"/>
      <c r="BQ646" s="76"/>
      <c r="BR646" s="66"/>
      <c r="BS646" s="66"/>
      <c r="BT646" s="79"/>
      <c r="BU646" s="80"/>
      <c r="BV646" s="79"/>
      <c r="BW646" s="79"/>
      <c r="BX646" s="64">
        <f>O646</f>
        <v>45583</v>
      </c>
      <c r="BY646" s="65">
        <f>R646+AX646</f>
        <v>120</v>
      </c>
      <c r="BZ646" s="66" t="str">
        <f>S646</f>
        <v>4 MESES</v>
      </c>
      <c r="CA646" s="42">
        <f>T646+AL646</f>
        <v>26000000</v>
      </c>
      <c r="CB646" s="37" t="s">
        <v>91</v>
      </c>
    </row>
    <row r="647" spans="1:80" s="58" customFormat="1" ht="29.25" customHeight="1" x14ac:dyDescent="0.3">
      <c r="A647" s="75">
        <v>646</v>
      </c>
      <c r="B647" s="73">
        <v>109191</v>
      </c>
      <c r="C647" s="36" t="s">
        <v>738</v>
      </c>
      <c r="D647" s="71" t="s">
        <v>186</v>
      </c>
      <c r="E647" s="71" t="s">
        <v>187</v>
      </c>
      <c r="F647" s="66" t="s">
        <v>3872</v>
      </c>
      <c r="G647" s="38" t="s">
        <v>740</v>
      </c>
      <c r="H647" s="76" t="s">
        <v>76</v>
      </c>
      <c r="I647" s="76" t="s">
        <v>3873</v>
      </c>
      <c r="J647" s="40" t="s">
        <v>3874</v>
      </c>
      <c r="K647" s="66" t="s">
        <v>80</v>
      </c>
      <c r="L647" s="76" t="s">
        <v>81</v>
      </c>
      <c r="M647" s="86">
        <v>45460</v>
      </c>
      <c r="N647" s="86">
        <v>45467</v>
      </c>
      <c r="O647" s="86">
        <v>45588</v>
      </c>
      <c r="P647" s="76">
        <v>4</v>
      </c>
      <c r="Q647" s="76">
        <v>0</v>
      </c>
      <c r="R647" s="76">
        <v>120</v>
      </c>
      <c r="S647" s="76" t="s">
        <v>1144</v>
      </c>
      <c r="T647" s="69">
        <v>17200000</v>
      </c>
      <c r="U647" s="69">
        <v>4300000</v>
      </c>
      <c r="V647" s="46">
        <v>1310</v>
      </c>
      <c r="W647" s="44">
        <v>45440</v>
      </c>
      <c r="X647" s="45">
        <v>17200000</v>
      </c>
      <c r="Y647" s="46">
        <v>1936</v>
      </c>
      <c r="Z647" s="44">
        <v>45461</v>
      </c>
      <c r="AA647" s="47" t="s">
        <v>3438</v>
      </c>
      <c r="AB647" s="77" t="s">
        <v>84</v>
      </c>
      <c r="AC647" s="97">
        <v>45460</v>
      </c>
      <c r="AD647" s="48" t="s">
        <v>3875</v>
      </c>
      <c r="AE647" s="78" t="s">
        <v>3876</v>
      </c>
      <c r="AF647" s="77" t="s">
        <v>87</v>
      </c>
      <c r="AG647" s="61" t="s">
        <v>746</v>
      </c>
      <c r="AH647" s="61" t="s">
        <v>697</v>
      </c>
      <c r="AI647" s="48" t="s">
        <v>77</v>
      </c>
      <c r="AJ647" s="48" t="s">
        <v>77</v>
      </c>
      <c r="AK647" s="49"/>
      <c r="AL647" s="50"/>
      <c r="AM647" s="48" t="s">
        <v>77</v>
      </c>
      <c r="AN647" s="48" t="s">
        <v>77</v>
      </c>
      <c r="AO647" s="48" t="s">
        <v>77</v>
      </c>
      <c r="AP647" s="48" t="s">
        <v>77</v>
      </c>
      <c r="AQ647" s="48" t="s">
        <v>77</v>
      </c>
      <c r="AR647" s="48" t="s">
        <v>77</v>
      </c>
      <c r="AS647" s="48" t="s">
        <v>77</v>
      </c>
      <c r="AT647" s="51"/>
      <c r="AU647" s="51"/>
      <c r="AV647" s="51"/>
      <c r="AW647" s="51"/>
      <c r="AX647" s="52"/>
      <c r="AY647" s="37"/>
      <c r="AZ647" s="37"/>
      <c r="BA647" s="66"/>
      <c r="BB647" s="66"/>
      <c r="BC647" s="51"/>
      <c r="BD647" s="51"/>
      <c r="BE647" s="51"/>
      <c r="BF647" s="51"/>
      <c r="BG647" s="66"/>
      <c r="BH647" s="76"/>
      <c r="BI647" s="66"/>
      <c r="BJ647" s="76"/>
      <c r="BK647" s="66"/>
      <c r="BL647" s="79"/>
      <c r="BM647" s="76"/>
      <c r="BN647" s="66"/>
      <c r="BO647" s="66"/>
      <c r="BP647" s="79"/>
      <c r="BQ647" s="76"/>
      <c r="BR647" s="66"/>
      <c r="BS647" s="66"/>
      <c r="BT647" s="79"/>
      <c r="BU647" s="80"/>
      <c r="BV647" s="79"/>
      <c r="BW647" s="79"/>
      <c r="BX647" s="64">
        <f>O647</f>
        <v>45588</v>
      </c>
      <c r="BY647" s="65">
        <f>R647+AX647</f>
        <v>120</v>
      </c>
      <c r="BZ647" s="66" t="str">
        <f>S647</f>
        <v>4 MESES</v>
      </c>
      <c r="CA647" s="42">
        <f>T647+AL647</f>
        <v>17200000</v>
      </c>
      <c r="CB647" s="37" t="s">
        <v>91</v>
      </c>
    </row>
    <row r="648" spans="1:80" s="58" customFormat="1" ht="29.25" customHeight="1" x14ac:dyDescent="0.3">
      <c r="A648" s="75">
        <v>647</v>
      </c>
      <c r="B648" s="73">
        <v>109672</v>
      </c>
      <c r="C648" s="36" t="s">
        <v>71</v>
      </c>
      <c r="D648" s="71" t="s">
        <v>72</v>
      </c>
      <c r="E648" s="71" t="s">
        <v>73</v>
      </c>
      <c r="F648" s="66" t="s">
        <v>3877</v>
      </c>
      <c r="G648" s="38" t="s">
        <v>1373</v>
      </c>
      <c r="H648" s="76" t="s">
        <v>76</v>
      </c>
      <c r="I648" s="76" t="s">
        <v>3878</v>
      </c>
      <c r="J648" s="40" t="s">
        <v>1375</v>
      </c>
      <c r="K648" s="66" t="s">
        <v>80</v>
      </c>
      <c r="L648" s="76" t="s">
        <v>81</v>
      </c>
      <c r="M648" s="86">
        <v>45460</v>
      </c>
      <c r="N648" s="86">
        <v>45467</v>
      </c>
      <c r="O648" s="86">
        <v>45588</v>
      </c>
      <c r="P648" s="76">
        <v>4</v>
      </c>
      <c r="Q648" s="76">
        <v>0</v>
      </c>
      <c r="R648" s="76">
        <v>120</v>
      </c>
      <c r="S648" s="76" t="s">
        <v>1144</v>
      </c>
      <c r="T648" s="69">
        <v>16000000</v>
      </c>
      <c r="U648" s="69">
        <v>4000000</v>
      </c>
      <c r="V648" s="43">
        <v>1433</v>
      </c>
      <c r="W648" s="44">
        <v>45442</v>
      </c>
      <c r="X648" s="45">
        <v>32000000</v>
      </c>
      <c r="Y648" s="46">
        <v>1937</v>
      </c>
      <c r="Z648" s="44">
        <v>45461</v>
      </c>
      <c r="AA648" s="47" t="s">
        <v>3552</v>
      </c>
      <c r="AB648" s="77" t="s">
        <v>84</v>
      </c>
      <c r="AC648" s="97">
        <v>45460</v>
      </c>
      <c r="AD648" s="48" t="s">
        <v>3879</v>
      </c>
      <c r="AE648" s="78" t="s">
        <v>3880</v>
      </c>
      <c r="AF648" s="77" t="s">
        <v>87</v>
      </c>
      <c r="AG648" s="48" t="s">
        <v>106</v>
      </c>
      <c r="AH648" s="61" t="s">
        <v>107</v>
      </c>
      <c r="AI648" s="48" t="s">
        <v>77</v>
      </c>
      <c r="AJ648" s="48" t="s">
        <v>77</v>
      </c>
      <c r="AK648" s="49"/>
      <c r="AL648" s="50"/>
      <c r="AM648" s="48" t="s">
        <v>77</v>
      </c>
      <c r="AN648" s="48" t="s">
        <v>77</v>
      </c>
      <c r="AO648" s="48" t="s">
        <v>77</v>
      </c>
      <c r="AP648" s="48" t="s">
        <v>77</v>
      </c>
      <c r="AQ648" s="48" t="s">
        <v>77</v>
      </c>
      <c r="AR648" s="48" t="s">
        <v>77</v>
      </c>
      <c r="AS648" s="48" t="s">
        <v>77</v>
      </c>
      <c r="AT648" s="51"/>
      <c r="AU648" s="51"/>
      <c r="AV648" s="51"/>
      <c r="AW648" s="51"/>
      <c r="AX648" s="52"/>
      <c r="AY648" s="37"/>
      <c r="AZ648" s="37"/>
      <c r="BA648" s="66"/>
      <c r="BB648" s="66"/>
      <c r="BC648" s="51"/>
      <c r="BD648" s="51"/>
      <c r="BE648" s="51"/>
      <c r="BF648" s="51"/>
      <c r="BG648" s="66"/>
      <c r="BH648" s="76"/>
      <c r="BI648" s="66"/>
      <c r="BJ648" s="76"/>
      <c r="BK648" s="66"/>
      <c r="BL648" s="79"/>
      <c r="BM648" s="76"/>
      <c r="BN648" s="66"/>
      <c r="BO648" s="66"/>
      <c r="BP648" s="79"/>
      <c r="BQ648" s="76"/>
      <c r="BR648" s="66"/>
      <c r="BS648" s="66"/>
      <c r="BT648" s="79"/>
      <c r="BU648" s="80"/>
      <c r="BV648" s="79"/>
      <c r="BW648" s="79"/>
      <c r="BX648" s="64">
        <f>O648</f>
        <v>45588</v>
      </c>
      <c r="BY648" s="65">
        <f>R648+AX648</f>
        <v>120</v>
      </c>
      <c r="BZ648" s="66" t="str">
        <f>S648</f>
        <v>4 MESES</v>
      </c>
      <c r="CA648" s="42">
        <f>T648+AL648</f>
        <v>16000000</v>
      </c>
      <c r="CB648" s="37" t="s">
        <v>91</v>
      </c>
    </row>
    <row r="649" spans="1:80" s="58" customFormat="1" ht="29.25" customHeight="1" x14ac:dyDescent="0.3">
      <c r="A649" s="75">
        <v>648</v>
      </c>
      <c r="B649" s="73">
        <v>109632</v>
      </c>
      <c r="C649" s="36" t="s">
        <v>71</v>
      </c>
      <c r="D649" s="71" t="s">
        <v>72</v>
      </c>
      <c r="E649" s="71" t="s">
        <v>73</v>
      </c>
      <c r="F649" s="66" t="s">
        <v>3881</v>
      </c>
      <c r="G649" s="38" t="s">
        <v>3882</v>
      </c>
      <c r="H649" s="76" t="s">
        <v>76</v>
      </c>
      <c r="I649" s="76" t="s">
        <v>3883</v>
      </c>
      <c r="J649" s="40" t="s">
        <v>3884</v>
      </c>
      <c r="K649" s="66" t="s">
        <v>80</v>
      </c>
      <c r="L649" s="76" t="s">
        <v>81</v>
      </c>
      <c r="M649" s="86">
        <v>45460</v>
      </c>
      <c r="N649" s="86">
        <v>45467</v>
      </c>
      <c r="O649" s="86">
        <v>45588</v>
      </c>
      <c r="P649" s="76">
        <v>4</v>
      </c>
      <c r="Q649" s="76">
        <v>0</v>
      </c>
      <c r="R649" s="76">
        <v>120</v>
      </c>
      <c r="S649" s="76" t="s">
        <v>1144</v>
      </c>
      <c r="T649" s="69">
        <v>28000000</v>
      </c>
      <c r="U649" s="69">
        <v>7000000</v>
      </c>
      <c r="V649" s="46">
        <v>1469</v>
      </c>
      <c r="W649" s="44">
        <v>45447</v>
      </c>
      <c r="X649" s="45">
        <v>28000000</v>
      </c>
      <c r="Y649" s="46">
        <v>1938</v>
      </c>
      <c r="Z649" s="44">
        <v>45461</v>
      </c>
      <c r="AA649" s="47" t="s">
        <v>813</v>
      </c>
      <c r="AB649" s="77" t="s">
        <v>84</v>
      </c>
      <c r="AC649" s="97">
        <v>45460</v>
      </c>
      <c r="AD649" s="48" t="s">
        <v>3885</v>
      </c>
      <c r="AE649" s="78" t="s">
        <v>3886</v>
      </c>
      <c r="AF649" s="77" t="s">
        <v>87</v>
      </c>
      <c r="AG649" s="61" t="s">
        <v>257</v>
      </c>
      <c r="AH649" s="60" t="s">
        <v>329</v>
      </c>
      <c r="AI649" s="48" t="s">
        <v>77</v>
      </c>
      <c r="AJ649" s="48" t="s">
        <v>77</v>
      </c>
      <c r="AK649" s="49"/>
      <c r="AL649" s="50"/>
      <c r="AM649" s="48" t="s">
        <v>77</v>
      </c>
      <c r="AN649" s="48" t="s">
        <v>77</v>
      </c>
      <c r="AO649" s="48" t="s">
        <v>77</v>
      </c>
      <c r="AP649" s="48" t="s">
        <v>77</v>
      </c>
      <c r="AQ649" s="48" t="s">
        <v>77</v>
      </c>
      <c r="AR649" s="48" t="s">
        <v>77</v>
      </c>
      <c r="AS649" s="48" t="s">
        <v>77</v>
      </c>
      <c r="AT649" s="51"/>
      <c r="AU649" s="51"/>
      <c r="AV649" s="51"/>
      <c r="AW649" s="51"/>
      <c r="AX649" s="52"/>
      <c r="AY649" s="37"/>
      <c r="AZ649" s="37"/>
      <c r="BA649" s="66"/>
      <c r="BB649" s="66"/>
      <c r="BC649" s="51"/>
      <c r="BD649" s="51"/>
      <c r="BE649" s="51"/>
      <c r="BF649" s="51"/>
      <c r="BG649" s="66"/>
      <c r="BH649" s="76"/>
      <c r="BI649" s="66"/>
      <c r="BJ649" s="76"/>
      <c r="BK649" s="66"/>
      <c r="BL649" s="79"/>
      <c r="BM649" s="76"/>
      <c r="BN649" s="66"/>
      <c r="BO649" s="66"/>
      <c r="BP649" s="79"/>
      <c r="BQ649" s="76"/>
      <c r="BR649" s="66"/>
      <c r="BS649" s="66"/>
      <c r="BT649" s="79"/>
      <c r="BU649" s="80"/>
      <c r="BV649" s="79"/>
      <c r="BW649" s="79"/>
      <c r="BX649" s="64">
        <f>O649</f>
        <v>45588</v>
      </c>
      <c r="BY649" s="65">
        <f>R649+AX649</f>
        <v>120</v>
      </c>
      <c r="BZ649" s="66" t="str">
        <f>S649</f>
        <v>4 MESES</v>
      </c>
      <c r="CA649" s="42">
        <f>T649+AL649</f>
        <v>28000000</v>
      </c>
      <c r="CB649" s="37" t="s">
        <v>91</v>
      </c>
    </row>
    <row r="650" spans="1:80" s="58" customFormat="1" ht="29.25" customHeight="1" x14ac:dyDescent="0.3">
      <c r="A650" s="75">
        <v>649</v>
      </c>
      <c r="B650" s="73">
        <v>109664</v>
      </c>
      <c r="C650" s="36" t="s">
        <v>133</v>
      </c>
      <c r="D650" s="71" t="s">
        <v>134</v>
      </c>
      <c r="E650" s="71" t="s">
        <v>385</v>
      </c>
      <c r="F650" s="66" t="s">
        <v>3887</v>
      </c>
      <c r="G650" s="38" t="s">
        <v>3888</v>
      </c>
      <c r="H650" s="76" t="s">
        <v>76</v>
      </c>
      <c r="I650" s="76" t="s">
        <v>3889</v>
      </c>
      <c r="J650" s="40" t="s">
        <v>2159</v>
      </c>
      <c r="K650" s="66" t="s">
        <v>80</v>
      </c>
      <c r="L650" s="76" t="s">
        <v>81</v>
      </c>
      <c r="M650" s="86">
        <v>45461</v>
      </c>
      <c r="N650" s="86">
        <v>45463</v>
      </c>
      <c r="O650" s="86">
        <v>45584</v>
      </c>
      <c r="P650" s="76">
        <v>4</v>
      </c>
      <c r="Q650" s="76">
        <v>0</v>
      </c>
      <c r="R650" s="76">
        <v>120</v>
      </c>
      <c r="S650" s="76" t="s">
        <v>1144</v>
      </c>
      <c r="T650" s="69">
        <v>21200000</v>
      </c>
      <c r="U650" s="69">
        <v>5300000</v>
      </c>
      <c r="V650" s="43">
        <v>1427</v>
      </c>
      <c r="W650" s="44">
        <v>45442</v>
      </c>
      <c r="X650" s="45">
        <v>42400000</v>
      </c>
      <c r="Y650" s="46">
        <v>1941</v>
      </c>
      <c r="Z650" s="44">
        <v>45463</v>
      </c>
      <c r="AA650" s="47" t="s">
        <v>3752</v>
      </c>
      <c r="AB650" s="77" t="s">
        <v>84</v>
      </c>
      <c r="AC650" s="97">
        <v>45461</v>
      </c>
      <c r="AD650" s="48" t="s">
        <v>3890</v>
      </c>
      <c r="AE650" s="78" t="s">
        <v>3891</v>
      </c>
      <c r="AF650" s="77" t="s">
        <v>87</v>
      </c>
      <c r="AG650" s="48" t="s">
        <v>392</v>
      </c>
      <c r="AH650" s="61" t="s">
        <v>107</v>
      </c>
      <c r="AI650" s="48" t="s">
        <v>77</v>
      </c>
      <c r="AJ650" s="48" t="s">
        <v>77</v>
      </c>
      <c r="AK650" s="49"/>
      <c r="AL650" s="50"/>
      <c r="AM650" s="48" t="s">
        <v>77</v>
      </c>
      <c r="AN650" s="48" t="s">
        <v>77</v>
      </c>
      <c r="AO650" s="48" t="s">
        <v>77</v>
      </c>
      <c r="AP650" s="48" t="s">
        <v>77</v>
      </c>
      <c r="AQ650" s="48" t="s">
        <v>77</v>
      </c>
      <c r="AR650" s="48" t="s">
        <v>77</v>
      </c>
      <c r="AS650" s="48" t="s">
        <v>77</v>
      </c>
      <c r="AT650" s="51"/>
      <c r="AU650" s="51"/>
      <c r="AV650" s="51"/>
      <c r="AW650" s="51"/>
      <c r="AX650" s="52"/>
      <c r="AY650" s="37"/>
      <c r="AZ650" s="37"/>
      <c r="BA650" s="66"/>
      <c r="BB650" s="66"/>
      <c r="BC650" s="51"/>
      <c r="BD650" s="51"/>
      <c r="BE650" s="51"/>
      <c r="BF650" s="51"/>
      <c r="BG650" s="66"/>
      <c r="BH650" s="76"/>
      <c r="BI650" s="66"/>
      <c r="BJ650" s="76"/>
      <c r="BK650" s="66"/>
      <c r="BL650" s="79"/>
      <c r="BM650" s="76"/>
      <c r="BN650" s="66"/>
      <c r="BO650" s="66"/>
      <c r="BP650" s="79"/>
      <c r="BQ650" s="76"/>
      <c r="BR650" s="66"/>
      <c r="BS650" s="66"/>
      <c r="BT650" s="79"/>
      <c r="BU650" s="80"/>
      <c r="BV650" s="67" t="s">
        <v>243</v>
      </c>
      <c r="BW650" s="79">
        <v>45574</v>
      </c>
      <c r="BX650" s="64">
        <v>45574</v>
      </c>
      <c r="BY650" s="65">
        <v>110</v>
      </c>
      <c r="BZ650" s="66" t="s">
        <v>3892</v>
      </c>
      <c r="CA650" s="42">
        <v>19433333</v>
      </c>
      <c r="CB650" s="37" t="s">
        <v>245</v>
      </c>
    </row>
    <row r="651" spans="1:80" s="58" customFormat="1" ht="29.25" customHeight="1" x14ac:dyDescent="0.3">
      <c r="A651" s="75">
        <v>650</v>
      </c>
      <c r="B651" s="73">
        <v>109653</v>
      </c>
      <c r="C651" s="36" t="s">
        <v>133</v>
      </c>
      <c r="D651" s="71" t="s">
        <v>134</v>
      </c>
      <c r="E651" s="71" t="s">
        <v>385</v>
      </c>
      <c r="F651" s="66" t="s">
        <v>3893</v>
      </c>
      <c r="G651" s="38" t="s">
        <v>1872</v>
      </c>
      <c r="H651" s="76" t="s">
        <v>76</v>
      </c>
      <c r="I651" s="76" t="s">
        <v>3894</v>
      </c>
      <c r="J651" s="40" t="s">
        <v>3895</v>
      </c>
      <c r="K651" s="66" t="s">
        <v>80</v>
      </c>
      <c r="L651" s="76" t="s">
        <v>81</v>
      </c>
      <c r="M651" s="86">
        <v>45461</v>
      </c>
      <c r="N651" s="86">
        <v>45477</v>
      </c>
      <c r="O651" s="86">
        <v>45599</v>
      </c>
      <c r="P651" s="76">
        <v>4</v>
      </c>
      <c r="Q651" s="76">
        <v>0</v>
      </c>
      <c r="R651" s="76">
        <v>120</v>
      </c>
      <c r="S651" s="76" t="s">
        <v>1144</v>
      </c>
      <c r="T651" s="69">
        <v>20000000</v>
      </c>
      <c r="U651" s="69">
        <v>5000000</v>
      </c>
      <c r="V651" s="46">
        <v>1422</v>
      </c>
      <c r="W651" s="44">
        <v>45442</v>
      </c>
      <c r="X651" s="45">
        <v>20000000</v>
      </c>
      <c r="Y651" s="46">
        <v>1942</v>
      </c>
      <c r="Z651" s="44">
        <v>45463</v>
      </c>
      <c r="AA651" s="47" t="s">
        <v>3333</v>
      </c>
      <c r="AB651" s="77" t="s">
        <v>84</v>
      </c>
      <c r="AC651" s="97">
        <v>45461</v>
      </c>
      <c r="AD651" s="48" t="s">
        <v>3896</v>
      </c>
      <c r="AE651" s="78" t="s">
        <v>3897</v>
      </c>
      <c r="AF651" s="77" t="s">
        <v>87</v>
      </c>
      <c r="AG651" s="48" t="s">
        <v>392</v>
      </c>
      <c r="AH651" s="61" t="s">
        <v>107</v>
      </c>
      <c r="AI651" s="48" t="s">
        <v>77</v>
      </c>
      <c r="AJ651" s="48" t="s">
        <v>77</v>
      </c>
      <c r="AK651" s="49"/>
      <c r="AL651" s="50"/>
      <c r="AM651" s="48" t="s">
        <v>77</v>
      </c>
      <c r="AN651" s="48" t="s">
        <v>77</v>
      </c>
      <c r="AO651" s="48" t="s">
        <v>77</v>
      </c>
      <c r="AP651" s="48" t="s">
        <v>77</v>
      </c>
      <c r="AQ651" s="48" t="s">
        <v>77</v>
      </c>
      <c r="AR651" s="48" t="s">
        <v>77</v>
      </c>
      <c r="AS651" s="48" t="s">
        <v>77</v>
      </c>
      <c r="AT651" s="51"/>
      <c r="AU651" s="51"/>
      <c r="AV651" s="51"/>
      <c r="AW651" s="51"/>
      <c r="AX651" s="52"/>
      <c r="AY651" s="37"/>
      <c r="AZ651" s="37"/>
      <c r="BA651" s="66"/>
      <c r="BB651" s="66"/>
      <c r="BC651" s="51"/>
      <c r="BD651" s="51"/>
      <c r="BE651" s="51"/>
      <c r="BF651" s="51"/>
      <c r="BG651" s="66"/>
      <c r="BH651" s="76"/>
      <c r="BI651" s="66"/>
      <c r="BJ651" s="76"/>
      <c r="BK651" s="66"/>
      <c r="BL651" s="79"/>
      <c r="BM651" s="76"/>
      <c r="BN651" s="66"/>
      <c r="BO651" s="66"/>
      <c r="BP651" s="79"/>
      <c r="BQ651" s="76"/>
      <c r="BR651" s="66"/>
      <c r="BS651" s="66"/>
      <c r="BT651" s="79"/>
      <c r="BU651" s="80"/>
      <c r="BV651" s="67" t="s">
        <v>243</v>
      </c>
      <c r="BW651" s="79">
        <v>45575</v>
      </c>
      <c r="BX651" s="79">
        <v>45575</v>
      </c>
      <c r="BY651" s="65">
        <f>R651+AX651</f>
        <v>120</v>
      </c>
      <c r="BZ651" s="66" t="s">
        <v>1505</v>
      </c>
      <c r="CA651" s="42">
        <v>16166667</v>
      </c>
      <c r="CB651" s="37" t="s">
        <v>245</v>
      </c>
    </row>
    <row r="652" spans="1:80" s="58" customFormat="1" ht="29.25" customHeight="1" x14ac:dyDescent="0.3">
      <c r="A652" s="75">
        <v>651</v>
      </c>
      <c r="B652" s="73">
        <v>109658</v>
      </c>
      <c r="C652" s="36" t="s">
        <v>133</v>
      </c>
      <c r="D652" s="71" t="s">
        <v>134</v>
      </c>
      <c r="E652" s="71" t="s">
        <v>385</v>
      </c>
      <c r="F652" s="66" t="s">
        <v>3898</v>
      </c>
      <c r="G652" s="38" t="s">
        <v>1861</v>
      </c>
      <c r="H652" s="76" t="s">
        <v>76</v>
      </c>
      <c r="I652" s="76" t="s">
        <v>3899</v>
      </c>
      <c r="J652" s="40" t="s">
        <v>1863</v>
      </c>
      <c r="K652" s="66" t="s">
        <v>80</v>
      </c>
      <c r="L652" s="76" t="s">
        <v>81</v>
      </c>
      <c r="M652" s="86">
        <v>45461</v>
      </c>
      <c r="N652" s="86">
        <v>45477</v>
      </c>
      <c r="O652" s="86">
        <v>45599</v>
      </c>
      <c r="P652" s="76">
        <v>4</v>
      </c>
      <c r="Q652" s="76">
        <v>0</v>
      </c>
      <c r="R652" s="76">
        <v>120</v>
      </c>
      <c r="S652" s="76" t="s">
        <v>1144</v>
      </c>
      <c r="T652" s="69">
        <v>20000000</v>
      </c>
      <c r="U652" s="69">
        <v>5000000</v>
      </c>
      <c r="V652" s="46">
        <v>1472</v>
      </c>
      <c r="W652" s="44">
        <v>45447</v>
      </c>
      <c r="X652" s="45">
        <v>20000000</v>
      </c>
      <c r="Y652" s="46">
        <v>1943</v>
      </c>
      <c r="Z652" s="44">
        <v>45463</v>
      </c>
      <c r="AA652" s="47" t="s">
        <v>3333</v>
      </c>
      <c r="AB652" s="77" t="s">
        <v>84</v>
      </c>
      <c r="AC652" s="97">
        <v>45461</v>
      </c>
      <c r="AD652" s="48" t="s">
        <v>3900</v>
      </c>
      <c r="AE652" s="78" t="s">
        <v>3901</v>
      </c>
      <c r="AF652" s="77" t="s">
        <v>87</v>
      </c>
      <c r="AG652" s="48" t="s">
        <v>643</v>
      </c>
      <c r="AH652" s="61" t="s">
        <v>107</v>
      </c>
      <c r="AI652" s="48" t="s">
        <v>108</v>
      </c>
      <c r="AJ652" s="74">
        <v>45593</v>
      </c>
      <c r="AK652" s="50">
        <v>10000000</v>
      </c>
      <c r="AL652" s="50">
        <v>10000000</v>
      </c>
      <c r="AM652" s="48">
        <v>120266</v>
      </c>
      <c r="AN652" s="46">
        <v>1975</v>
      </c>
      <c r="AO652" s="59">
        <v>45588</v>
      </c>
      <c r="AP652" s="50">
        <v>10000000</v>
      </c>
      <c r="AQ652" s="46">
        <v>2550</v>
      </c>
      <c r="AR652" s="59">
        <v>45594</v>
      </c>
      <c r="AS652" s="50">
        <v>10000000</v>
      </c>
      <c r="AT652" s="52">
        <v>2</v>
      </c>
      <c r="AU652" s="52">
        <v>0</v>
      </c>
      <c r="AV652" s="52">
        <v>60</v>
      </c>
      <c r="AW652" s="37" t="s">
        <v>3264</v>
      </c>
      <c r="AX652" s="65">
        <v>60</v>
      </c>
      <c r="AY652" s="64">
        <v>45660</v>
      </c>
      <c r="AZ652" s="66"/>
      <c r="BA652" s="66"/>
      <c r="BB652" s="66"/>
      <c r="BC652" s="51"/>
      <c r="BD652" s="51"/>
      <c r="BE652" s="51"/>
      <c r="BF652" s="51"/>
      <c r="BG652" s="66"/>
      <c r="BH652" s="76"/>
      <c r="BI652" s="66"/>
      <c r="BJ652" s="76"/>
      <c r="BK652" s="66"/>
      <c r="BL652" s="79"/>
      <c r="BM652" s="76"/>
      <c r="BN652" s="66"/>
      <c r="BO652" s="66"/>
      <c r="BP652" s="79"/>
      <c r="BQ652" s="76"/>
      <c r="BR652" s="66"/>
      <c r="BS652" s="66"/>
      <c r="BT652" s="79"/>
      <c r="BU652" s="80"/>
      <c r="BV652" s="79"/>
      <c r="BW652" s="79"/>
      <c r="BX652" s="64">
        <v>45660</v>
      </c>
      <c r="BY652" s="65">
        <f>R652+AX652</f>
        <v>180</v>
      </c>
      <c r="BZ652" s="66" t="s">
        <v>2888</v>
      </c>
      <c r="CA652" s="42">
        <f>T652+AL652</f>
        <v>30000000</v>
      </c>
      <c r="CB652" s="37" t="s">
        <v>91</v>
      </c>
    </row>
    <row r="653" spans="1:80" s="58" customFormat="1" ht="29.25" customHeight="1" x14ac:dyDescent="0.3">
      <c r="A653" s="75">
        <v>652</v>
      </c>
      <c r="B653" s="73">
        <v>109662</v>
      </c>
      <c r="C653" s="36" t="s">
        <v>133</v>
      </c>
      <c r="D653" s="71" t="s">
        <v>134</v>
      </c>
      <c r="E653" s="71" t="s">
        <v>385</v>
      </c>
      <c r="F653" s="66" t="s">
        <v>3902</v>
      </c>
      <c r="G653" s="38" t="s">
        <v>3903</v>
      </c>
      <c r="H653" s="76" t="s">
        <v>76</v>
      </c>
      <c r="I653" s="76" t="s">
        <v>3904</v>
      </c>
      <c r="J653" s="40" t="s">
        <v>2472</v>
      </c>
      <c r="K653" s="66" t="s">
        <v>80</v>
      </c>
      <c r="L653" s="76" t="s">
        <v>81</v>
      </c>
      <c r="M653" s="86">
        <v>45461</v>
      </c>
      <c r="N653" s="86">
        <v>45464</v>
      </c>
      <c r="O653" s="86">
        <v>45585</v>
      </c>
      <c r="P653" s="76">
        <v>4</v>
      </c>
      <c r="Q653" s="76">
        <v>0</v>
      </c>
      <c r="R653" s="76">
        <v>120</v>
      </c>
      <c r="S653" s="76" t="s">
        <v>1144</v>
      </c>
      <c r="T653" s="69">
        <v>16000000</v>
      </c>
      <c r="U653" s="69">
        <v>4000000</v>
      </c>
      <c r="V653" s="46">
        <v>1425</v>
      </c>
      <c r="W653" s="44">
        <v>45442</v>
      </c>
      <c r="X653" s="45">
        <v>16000000</v>
      </c>
      <c r="Y653" s="46">
        <v>1944</v>
      </c>
      <c r="Z653" s="44">
        <v>45463</v>
      </c>
      <c r="AA653" s="47" t="s">
        <v>3552</v>
      </c>
      <c r="AB653" s="77" t="s">
        <v>84</v>
      </c>
      <c r="AC653" s="97">
        <v>45461</v>
      </c>
      <c r="AD653" s="48" t="s">
        <v>3905</v>
      </c>
      <c r="AE653" s="8" t="s">
        <v>3906</v>
      </c>
      <c r="AF653" s="77" t="s">
        <v>87</v>
      </c>
      <c r="AG653" s="61" t="s">
        <v>3907</v>
      </c>
      <c r="AH653" s="61" t="s">
        <v>107</v>
      </c>
      <c r="AI653" s="48" t="s">
        <v>108</v>
      </c>
      <c r="AJ653" s="74">
        <v>45583</v>
      </c>
      <c r="AK653" s="50">
        <v>8000000</v>
      </c>
      <c r="AL653" s="50">
        <v>8000000</v>
      </c>
      <c r="AM653" s="48">
        <v>120138</v>
      </c>
      <c r="AN653" s="46">
        <v>1959</v>
      </c>
      <c r="AO653" s="59">
        <v>45583</v>
      </c>
      <c r="AP653" s="50">
        <v>8000000</v>
      </c>
      <c r="AQ653" s="46">
        <v>2490</v>
      </c>
      <c r="AR653" s="59">
        <v>45584</v>
      </c>
      <c r="AS653" s="50">
        <v>8000000</v>
      </c>
      <c r="AT653" s="52">
        <v>2</v>
      </c>
      <c r="AU653" s="52">
        <v>0</v>
      </c>
      <c r="AV653" s="52">
        <v>60</v>
      </c>
      <c r="AW653" s="37" t="s">
        <v>3264</v>
      </c>
      <c r="AX653" s="65">
        <v>60</v>
      </c>
      <c r="AY653" s="64">
        <v>45646</v>
      </c>
      <c r="AZ653" s="66"/>
      <c r="BA653" s="66"/>
      <c r="BB653" s="66"/>
      <c r="BC653" s="51"/>
      <c r="BD653" s="51"/>
      <c r="BE653" s="51"/>
      <c r="BF653" s="51"/>
      <c r="BG653" s="66"/>
      <c r="BH653" s="76"/>
      <c r="BI653" s="66"/>
      <c r="BJ653" s="76"/>
      <c r="BK653" s="66"/>
      <c r="BL653" s="79"/>
      <c r="BM653" s="76"/>
      <c r="BN653" s="66"/>
      <c r="BO653" s="66"/>
      <c r="BP653" s="79"/>
      <c r="BQ653" s="76"/>
      <c r="BR653" s="66"/>
      <c r="BS653" s="66"/>
      <c r="BT653" s="79"/>
      <c r="BU653" s="80"/>
      <c r="BV653" s="79"/>
      <c r="BW653" s="79"/>
      <c r="BX653" s="64">
        <v>45646</v>
      </c>
      <c r="BY653" s="65">
        <f>R653+AX653</f>
        <v>180</v>
      </c>
      <c r="BZ653" s="66" t="s">
        <v>2888</v>
      </c>
      <c r="CA653" s="42">
        <f>T653+AL653</f>
        <v>24000000</v>
      </c>
      <c r="CB653" s="37" t="s">
        <v>91</v>
      </c>
    </row>
    <row r="654" spans="1:80" s="58" customFormat="1" ht="29.25" customHeight="1" x14ac:dyDescent="0.3">
      <c r="A654" s="75">
        <v>653</v>
      </c>
      <c r="B654" s="73">
        <v>109663</v>
      </c>
      <c r="C654" s="36" t="s">
        <v>133</v>
      </c>
      <c r="D654" s="71" t="s">
        <v>134</v>
      </c>
      <c r="E654" s="71" t="s">
        <v>385</v>
      </c>
      <c r="F654" s="66" t="s">
        <v>3908</v>
      </c>
      <c r="G654" s="38" t="s">
        <v>3909</v>
      </c>
      <c r="H654" s="76" t="s">
        <v>76</v>
      </c>
      <c r="I654" s="76" t="s">
        <v>3910</v>
      </c>
      <c r="J654" s="40" t="s">
        <v>1915</v>
      </c>
      <c r="K654" s="66" t="s">
        <v>80</v>
      </c>
      <c r="L654" s="76" t="s">
        <v>81</v>
      </c>
      <c r="M654" s="86">
        <v>45461</v>
      </c>
      <c r="N654" s="86">
        <v>45464</v>
      </c>
      <c r="O654" s="86">
        <v>45585</v>
      </c>
      <c r="P654" s="76">
        <v>4</v>
      </c>
      <c r="Q654" s="76">
        <v>0</v>
      </c>
      <c r="R654" s="76">
        <v>120</v>
      </c>
      <c r="S654" s="76" t="s">
        <v>1144</v>
      </c>
      <c r="T654" s="69">
        <v>19500000</v>
      </c>
      <c r="U654" s="69">
        <v>4875000</v>
      </c>
      <c r="V654" s="46">
        <v>1426</v>
      </c>
      <c r="W654" s="44">
        <v>45442</v>
      </c>
      <c r="X654" s="45">
        <v>19500000</v>
      </c>
      <c r="Y654" s="46">
        <v>1945</v>
      </c>
      <c r="Z654" s="44">
        <v>45463</v>
      </c>
      <c r="AA654" s="47" t="s">
        <v>2894</v>
      </c>
      <c r="AB654" s="77" t="s">
        <v>84</v>
      </c>
      <c r="AC654" s="97">
        <v>45461</v>
      </c>
      <c r="AD654" s="48" t="s">
        <v>3911</v>
      </c>
      <c r="AE654" s="78" t="s">
        <v>3912</v>
      </c>
      <c r="AF654" s="77" t="s">
        <v>87</v>
      </c>
      <c r="AG654" s="48" t="s">
        <v>392</v>
      </c>
      <c r="AH654" s="61" t="s">
        <v>107</v>
      </c>
      <c r="AI654" s="48" t="s">
        <v>77</v>
      </c>
      <c r="AJ654" s="48" t="s">
        <v>77</v>
      </c>
      <c r="AK654" s="49"/>
      <c r="AL654" s="50"/>
      <c r="AM654" s="48" t="s">
        <v>77</v>
      </c>
      <c r="AN654" s="48" t="s">
        <v>77</v>
      </c>
      <c r="AO654" s="48" t="s">
        <v>77</v>
      </c>
      <c r="AP654" s="48" t="s">
        <v>77</v>
      </c>
      <c r="AQ654" s="48" t="s">
        <v>77</v>
      </c>
      <c r="AR654" s="48" t="s">
        <v>77</v>
      </c>
      <c r="AS654" s="48" t="s">
        <v>77</v>
      </c>
      <c r="AT654" s="51"/>
      <c r="AU654" s="51"/>
      <c r="AV654" s="51"/>
      <c r="AW654" s="51"/>
      <c r="AX654" s="52"/>
      <c r="AY654" s="37"/>
      <c r="AZ654" s="37"/>
      <c r="BA654" s="66"/>
      <c r="BB654" s="66"/>
      <c r="BC654" s="51"/>
      <c r="BD654" s="51"/>
      <c r="BE654" s="51"/>
      <c r="BF654" s="51"/>
      <c r="BG654" s="66"/>
      <c r="BH654" s="76"/>
      <c r="BI654" s="66"/>
      <c r="BJ654" s="76"/>
      <c r="BK654" s="66"/>
      <c r="BL654" s="79"/>
      <c r="BM654" s="76"/>
      <c r="BN654" s="66"/>
      <c r="BO654" s="66"/>
      <c r="BP654" s="79"/>
      <c r="BQ654" s="76"/>
      <c r="BR654" s="66"/>
      <c r="BS654" s="66"/>
      <c r="BT654" s="79"/>
      <c r="BU654" s="80"/>
      <c r="BV654" s="79"/>
      <c r="BW654" s="79"/>
      <c r="BX654" s="64">
        <f>O654</f>
        <v>45585</v>
      </c>
      <c r="BY654" s="65">
        <f>R654+AX654</f>
        <v>120</v>
      </c>
      <c r="BZ654" s="66" t="str">
        <f>S654</f>
        <v>4 MESES</v>
      </c>
      <c r="CA654" s="42">
        <f>T654+AL654</f>
        <v>19500000</v>
      </c>
      <c r="CB654" s="37" t="s">
        <v>91</v>
      </c>
    </row>
    <row r="655" spans="1:80" s="58" customFormat="1" ht="29.25" customHeight="1" x14ac:dyDescent="0.3">
      <c r="A655" s="75">
        <v>654</v>
      </c>
      <c r="B655" s="73">
        <v>109664</v>
      </c>
      <c r="C655" s="36" t="s">
        <v>133</v>
      </c>
      <c r="D655" s="71" t="s">
        <v>134</v>
      </c>
      <c r="E655" s="71" t="s">
        <v>385</v>
      </c>
      <c r="F655" s="66" t="s">
        <v>3913</v>
      </c>
      <c r="G655" s="38" t="s">
        <v>3914</v>
      </c>
      <c r="H655" s="76" t="s">
        <v>76</v>
      </c>
      <c r="I655" s="76" t="s">
        <v>3915</v>
      </c>
      <c r="J655" s="40" t="s">
        <v>2159</v>
      </c>
      <c r="K655" s="66" t="s">
        <v>80</v>
      </c>
      <c r="L655" s="76" t="s">
        <v>81</v>
      </c>
      <c r="M655" s="86">
        <v>45461</v>
      </c>
      <c r="N655" s="86">
        <v>45467</v>
      </c>
      <c r="O655" s="86">
        <v>45588</v>
      </c>
      <c r="P655" s="76">
        <v>4</v>
      </c>
      <c r="Q655" s="76">
        <v>0</v>
      </c>
      <c r="R655" s="76">
        <v>120</v>
      </c>
      <c r="S655" s="76" t="s">
        <v>1144</v>
      </c>
      <c r="T655" s="69">
        <v>21200000</v>
      </c>
      <c r="U655" s="69">
        <v>5300000</v>
      </c>
      <c r="V655" s="43">
        <v>1427</v>
      </c>
      <c r="W655" s="44">
        <v>45442</v>
      </c>
      <c r="X655" s="45">
        <v>42400000</v>
      </c>
      <c r="Y655" s="46">
        <v>1946</v>
      </c>
      <c r="Z655" s="44">
        <v>45463</v>
      </c>
      <c r="AA655" s="47" t="s">
        <v>3752</v>
      </c>
      <c r="AB655" s="77" t="s">
        <v>84</v>
      </c>
      <c r="AC655" s="97">
        <v>45461</v>
      </c>
      <c r="AD655" s="48" t="s">
        <v>3916</v>
      </c>
      <c r="AE655" s="78" t="s">
        <v>3917</v>
      </c>
      <c r="AF655" s="77" t="s">
        <v>87</v>
      </c>
      <c r="AG655" s="48" t="s">
        <v>392</v>
      </c>
      <c r="AH655" s="61" t="s">
        <v>107</v>
      </c>
      <c r="AI655" s="48" t="s">
        <v>77</v>
      </c>
      <c r="AJ655" s="48" t="s">
        <v>77</v>
      </c>
      <c r="AK655" s="49"/>
      <c r="AL655" s="50"/>
      <c r="AM655" s="48" t="s">
        <v>77</v>
      </c>
      <c r="AN655" s="48" t="s">
        <v>77</v>
      </c>
      <c r="AO655" s="48" t="s">
        <v>77</v>
      </c>
      <c r="AP655" s="48" t="s">
        <v>77</v>
      </c>
      <c r="AQ655" s="48" t="s">
        <v>77</v>
      </c>
      <c r="AR655" s="48" t="s">
        <v>77</v>
      </c>
      <c r="AS655" s="48" t="s">
        <v>77</v>
      </c>
      <c r="AT655" s="51"/>
      <c r="AU655" s="51"/>
      <c r="AV655" s="51"/>
      <c r="AW655" s="51"/>
      <c r="AX655" s="52"/>
      <c r="AY655" s="37"/>
      <c r="AZ655" s="37"/>
      <c r="BA655" s="66"/>
      <c r="BB655" s="66"/>
      <c r="BC655" s="51"/>
      <c r="BD655" s="51"/>
      <c r="BE655" s="51"/>
      <c r="BF655" s="51"/>
      <c r="BG655" s="66"/>
      <c r="BH655" s="76"/>
      <c r="BI655" s="66"/>
      <c r="BJ655" s="76"/>
      <c r="BK655" s="66"/>
      <c r="BL655" s="79"/>
      <c r="BM655" s="76"/>
      <c r="BN655" s="66"/>
      <c r="BO655" s="66"/>
      <c r="BP655" s="79"/>
      <c r="BQ655" s="76"/>
      <c r="BR655" s="66"/>
      <c r="BS655" s="66"/>
      <c r="BT655" s="79"/>
      <c r="BU655" s="80"/>
      <c r="BV655" s="79"/>
      <c r="BW655" s="79"/>
      <c r="BX655" s="64">
        <f>O655</f>
        <v>45588</v>
      </c>
      <c r="BY655" s="65">
        <f>R655+AX655</f>
        <v>120</v>
      </c>
      <c r="BZ655" s="66" t="str">
        <f>S655</f>
        <v>4 MESES</v>
      </c>
      <c r="CA655" s="42">
        <f>T655+AL655</f>
        <v>21200000</v>
      </c>
      <c r="CB655" s="37" t="s">
        <v>91</v>
      </c>
    </row>
    <row r="656" spans="1:80" s="58" customFormat="1" ht="29.25" customHeight="1" x14ac:dyDescent="0.3">
      <c r="A656" s="75">
        <v>655</v>
      </c>
      <c r="B656" s="73">
        <v>109665</v>
      </c>
      <c r="C656" s="36" t="s">
        <v>133</v>
      </c>
      <c r="D656" s="71" t="s">
        <v>134</v>
      </c>
      <c r="E656" s="71" t="s">
        <v>385</v>
      </c>
      <c r="F656" s="66" t="s">
        <v>3918</v>
      </c>
      <c r="G656" s="38" t="s">
        <v>3919</v>
      </c>
      <c r="H656" s="76" t="s">
        <v>76</v>
      </c>
      <c r="I656" s="76" t="s">
        <v>3920</v>
      </c>
      <c r="J656" s="40" t="s">
        <v>482</v>
      </c>
      <c r="K656" s="66" t="s">
        <v>80</v>
      </c>
      <c r="L656" s="76" t="s">
        <v>81</v>
      </c>
      <c r="M656" s="86">
        <v>45461</v>
      </c>
      <c r="N656" s="86">
        <v>45467</v>
      </c>
      <c r="O656" s="86">
        <v>45588</v>
      </c>
      <c r="P656" s="76">
        <v>4</v>
      </c>
      <c r="Q656" s="76">
        <v>0</v>
      </c>
      <c r="R656" s="76">
        <v>120</v>
      </c>
      <c r="S656" s="76" t="s">
        <v>1144</v>
      </c>
      <c r="T656" s="69">
        <v>9200000</v>
      </c>
      <c r="U656" s="69">
        <v>2300000</v>
      </c>
      <c r="V656" s="46">
        <v>1428</v>
      </c>
      <c r="W656" s="44">
        <v>45442</v>
      </c>
      <c r="X656" s="45">
        <v>18400000</v>
      </c>
      <c r="Y656" s="46">
        <v>1947</v>
      </c>
      <c r="Z656" s="44">
        <v>45463</v>
      </c>
      <c r="AA656" s="47" t="s">
        <v>3921</v>
      </c>
      <c r="AB656" s="77" t="s">
        <v>84</v>
      </c>
      <c r="AC656" s="97">
        <v>45461</v>
      </c>
      <c r="AD656" s="48" t="s">
        <v>3922</v>
      </c>
      <c r="AE656" s="78" t="s">
        <v>3923</v>
      </c>
      <c r="AF656" s="77" t="s">
        <v>87</v>
      </c>
      <c r="AG656" s="48" t="s">
        <v>392</v>
      </c>
      <c r="AH656" s="61" t="s">
        <v>107</v>
      </c>
      <c r="AI656" s="48" t="s">
        <v>77</v>
      </c>
      <c r="AJ656" s="48" t="s">
        <v>77</v>
      </c>
      <c r="AK656" s="49"/>
      <c r="AL656" s="50"/>
      <c r="AM656" s="48" t="s">
        <v>77</v>
      </c>
      <c r="AN656" s="48" t="s">
        <v>77</v>
      </c>
      <c r="AO656" s="48" t="s">
        <v>77</v>
      </c>
      <c r="AP656" s="48" t="s">
        <v>77</v>
      </c>
      <c r="AQ656" s="48" t="s">
        <v>77</v>
      </c>
      <c r="AR656" s="48" t="s">
        <v>77</v>
      </c>
      <c r="AS656" s="48" t="s">
        <v>77</v>
      </c>
      <c r="AT656" s="51"/>
      <c r="AU656" s="51"/>
      <c r="AV656" s="51"/>
      <c r="AW656" s="51"/>
      <c r="AX656" s="52"/>
      <c r="AY656" s="37"/>
      <c r="AZ656" s="37"/>
      <c r="BA656" s="66"/>
      <c r="BB656" s="66"/>
      <c r="BC656" s="51"/>
      <c r="BD656" s="51"/>
      <c r="BE656" s="51"/>
      <c r="BF656" s="51"/>
      <c r="BG656" s="66"/>
      <c r="BH656" s="76"/>
      <c r="BI656" s="66"/>
      <c r="BJ656" s="76"/>
      <c r="BK656" s="66"/>
      <c r="BL656" s="79"/>
      <c r="BM656" s="76"/>
      <c r="BN656" s="66"/>
      <c r="BO656" s="66"/>
      <c r="BP656" s="79"/>
      <c r="BQ656" s="76"/>
      <c r="BR656" s="66"/>
      <c r="BS656" s="66"/>
      <c r="BT656" s="79"/>
      <c r="BU656" s="80"/>
      <c r="BV656" s="79"/>
      <c r="BW656" s="79"/>
      <c r="BX656" s="64">
        <f>O656</f>
        <v>45588</v>
      </c>
      <c r="BY656" s="65">
        <f>R656+AX656</f>
        <v>120</v>
      </c>
      <c r="BZ656" s="66" t="str">
        <f>S656</f>
        <v>4 MESES</v>
      </c>
      <c r="CA656" s="42">
        <f>T656+AL656</f>
        <v>9200000</v>
      </c>
      <c r="CB656" s="37" t="s">
        <v>91</v>
      </c>
    </row>
    <row r="657" spans="1:80" s="58" customFormat="1" ht="29.25" customHeight="1" x14ac:dyDescent="0.3">
      <c r="A657" s="75">
        <v>656</v>
      </c>
      <c r="B657" s="73">
        <v>109657</v>
      </c>
      <c r="C657" s="36" t="s">
        <v>133</v>
      </c>
      <c r="D657" s="71" t="s">
        <v>134</v>
      </c>
      <c r="E657" s="71" t="s">
        <v>385</v>
      </c>
      <c r="F657" s="66" t="s">
        <v>3924</v>
      </c>
      <c r="G657" s="38" t="s">
        <v>3925</v>
      </c>
      <c r="H657" s="76" t="s">
        <v>76</v>
      </c>
      <c r="I657" s="76" t="s">
        <v>3926</v>
      </c>
      <c r="J657" s="40" t="s">
        <v>3927</v>
      </c>
      <c r="K657" s="66" t="s">
        <v>80</v>
      </c>
      <c r="L657" s="76" t="s">
        <v>81</v>
      </c>
      <c r="M657" s="86">
        <v>45461</v>
      </c>
      <c r="N657" s="86">
        <v>45463</v>
      </c>
      <c r="O657" s="86">
        <v>45584</v>
      </c>
      <c r="P657" s="76">
        <v>4</v>
      </c>
      <c r="Q657" s="76">
        <v>0</v>
      </c>
      <c r="R657" s="76">
        <v>120</v>
      </c>
      <c r="S657" s="76" t="s">
        <v>1144</v>
      </c>
      <c r="T657" s="69">
        <v>11200000</v>
      </c>
      <c r="U657" s="69">
        <v>2800000</v>
      </c>
      <c r="V657" s="43">
        <v>1471</v>
      </c>
      <c r="W657" s="44">
        <v>45447</v>
      </c>
      <c r="X657" s="45">
        <v>22400000</v>
      </c>
      <c r="Y657" s="46">
        <v>1948</v>
      </c>
      <c r="Z657" s="44">
        <v>45463</v>
      </c>
      <c r="AA657" s="47" t="s">
        <v>3928</v>
      </c>
      <c r="AB657" s="77" t="s">
        <v>84</v>
      </c>
      <c r="AC657" s="97">
        <v>45461</v>
      </c>
      <c r="AD657" s="48" t="s">
        <v>3929</v>
      </c>
      <c r="AE657" s="78" t="s">
        <v>3930</v>
      </c>
      <c r="AF657" s="77" t="s">
        <v>87</v>
      </c>
      <c r="AG657" s="48" t="s">
        <v>626</v>
      </c>
      <c r="AH657" s="61" t="s">
        <v>107</v>
      </c>
      <c r="AI657" s="48" t="s">
        <v>77</v>
      </c>
      <c r="AJ657" s="48" t="s">
        <v>77</v>
      </c>
      <c r="AK657" s="49"/>
      <c r="AL657" s="50"/>
      <c r="AM657" s="48" t="s">
        <v>77</v>
      </c>
      <c r="AN657" s="48" t="s">
        <v>77</v>
      </c>
      <c r="AO657" s="48" t="s">
        <v>77</v>
      </c>
      <c r="AP657" s="48" t="s">
        <v>77</v>
      </c>
      <c r="AQ657" s="48" t="s">
        <v>77</v>
      </c>
      <c r="AR657" s="48" t="s">
        <v>77</v>
      </c>
      <c r="AS657" s="48" t="s">
        <v>77</v>
      </c>
      <c r="AT657" s="51"/>
      <c r="AU657" s="51"/>
      <c r="AV657" s="51"/>
      <c r="AW657" s="51"/>
      <c r="AX657" s="52"/>
      <c r="AY657" s="37"/>
      <c r="AZ657" s="37"/>
      <c r="BA657" s="66"/>
      <c r="BB657" s="66"/>
      <c r="BC657" s="51"/>
      <c r="BD657" s="51"/>
      <c r="BE657" s="51"/>
      <c r="BF657" s="51"/>
      <c r="BG657" s="66"/>
      <c r="BH657" s="76"/>
      <c r="BI657" s="66"/>
      <c r="BJ657" s="76"/>
      <c r="BK657" s="66"/>
      <c r="BL657" s="79"/>
      <c r="BM657" s="76"/>
      <c r="BN657" s="66"/>
      <c r="BO657" s="66"/>
      <c r="BP657" s="79"/>
      <c r="BQ657" s="76"/>
      <c r="BR657" s="66"/>
      <c r="BS657" s="66"/>
      <c r="BT657" s="79"/>
      <c r="BU657" s="80"/>
      <c r="BV657" s="79"/>
      <c r="BW657" s="79"/>
      <c r="BX657" s="64">
        <f>O657</f>
        <v>45584</v>
      </c>
      <c r="BY657" s="65">
        <f>R657+AX657</f>
        <v>120</v>
      </c>
      <c r="BZ657" s="66" t="str">
        <f>S657</f>
        <v>4 MESES</v>
      </c>
      <c r="CA657" s="42">
        <f>T657+AL657</f>
        <v>11200000</v>
      </c>
      <c r="CB657" s="37" t="s">
        <v>91</v>
      </c>
    </row>
    <row r="658" spans="1:80" s="58" customFormat="1" ht="29.25" customHeight="1" x14ac:dyDescent="0.3">
      <c r="A658" s="75">
        <v>657</v>
      </c>
      <c r="B658" s="73">
        <v>109675</v>
      </c>
      <c r="C658" s="36" t="s">
        <v>1789</v>
      </c>
      <c r="D658" s="71" t="s">
        <v>1790</v>
      </c>
      <c r="E658" s="71" t="s">
        <v>1791</v>
      </c>
      <c r="F658" s="66" t="s">
        <v>3931</v>
      </c>
      <c r="G658" s="38" t="s">
        <v>1793</v>
      </c>
      <c r="H658" s="76" t="s">
        <v>76</v>
      </c>
      <c r="I658" s="76" t="s">
        <v>3932</v>
      </c>
      <c r="J658" s="40" t="s">
        <v>1795</v>
      </c>
      <c r="K658" s="66" t="s">
        <v>80</v>
      </c>
      <c r="L658" s="76" t="s">
        <v>81</v>
      </c>
      <c r="M658" s="86">
        <v>45461</v>
      </c>
      <c r="N658" s="86">
        <v>45477</v>
      </c>
      <c r="O658" s="86">
        <v>45599</v>
      </c>
      <c r="P658" s="76">
        <v>4</v>
      </c>
      <c r="Q658" s="76">
        <v>0</v>
      </c>
      <c r="R658" s="76">
        <v>120</v>
      </c>
      <c r="S658" s="76" t="s">
        <v>1144</v>
      </c>
      <c r="T658" s="69">
        <v>20000000</v>
      </c>
      <c r="U658" s="69">
        <v>5000000</v>
      </c>
      <c r="V658" s="46">
        <v>1435</v>
      </c>
      <c r="W658" s="44">
        <v>45442</v>
      </c>
      <c r="X658" s="45">
        <v>20000000</v>
      </c>
      <c r="Y658" s="46">
        <v>1949</v>
      </c>
      <c r="Z658" s="44">
        <v>45463</v>
      </c>
      <c r="AA658" s="47" t="s">
        <v>3333</v>
      </c>
      <c r="AB658" s="77" t="s">
        <v>84</v>
      </c>
      <c r="AC658" s="97">
        <v>45461</v>
      </c>
      <c r="AD658" s="48" t="s">
        <v>3933</v>
      </c>
      <c r="AE658" s="78" t="s">
        <v>3934</v>
      </c>
      <c r="AF658" s="77" t="s">
        <v>87</v>
      </c>
      <c r="AG658" s="61" t="s">
        <v>1798</v>
      </c>
      <c r="AH658" s="60" t="s">
        <v>1103</v>
      </c>
      <c r="AI658" s="48" t="s">
        <v>77</v>
      </c>
      <c r="AJ658" s="48" t="s">
        <v>77</v>
      </c>
      <c r="AK658" s="49"/>
      <c r="AL658" s="50"/>
      <c r="AM658" s="48" t="s">
        <v>77</v>
      </c>
      <c r="AN658" s="48" t="s">
        <v>77</v>
      </c>
      <c r="AO658" s="48" t="s">
        <v>77</v>
      </c>
      <c r="AP658" s="48" t="s">
        <v>77</v>
      </c>
      <c r="AQ658" s="48" t="s">
        <v>77</v>
      </c>
      <c r="AR658" s="48" t="s">
        <v>77</v>
      </c>
      <c r="AS658" s="48" t="s">
        <v>77</v>
      </c>
      <c r="AT658" s="51"/>
      <c r="AU658" s="51"/>
      <c r="AV658" s="51"/>
      <c r="AW658" s="51"/>
      <c r="AX658" s="52"/>
      <c r="AY658" s="37"/>
      <c r="AZ658" s="37"/>
      <c r="BA658" s="66"/>
      <c r="BB658" s="66"/>
      <c r="BC658" s="51"/>
      <c r="BD658" s="51"/>
      <c r="BE658" s="51"/>
      <c r="BF658" s="51"/>
      <c r="BG658" s="66"/>
      <c r="BH658" s="76"/>
      <c r="BI658" s="66"/>
      <c r="BJ658" s="76"/>
      <c r="BK658" s="66"/>
      <c r="BL658" s="79"/>
      <c r="BM658" s="76"/>
      <c r="BN658" s="66"/>
      <c r="BO658" s="66"/>
      <c r="BP658" s="79"/>
      <c r="BQ658" s="76"/>
      <c r="BR658" s="66"/>
      <c r="BS658" s="66"/>
      <c r="BT658" s="79"/>
      <c r="BU658" s="80"/>
      <c r="BV658" s="79"/>
      <c r="BW658" s="79"/>
      <c r="BX658" s="64">
        <f>O658</f>
        <v>45599</v>
      </c>
      <c r="BY658" s="65">
        <f>R658+AX658</f>
        <v>120</v>
      </c>
      <c r="BZ658" s="66" t="str">
        <f>S658</f>
        <v>4 MESES</v>
      </c>
      <c r="CA658" s="42">
        <f>T658+AL658</f>
        <v>20000000</v>
      </c>
      <c r="CB658" s="37" t="s">
        <v>91</v>
      </c>
    </row>
    <row r="659" spans="1:80" s="58" customFormat="1" ht="29.25" customHeight="1" x14ac:dyDescent="0.3">
      <c r="A659" s="75">
        <v>658</v>
      </c>
      <c r="B659" s="73">
        <v>108438</v>
      </c>
      <c r="C659" s="36" t="s">
        <v>71</v>
      </c>
      <c r="D659" s="71" t="s">
        <v>72</v>
      </c>
      <c r="E659" s="71" t="s">
        <v>73</v>
      </c>
      <c r="F659" s="66" t="s">
        <v>3935</v>
      </c>
      <c r="G659" s="38" t="s">
        <v>3936</v>
      </c>
      <c r="H659" s="76" t="s">
        <v>76</v>
      </c>
      <c r="I659" s="76" t="s">
        <v>3937</v>
      </c>
      <c r="J659" s="40" t="s">
        <v>3938</v>
      </c>
      <c r="K659" s="66" t="s">
        <v>80</v>
      </c>
      <c r="L659" s="76" t="s">
        <v>81</v>
      </c>
      <c r="M659" s="86">
        <v>45461</v>
      </c>
      <c r="N659" s="86">
        <v>45467</v>
      </c>
      <c r="O659" s="86">
        <v>45588</v>
      </c>
      <c r="P659" s="76">
        <v>4</v>
      </c>
      <c r="Q659" s="76">
        <v>0</v>
      </c>
      <c r="R659" s="76">
        <v>120</v>
      </c>
      <c r="S659" s="76" t="s">
        <v>1144</v>
      </c>
      <c r="T659" s="69">
        <v>32000000</v>
      </c>
      <c r="U659" s="69">
        <v>8000000</v>
      </c>
      <c r="V659" s="43">
        <v>1451</v>
      </c>
      <c r="W659" s="44">
        <v>45443</v>
      </c>
      <c r="X659" s="45">
        <v>96000000</v>
      </c>
      <c r="Y659" s="46">
        <v>1950</v>
      </c>
      <c r="Z659" s="44">
        <v>45463</v>
      </c>
      <c r="AA659" s="47" t="s">
        <v>3317</v>
      </c>
      <c r="AB659" s="77" t="s">
        <v>84</v>
      </c>
      <c r="AC659" s="97">
        <v>45461</v>
      </c>
      <c r="AD659" s="48" t="s">
        <v>3939</v>
      </c>
      <c r="AE659" s="78" t="s">
        <v>3940</v>
      </c>
      <c r="AF659" s="77" t="s">
        <v>87</v>
      </c>
      <c r="AG659" s="61" t="s">
        <v>204</v>
      </c>
      <c r="AH659" s="61" t="s">
        <v>3941</v>
      </c>
      <c r="AI659" s="48" t="s">
        <v>77</v>
      </c>
      <c r="AJ659" s="48" t="s">
        <v>77</v>
      </c>
      <c r="AK659" s="49"/>
      <c r="AL659" s="50"/>
      <c r="AM659" s="48" t="s">
        <v>77</v>
      </c>
      <c r="AN659" s="48" t="s">
        <v>77</v>
      </c>
      <c r="AO659" s="48" t="s">
        <v>77</v>
      </c>
      <c r="AP659" s="48" t="s">
        <v>77</v>
      </c>
      <c r="AQ659" s="48" t="s">
        <v>77</v>
      </c>
      <c r="AR659" s="48" t="s">
        <v>77</v>
      </c>
      <c r="AS659" s="48" t="s">
        <v>77</v>
      </c>
      <c r="AT659" s="51"/>
      <c r="AU659" s="51"/>
      <c r="AV659" s="51"/>
      <c r="AW659" s="51"/>
      <c r="AX659" s="52"/>
      <c r="AY659" s="37"/>
      <c r="AZ659" s="37"/>
      <c r="BA659" s="66"/>
      <c r="BB659" s="66"/>
      <c r="BC659" s="51"/>
      <c r="BD659" s="51"/>
      <c r="BE659" s="51"/>
      <c r="BF659" s="51"/>
      <c r="BG659" s="66"/>
      <c r="BH659" s="76"/>
      <c r="BI659" s="66"/>
      <c r="BJ659" s="76"/>
      <c r="BK659" s="66"/>
      <c r="BL659" s="79"/>
      <c r="BM659" s="76"/>
      <c r="BN659" s="66"/>
      <c r="BO659" s="66"/>
      <c r="BP659" s="79"/>
      <c r="BQ659" s="76"/>
      <c r="BR659" s="66"/>
      <c r="BS659" s="66"/>
      <c r="BT659" s="79"/>
      <c r="BU659" s="80"/>
      <c r="BV659" s="79"/>
      <c r="BW659" s="79"/>
      <c r="BX659" s="64">
        <f>O659</f>
        <v>45588</v>
      </c>
      <c r="BY659" s="65">
        <f>R659+AX659</f>
        <v>120</v>
      </c>
      <c r="BZ659" s="66" t="str">
        <f>S659</f>
        <v>4 MESES</v>
      </c>
      <c r="CA659" s="42">
        <f>T659+AL659</f>
        <v>32000000</v>
      </c>
      <c r="CB659" s="37" t="s">
        <v>91</v>
      </c>
    </row>
    <row r="660" spans="1:80" s="58" customFormat="1" ht="29.25" customHeight="1" x14ac:dyDescent="0.3">
      <c r="A660" s="75">
        <v>659</v>
      </c>
      <c r="B660" s="73">
        <v>109667</v>
      </c>
      <c r="C660" s="36" t="s">
        <v>121</v>
      </c>
      <c r="D660" s="71" t="s">
        <v>122</v>
      </c>
      <c r="E660" s="71" t="s">
        <v>123</v>
      </c>
      <c r="F660" s="66" t="s">
        <v>3942</v>
      </c>
      <c r="G660" s="38" t="s">
        <v>1785</v>
      </c>
      <c r="H660" s="76" t="s">
        <v>76</v>
      </c>
      <c r="I660" s="76" t="s">
        <v>3943</v>
      </c>
      <c r="J660" s="40" t="s">
        <v>1661</v>
      </c>
      <c r="K660" s="66" t="s">
        <v>80</v>
      </c>
      <c r="L660" s="76" t="s">
        <v>81</v>
      </c>
      <c r="M660" s="86">
        <v>45468</v>
      </c>
      <c r="N660" s="86">
        <v>45471</v>
      </c>
      <c r="O660" s="86">
        <v>45592</v>
      </c>
      <c r="P660" s="76">
        <v>4</v>
      </c>
      <c r="Q660" s="76">
        <v>0</v>
      </c>
      <c r="R660" s="76">
        <v>120</v>
      </c>
      <c r="S660" s="76" t="s">
        <v>1144</v>
      </c>
      <c r="T660" s="69">
        <v>16000000</v>
      </c>
      <c r="U660" s="69">
        <v>4000000</v>
      </c>
      <c r="V660" s="43">
        <v>1429</v>
      </c>
      <c r="W660" s="44">
        <v>45442</v>
      </c>
      <c r="X660" s="45">
        <v>64000000</v>
      </c>
      <c r="Y660" s="46">
        <v>1989</v>
      </c>
      <c r="Z660" s="44">
        <v>45469</v>
      </c>
      <c r="AA660" s="47" t="s">
        <v>3552</v>
      </c>
      <c r="AB660" s="77" t="s">
        <v>84</v>
      </c>
      <c r="AC660" s="97">
        <v>45468</v>
      </c>
      <c r="AD660" s="48" t="s">
        <v>3944</v>
      </c>
      <c r="AE660" s="78" t="s">
        <v>3945</v>
      </c>
      <c r="AF660" s="77" t="s">
        <v>87</v>
      </c>
      <c r="AG660" s="61" t="s">
        <v>130</v>
      </c>
      <c r="AH660" s="99" t="s">
        <v>3668</v>
      </c>
      <c r="AI660" s="48" t="s">
        <v>108</v>
      </c>
      <c r="AJ660" s="74">
        <v>45590</v>
      </c>
      <c r="AK660" s="50">
        <v>8000000</v>
      </c>
      <c r="AL660" s="50">
        <v>8000000</v>
      </c>
      <c r="AM660" s="48">
        <v>120273</v>
      </c>
      <c r="AN660" s="46">
        <v>1978</v>
      </c>
      <c r="AO660" s="59">
        <v>45588</v>
      </c>
      <c r="AP660" s="50">
        <v>8000000</v>
      </c>
      <c r="AQ660" s="46">
        <v>2547</v>
      </c>
      <c r="AR660" s="59">
        <v>45593</v>
      </c>
      <c r="AS660" s="50">
        <v>8000000</v>
      </c>
      <c r="AT660" s="52">
        <v>2</v>
      </c>
      <c r="AU660" s="52">
        <v>0</v>
      </c>
      <c r="AV660" s="52">
        <v>60</v>
      </c>
      <c r="AW660" s="37" t="s">
        <v>3264</v>
      </c>
      <c r="AX660" s="65">
        <v>60</v>
      </c>
      <c r="AY660" s="64">
        <v>45653</v>
      </c>
      <c r="AZ660" s="66"/>
      <c r="BA660" s="66"/>
      <c r="BB660" s="66"/>
      <c r="BC660" s="66"/>
      <c r="BD660" s="66"/>
      <c r="BE660" s="66"/>
      <c r="BF660" s="66"/>
      <c r="BG660" s="75"/>
      <c r="BH660" s="66"/>
      <c r="BI660" s="99"/>
      <c r="BJ660" s="10"/>
      <c r="BK660" s="76"/>
      <c r="BL660" s="66"/>
      <c r="BM660" s="60"/>
      <c r="BN660" s="66"/>
      <c r="BO660" s="76"/>
      <c r="BP660" s="76"/>
      <c r="BQ660" s="66"/>
      <c r="BR660" s="66"/>
      <c r="BS660" s="66"/>
      <c r="BT660" s="65"/>
      <c r="BU660" s="65"/>
      <c r="BV660" s="65"/>
      <c r="BW660" s="65"/>
      <c r="BX660" s="64">
        <v>45653</v>
      </c>
      <c r="BY660" s="65">
        <f>R660+AX660</f>
        <v>180</v>
      </c>
      <c r="BZ660" s="66" t="s">
        <v>2888</v>
      </c>
      <c r="CA660" s="42">
        <f>T660+AL660</f>
        <v>24000000</v>
      </c>
      <c r="CB660" s="37" t="s">
        <v>91</v>
      </c>
    </row>
    <row r="661" spans="1:80" s="58" customFormat="1" ht="29.25" customHeight="1" x14ac:dyDescent="0.3">
      <c r="A661" s="75">
        <v>660</v>
      </c>
      <c r="B661" s="73">
        <v>109648</v>
      </c>
      <c r="C661" s="36" t="s">
        <v>1590</v>
      </c>
      <c r="D661" s="71" t="s">
        <v>1591</v>
      </c>
      <c r="E661" s="71" t="s">
        <v>1592</v>
      </c>
      <c r="F661" s="66" t="s">
        <v>3946</v>
      </c>
      <c r="G661" s="38" t="s">
        <v>1901</v>
      </c>
      <c r="H661" s="76" t="s">
        <v>76</v>
      </c>
      <c r="I661" s="76" t="s">
        <v>3947</v>
      </c>
      <c r="J661" s="40" t="s">
        <v>2402</v>
      </c>
      <c r="K661" s="66" t="s">
        <v>80</v>
      </c>
      <c r="L661" s="76" t="s">
        <v>81</v>
      </c>
      <c r="M661" s="86">
        <v>45468</v>
      </c>
      <c r="N661" s="86">
        <v>45477</v>
      </c>
      <c r="O661" s="86">
        <v>45599</v>
      </c>
      <c r="P661" s="76">
        <v>4</v>
      </c>
      <c r="Q661" s="76">
        <v>0</v>
      </c>
      <c r="R661" s="76">
        <v>120</v>
      </c>
      <c r="S661" s="76" t="s">
        <v>1144</v>
      </c>
      <c r="T661" s="69">
        <v>10400000</v>
      </c>
      <c r="U661" s="69">
        <v>2600000</v>
      </c>
      <c r="V661" s="43">
        <v>1481</v>
      </c>
      <c r="W661" s="44">
        <v>45447</v>
      </c>
      <c r="X661" s="45">
        <v>31200000</v>
      </c>
      <c r="Y661" s="46">
        <v>1990</v>
      </c>
      <c r="Z661" s="44">
        <v>45469</v>
      </c>
      <c r="AA661" s="47" t="s">
        <v>3426</v>
      </c>
      <c r="AB661" s="77" t="s">
        <v>84</v>
      </c>
      <c r="AC661" s="97">
        <v>45468</v>
      </c>
      <c r="AD661" s="48" t="s">
        <v>3948</v>
      </c>
      <c r="AE661" s="78" t="s">
        <v>3949</v>
      </c>
      <c r="AF661" s="77" t="s">
        <v>87</v>
      </c>
      <c r="AG661" s="61" t="s">
        <v>978</v>
      </c>
      <c r="AH661" s="61" t="s">
        <v>1594</v>
      </c>
      <c r="AI661" s="48" t="s">
        <v>77</v>
      </c>
      <c r="AJ661" s="48" t="s">
        <v>77</v>
      </c>
      <c r="AK661" s="49"/>
      <c r="AL661" s="50"/>
      <c r="AM661" s="48" t="s">
        <v>77</v>
      </c>
      <c r="AN661" s="48" t="s">
        <v>77</v>
      </c>
      <c r="AO661" s="48" t="s">
        <v>77</v>
      </c>
      <c r="AP661" s="48" t="s">
        <v>77</v>
      </c>
      <c r="AQ661" s="48" t="s">
        <v>77</v>
      </c>
      <c r="AR661" s="48" t="s">
        <v>77</v>
      </c>
      <c r="AS661" s="48" t="s">
        <v>77</v>
      </c>
      <c r="AT661" s="51"/>
      <c r="AU661" s="51"/>
      <c r="AV661" s="51"/>
      <c r="AW661" s="51"/>
      <c r="AX661" s="52"/>
      <c r="AY661" s="37"/>
      <c r="AZ661" s="37"/>
      <c r="BA661" s="66"/>
      <c r="BB661" s="66"/>
      <c r="BC661" s="66"/>
      <c r="BD661" s="66"/>
      <c r="BE661" s="66"/>
      <c r="BF661" s="66"/>
      <c r="BG661" s="75"/>
      <c r="BH661" s="66"/>
      <c r="BI661" s="99"/>
      <c r="BJ661" s="10"/>
      <c r="BK661" s="76"/>
      <c r="BL661" s="66"/>
      <c r="BM661" s="60"/>
      <c r="BN661" s="66"/>
      <c r="BO661" s="76"/>
      <c r="BP661" s="76"/>
      <c r="BQ661" s="66"/>
      <c r="BR661" s="66"/>
      <c r="BS661" s="66"/>
      <c r="BT661" s="65"/>
      <c r="BU661" s="65"/>
      <c r="BV661" s="65"/>
      <c r="BW661" s="65"/>
      <c r="BX661" s="64">
        <f>O661</f>
        <v>45599</v>
      </c>
      <c r="BY661" s="65">
        <f>R661+AX661</f>
        <v>120</v>
      </c>
      <c r="BZ661" s="66" t="str">
        <f>S661</f>
        <v>4 MESES</v>
      </c>
      <c r="CA661" s="42">
        <f>T661+AL661</f>
        <v>10400000</v>
      </c>
      <c r="CB661" s="37" t="s">
        <v>91</v>
      </c>
    </row>
    <row r="662" spans="1:80" s="58" customFormat="1" ht="29.25" customHeight="1" x14ac:dyDescent="0.3">
      <c r="A662" s="75">
        <v>661</v>
      </c>
      <c r="B662" s="73">
        <v>109673</v>
      </c>
      <c r="C662" s="36" t="s">
        <v>133</v>
      </c>
      <c r="D662" s="71" t="s">
        <v>134</v>
      </c>
      <c r="E662" s="71" t="s">
        <v>385</v>
      </c>
      <c r="F662" s="66" t="s">
        <v>3950</v>
      </c>
      <c r="G662" s="38" t="s">
        <v>3951</v>
      </c>
      <c r="H662" s="76" t="s">
        <v>76</v>
      </c>
      <c r="I662" s="76" t="s">
        <v>3952</v>
      </c>
      <c r="J662" s="40" t="s">
        <v>1375</v>
      </c>
      <c r="K662" s="66" t="s">
        <v>80</v>
      </c>
      <c r="L662" s="76" t="s">
        <v>81</v>
      </c>
      <c r="M662" s="86">
        <v>45468</v>
      </c>
      <c r="N662" s="86">
        <v>45477</v>
      </c>
      <c r="O662" s="86">
        <v>45599</v>
      </c>
      <c r="P662" s="76">
        <v>4</v>
      </c>
      <c r="Q662" s="76">
        <v>0</v>
      </c>
      <c r="R662" s="76">
        <v>120</v>
      </c>
      <c r="S662" s="76" t="s">
        <v>1144</v>
      </c>
      <c r="T662" s="69">
        <v>16000000</v>
      </c>
      <c r="U662" s="69">
        <v>4000000</v>
      </c>
      <c r="V662" s="43">
        <v>1434</v>
      </c>
      <c r="W662" s="44">
        <v>45442</v>
      </c>
      <c r="X662" s="45">
        <v>32000000</v>
      </c>
      <c r="Y662" s="46">
        <v>1991</v>
      </c>
      <c r="Z662" s="44">
        <v>45469</v>
      </c>
      <c r="AA662" s="47" t="s">
        <v>3552</v>
      </c>
      <c r="AB662" s="77" t="s">
        <v>84</v>
      </c>
      <c r="AC662" s="97">
        <v>45468</v>
      </c>
      <c r="AD662" s="48" t="s">
        <v>3953</v>
      </c>
      <c r="AE662" s="78" t="s">
        <v>3954</v>
      </c>
      <c r="AF662" s="77" t="s">
        <v>87</v>
      </c>
      <c r="AG662" s="61" t="s">
        <v>3955</v>
      </c>
      <c r="AH662" s="61" t="s">
        <v>3956</v>
      </c>
      <c r="AI662" s="48" t="s">
        <v>108</v>
      </c>
      <c r="AJ662" s="74">
        <v>45593</v>
      </c>
      <c r="AK662" s="50">
        <v>8000000</v>
      </c>
      <c r="AL662" s="50">
        <v>8000000</v>
      </c>
      <c r="AM662" s="48">
        <v>120278</v>
      </c>
      <c r="AN662" s="46">
        <v>1982</v>
      </c>
      <c r="AO662" s="59">
        <v>45588</v>
      </c>
      <c r="AP662" s="50">
        <v>8000000</v>
      </c>
      <c r="AQ662" s="46">
        <v>2561</v>
      </c>
      <c r="AR662" s="59">
        <v>45594</v>
      </c>
      <c r="AS662" s="50">
        <v>8000000</v>
      </c>
      <c r="AT662" s="52">
        <v>2</v>
      </c>
      <c r="AU662" s="52">
        <v>0</v>
      </c>
      <c r="AV662" s="52">
        <v>60</v>
      </c>
      <c r="AW662" s="37" t="s">
        <v>3264</v>
      </c>
      <c r="AX662" s="65">
        <v>60</v>
      </c>
      <c r="AY662" s="64">
        <v>45660</v>
      </c>
      <c r="AZ662" s="66"/>
      <c r="BA662" s="66"/>
      <c r="BB662" s="66"/>
      <c r="BC662" s="66"/>
      <c r="BD662" s="66"/>
      <c r="BE662" s="66"/>
      <c r="BF662" s="66"/>
      <c r="BG662" s="75"/>
      <c r="BH662" s="66"/>
      <c r="BI662" s="99"/>
      <c r="BJ662" s="10"/>
      <c r="BK662" s="76"/>
      <c r="BL662" s="66"/>
      <c r="BM662" s="60"/>
      <c r="BN662" s="66"/>
      <c r="BO662" s="76"/>
      <c r="BP662" s="76"/>
      <c r="BQ662" s="66"/>
      <c r="BR662" s="66"/>
      <c r="BS662" s="66"/>
      <c r="BT662" s="65"/>
      <c r="BU662" s="65"/>
      <c r="BV662" s="65"/>
      <c r="BW662" s="65"/>
      <c r="BX662" s="64">
        <v>45660</v>
      </c>
      <c r="BY662" s="65">
        <f>R662+AX662</f>
        <v>180</v>
      </c>
      <c r="BZ662" s="66" t="s">
        <v>2888</v>
      </c>
      <c r="CA662" s="42">
        <f>T662+AL662</f>
        <v>24000000</v>
      </c>
      <c r="CB662" s="37" t="s">
        <v>91</v>
      </c>
    </row>
    <row r="663" spans="1:80" s="58" customFormat="1" ht="29.25" customHeight="1" x14ac:dyDescent="0.3">
      <c r="A663" s="75">
        <v>662</v>
      </c>
      <c r="B663" s="73">
        <v>109673</v>
      </c>
      <c r="C663" s="36" t="s">
        <v>133</v>
      </c>
      <c r="D663" s="71" t="s">
        <v>134</v>
      </c>
      <c r="E663" s="71" t="s">
        <v>385</v>
      </c>
      <c r="F663" s="66" t="s">
        <v>3957</v>
      </c>
      <c r="G663" s="38" t="s">
        <v>2130</v>
      </c>
      <c r="H663" s="76" t="s">
        <v>76</v>
      </c>
      <c r="I663" s="76" t="s">
        <v>3958</v>
      </c>
      <c r="J663" s="40" t="s">
        <v>1375</v>
      </c>
      <c r="K663" s="66" t="s">
        <v>80</v>
      </c>
      <c r="L663" s="76" t="s">
        <v>81</v>
      </c>
      <c r="M663" s="86">
        <v>45468</v>
      </c>
      <c r="N663" s="86">
        <v>45475</v>
      </c>
      <c r="O663" s="86">
        <v>45597</v>
      </c>
      <c r="P663" s="76">
        <v>4</v>
      </c>
      <c r="Q663" s="76">
        <v>0</v>
      </c>
      <c r="R663" s="76">
        <v>120</v>
      </c>
      <c r="S663" s="76" t="s">
        <v>1144</v>
      </c>
      <c r="T663" s="69">
        <v>16000000</v>
      </c>
      <c r="U663" s="69">
        <v>4000000</v>
      </c>
      <c r="V663" s="43">
        <v>1434</v>
      </c>
      <c r="W663" s="44">
        <v>45442</v>
      </c>
      <c r="X663" s="45">
        <v>32000000</v>
      </c>
      <c r="Y663" s="46">
        <v>1992</v>
      </c>
      <c r="Z663" s="44">
        <v>45469</v>
      </c>
      <c r="AA663" s="47" t="s">
        <v>3552</v>
      </c>
      <c r="AB663" s="77" t="s">
        <v>84</v>
      </c>
      <c r="AC663" s="97">
        <v>45468</v>
      </c>
      <c r="AD663" s="48" t="s">
        <v>3959</v>
      </c>
      <c r="AE663" s="78" t="s">
        <v>3960</v>
      </c>
      <c r="AF663" s="77" t="s">
        <v>87</v>
      </c>
      <c r="AG663" s="48" t="s">
        <v>1882</v>
      </c>
      <c r="AH663" s="60" t="s">
        <v>946</v>
      </c>
      <c r="AI663" s="48" t="s">
        <v>108</v>
      </c>
      <c r="AJ663" s="74">
        <v>45593</v>
      </c>
      <c r="AK663" s="50">
        <v>8000000</v>
      </c>
      <c r="AL663" s="50">
        <v>8000000</v>
      </c>
      <c r="AM663" s="48">
        <v>120279</v>
      </c>
      <c r="AN663" s="46">
        <v>1983</v>
      </c>
      <c r="AO663" s="59">
        <v>45588</v>
      </c>
      <c r="AP663" s="50">
        <v>8000000</v>
      </c>
      <c r="AQ663" s="46">
        <v>2562</v>
      </c>
      <c r="AR663" s="59">
        <v>45594</v>
      </c>
      <c r="AS663" s="50">
        <v>8000000</v>
      </c>
      <c r="AT663" s="52">
        <v>2</v>
      </c>
      <c r="AU663" s="52">
        <v>0</v>
      </c>
      <c r="AV663" s="52">
        <v>60</v>
      </c>
      <c r="AW663" s="37" t="s">
        <v>3264</v>
      </c>
      <c r="AX663" s="65">
        <v>60</v>
      </c>
      <c r="AY663" s="64">
        <v>45658</v>
      </c>
      <c r="AZ663" s="66"/>
      <c r="BA663" s="66"/>
      <c r="BB663" s="66"/>
      <c r="BC663" s="66"/>
      <c r="BD663" s="66"/>
      <c r="BE663" s="66"/>
      <c r="BF663" s="66"/>
      <c r="BG663" s="75"/>
      <c r="BH663" s="66"/>
      <c r="BI663" s="99"/>
      <c r="BJ663" s="10"/>
      <c r="BK663" s="76"/>
      <c r="BL663" s="66"/>
      <c r="BM663" s="60"/>
      <c r="BN663" s="66"/>
      <c r="BO663" s="76"/>
      <c r="BP663" s="76"/>
      <c r="BQ663" s="66"/>
      <c r="BR663" s="66"/>
      <c r="BS663" s="66"/>
      <c r="BT663" s="65"/>
      <c r="BU663" s="65"/>
      <c r="BV663" s="65"/>
      <c r="BW663" s="65"/>
      <c r="BX663" s="64">
        <v>45658</v>
      </c>
      <c r="BY663" s="65">
        <f>R663+AX663</f>
        <v>180</v>
      </c>
      <c r="BZ663" s="66" t="s">
        <v>2888</v>
      </c>
      <c r="CA663" s="42">
        <f>T663+AL663</f>
        <v>24000000</v>
      </c>
      <c r="CB663" s="37" t="s">
        <v>91</v>
      </c>
    </row>
    <row r="664" spans="1:80" s="58" customFormat="1" ht="29.25" customHeight="1" x14ac:dyDescent="0.3">
      <c r="A664" s="75">
        <v>663</v>
      </c>
      <c r="B664" s="73">
        <v>108105</v>
      </c>
      <c r="C664" s="36" t="s">
        <v>281</v>
      </c>
      <c r="D664" s="71" t="s">
        <v>282</v>
      </c>
      <c r="E664" s="71" t="s">
        <v>283</v>
      </c>
      <c r="F664" s="66" t="s">
        <v>3961</v>
      </c>
      <c r="G664" s="38" t="s">
        <v>3962</v>
      </c>
      <c r="H664" s="76" t="s">
        <v>76</v>
      </c>
      <c r="I664" s="76" t="s">
        <v>3963</v>
      </c>
      <c r="J664" s="40" t="s">
        <v>2082</v>
      </c>
      <c r="K664" s="66" t="s">
        <v>80</v>
      </c>
      <c r="L664" s="76" t="s">
        <v>81</v>
      </c>
      <c r="M664" s="86">
        <v>45468</v>
      </c>
      <c r="N664" s="86">
        <v>45470</v>
      </c>
      <c r="O664" s="86">
        <v>45591</v>
      </c>
      <c r="P664" s="76">
        <v>4</v>
      </c>
      <c r="Q664" s="76">
        <v>0</v>
      </c>
      <c r="R664" s="76">
        <v>120</v>
      </c>
      <c r="S664" s="76" t="s">
        <v>1144</v>
      </c>
      <c r="T664" s="69">
        <v>22000000</v>
      </c>
      <c r="U664" s="69">
        <v>5500000</v>
      </c>
      <c r="V664" s="46">
        <v>1463</v>
      </c>
      <c r="W664" s="44">
        <v>45447</v>
      </c>
      <c r="X664" s="45">
        <v>22000000</v>
      </c>
      <c r="Y664" s="46">
        <v>1993</v>
      </c>
      <c r="Z664" s="44">
        <v>45469</v>
      </c>
      <c r="AA664" s="47" t="s">
        <v>3564</v>
      </c>
      <c r="AB664" s="77" t="s">
        <v>84</v>
      </c>
      <c r="AC664" s="97">
        <v>45468</v>
      </c>
      <c r="AD664" s="48" t="s">
        <v>3964</v>
      </c>
      <c r="AE664" s="78" t="s">
        <v>3965</v>
      </c>
      <c r="AF664" s="77" t="s">
        <v>87</v>
      </c>
      <c r="AG664" s="61" t="s">
        <v>290</v>
      </c>
      <c r="AH664" s="61" t="s">
        <v>291</v>
      </c>
      <c r="AI664" s="48" t="s">
        <v>77</v>
      </c>
      <c r="AJ664" s="48" t="s">
        <v>77</v>
      </c>
      <c r="AK664" s="49"/>
      <c r="AL664" s="50"/>
      <c r="AM664" s="48" t="s">
        <v>77</v>
      </c>
      <c r="AN664" s="48" t="s">
        <v>77</v>
      </c>
      <c r="AO664" s="48" t="s">
        <v>77</v>
      </c>
      <c r="AP664" s="48" t="s">
        <v>77</v>
      </c>
      <c r="AQ664" s="48" t="s">
        <v>77</v>
      </c>
      <c r="AR664" s="48" t="s">
        <v>77</v>
      </c>
      <c r="AS664" s="48" t="s">
        <v>77</v>
      </c>
      <c r="AT664" s="51"/>
      <c r="AU664" s="51"/>
      <c r="AV664" s="51"/>
      <c r="AW664" s="51"/>
      <c r="AX664" s="52"/>
      <c r="AY664" s="37"/>
      <c r="AZ664" s="37"/>
      <c r="BA664" s="75"/>
      <c r="BB664" s="75"/>
      <c r="BC664" s="75"/>
      <c r="BD664" s="75"/>
      <c r="BE664" s="75"/>
      <c r="BF664" s="75"/>
      <c r="BG664" s="75"/>
      <c r="BH664" s="75"/>
      <c r="BI664" s="75"/>
      <c r="BJ664" s="75"/>
      <c r="BK664" s="75"/>
      <c r="BL664" s="75"/>
      <c r="BM664" s="75"/>
      <c r="BN664" s="75"/>
      <c r="BO664" s="75"/>
      <c r="BP664" s="75"/>
      <c r="BQ664" s="75"/>
      <c r="BR664" s="75"/>
      <c r="BS664" s="75"/>
      <c r="BT664" s="75"/>
      <c r="BU664" s="75"/>
      <c r="BV664" s="75"/>
      <c r="BW664" s="75"/>
      <c r="BX664" s="64">
        <f>O664</f>
        <v>45591</v>
      </c>
      <c r="BY664" s="65">
        <f>R664+AX664</f>
        <v>120</v>
      </c>
      <c r="BZ664" s="66" t="str">
        <f>S664</f>
        <v>4 MESES</v>
      </c>
      <c r="CA664" s="42">
        <f>T664+AL664</f>
        <v>22000000</v>
      </c>
      <c r="CB664" s="37" t="s">
        <v>91</v>
      </c>
    </row>
    <row r="665" spans="1:80" s="58" customFormat="1" ht="29.25" customHeight="1" x14ac:dyDescent="0.3">
      <c r="A665" s="75">
        <v>664</v>
      </c>
      <c r="B665" s="73">
        <v>109791</v>
      </c>
      <c r="C665" s="36" t="s">
        <v>71</v>
      </c>
      <c r="D665" s="71" t="s">
        <v>72</v>
      </c>
      <c r="E665" s="71" t="s">
        <v>73</v>
      </c>
      <c r="F665" s="66" t="s">
        <v>3966</v>
      </c>
      <c r="G665" s="38" t="s">
        <v>3967</v>
      </c>
      <c r="H665" s="76" t="s">
        <v>76</v>
      </c>
      <c r="I665" s="76" t="s">
        <v>3968</v>
      </c>
      <c r="J665" s="40" t="s">
        <v>824</v>
      </c>
      <c r="K665" s="66" t="s">
        <v>80</v>
      </c>
      <c r="L665" s="76" t="s">
        <v>81</v>
      </c>
      <c r="M665" s="86">
        <v>45468</v>
      </c>
      <c r="N665" s="86">
        <v>45470</v>
      </c>
      <c r="O665" s="86">
        <v>45591</v>
      </c>
      <c r="P665" s="76">
        <v>4</v>
      </c>
      <c r="Q665" s="76">
        <v>0</v>
      </c>
      <c r="R665" s="76">
        <v>120</v>
      </c>
      <c r="S665" s="76" t="s">
        <v>1144</v>
      </c>
      <c r="T665" s="69">
        <v>19200000</v>
      </c>
      <c r="U665" s="69">
        <v>4800000</v>
      </c>
      <c r="V665" s="46">
        <v>1480</v>
      </c>
      <c r="W665" s="44">
        <v>45447</v>
      </c>
      <c r="X665" s="45">
        <v>19200000</v>
      </c>
      <c r="Y665" s="46">
        <v>1994</v>
      </c>
      <c r="Z665" s="44">
        <v>45469</v>
      </c>
      <c r="AA665" s="47" t="s">
        <v>3690</v>
      </c>
      <c r="AB665" s="77" t="s">
        <v>84</v>
      </c>
      <c r="AC665" s="97">
        <v>45468</v>
      </c>
      <c r="AD665" s="48" t="s">
        <v>3969</v>
      </c>
      <c r="AE665" s="78" t="s">
        <v>3970</v>
      </c>
      <c r="AF665" s="77" t="s">
        <v>87</v>
      </c>
      <c r="AG665" s="61" t="s">
        <v>761</v>
      </c>
      <c r="AH665" s="61" t="s">
        <v>762</v>
      </c>
      <c r="AI665" s="48" t="s">
        <v>77</v>
      </c>
      <c r="AJ665" s="48" t="s">
        <v>77</v>
      </c>
      <c r="AK665" s="49"/>
      <c r="AL665" s="50"/>
      <c r="AM665" s="48" t="s">
        <v>77</v>
      </c>
      <c r="AN665" s="48" t="s">
        <v>77</v>
      </c>
      <c r="AO665" s="48" t="s">
        <v>77</v>
      </c>
      <c r="AP665" s="48" t="s">
        <v>77</v>
      </c>
      <c r="AQ665" s="48" t="s">
        <v>77</v>
      </c>
      <c r="AR665" s="48" t="s">
        <v>77</v>
      </c>
      <c r="AS665" s="48" t="s">
        <v>77</v>
      </c>
      <c r="AT665" s="51"/>
      <c r="AU665" s="51"/>
      <c r="AV665" s="51"/>
      <c r="AW665" s="51"/>
      <c r="AX665" s="52"/>
      <c r="AY665" s="37"/>
      <c r="AZ665" s="37"/>
      <c r="BA665" s="75"/>
      <c r="BB665" s="75"/>
      <c r="BC665" s="75"/>
      <c r="BD665" s="75"/>
      <c r="BE665" s="75"/>
      <c r="BF665" s="75"/>
      <c r="BG665" s="75"/>
      <c r="BH665" s="75"/>
      <c r="BI665" s="75"/>
      <c r="BJ665" s="75"/>
      <c r="BK665" s="75"/>
      <c r="BL665" s="75"/>
      <c r="BM665" s="75"/>
      <c r="BN665" s="75"/>
      <c r="BO665" s="75"/>
      <c r="BP665" s="75"/>
      <c r="BQ665" s="75"/>
      <c r="BR665" s="75"/>
      <c r="BS665" s="75"/>
      <c r="BT665" s="75"/>
      <c r="BU665" s="75"/>
      <c r="BV665" s="75"/>
      <c r="BW665" s="75"/>
      <c r="BX665" s="64">
        <f>O665</f>
        <v>45591</v>
      </c>
      <c r="BY665" s="65">
        <f>R665+AX665</f>
        <v>120</v>
      </c>
      <c r="BZ665" s="66" t="str">
        <f>S665</f>
        <v>4 MESES</v>
      </c>
      <c r="CA665" s="42">
        <f>T665+AL665</f>
        <v>19200000</v>
      </c>
      <c r="CB665" s="37" t="s">
        <v>91</v>
      </c>
    </row>
    <row r="666" spans="1:80" s="58" customFormat="1" ht="29.25" customHeight="1" x14ac:dyDescent="0.3">
      <c r="A666" s="75">
        <v>665</v>
      </c>
      <c r="B666" s="73">
        <v>109637</v>
      </c>
      <c r="C666" s="36" t="s">
        <v>738</v>
      </c>
      <c r="D666" s="71" t="s">
        <v>186</v>
      </c>
      <c r="E666" s="71" t="s">
        <v>187</v>
      </c>
      <c r="F666" s="66" t="s">
        <v>3971</v>
      </c>
      <c r="G666" s="38" t="s">
        <v>1907</v>
      </c>
      <c r="H666" s="76" t="s">
        <v>76</v>
      </c>
      <c r="I666" s="76" t="s">
        <v>3972</v>
      </c>
      <c r="J666" s="40" t="s">
        <v>3973</v>
      </c>
      <c r="K666" s="66" t="s">
        <v>80</v>
      </c>
      <c r="L666" s="76" t="s">
        <v>81</v>
      </c>
      <c r="M666" s="86">
        <v>45468</v>
      </c>
      <c r="N666" s="86">
        <v>45477</v>
      </c>
      <c r="O666" s="86">
        <v>45599</v>
      </c>
      <c r="P666" s="76">
        <v>4</v>
      </c>
      <c r="Q666" s="76">
        <v>0</v>
      </c>
      <c r="R666" s="76">
        <v>120</v>
      </c>
      <c r="S666" s="76" t="s">
        <v>1144</v>
      </c>
      <c r="T666" s="69">
        <v>17200000</v>
      </c>
      <c r="U666" s="69">
        <v>4300000</v>
      </c>
      <c r="V666" s="43">
        <v>1444</v>
      </c>
      <c r="W666" s="44">
        <v>45442</v>
      </c>
      <c r="X666" s="45">
        <v>34400000</v>
      </c>
      <c r="Y666" s="46">
        <v>1995</v>
      </c>
      <c r="Z666" s="44">
        <v>45469</v>
      </c>
      <c r="AA666" s="47" t="s">
        <v>3438</v>
      </c>
      <c r="AB666" s="77" t="s">
        <v>84</v>
      </c>
      <c r="AC666" s="97">
        <v>45468</v>
      </c>
      <c r="AD666" s="48" t="s">
        <v>3974</v>
      </c>
      <c r="AE666" s="78" t="s">
        <v>3975</v>
      </c>
      <c r="AF666" s="77" t="s">
        <v>87</v>
      </c>
      <c r="AG666" s="48" t="s">
        <v>194</v>
      </c>
      <c r="AH666" s="61" t="s">
        <v>697</v>
      </c>
      <c r="AI666" s="48" t="s">
        <v>77</v>
      </c>
      <c r="AJ666" s="48" t="s">
        <v>77</v>
      </c>
      <c r="AK666" s="49"/>
      <c r="AL666" s="50"/>
      <c r="AM666" s="48" t="s">
        <v>77</v>
      </c>
      <c r="AN666" s="48" t="s">
        <v>77</v>
      </c>
      <c r="AO666" s="48" t="s">
        <v>77</v>
      </c>
      <c r="AP666" s="48" t="s">
        <v>77</v>
      </c>
      <c r="AQ666" s="48" t="s">
        <v>77</v>
      </c>
      <c r="AR666" s="48" t="s">
        <v>77</v>
      </c>
      <c r="AS666" s="48" t="s">
        <v>77</v>
      </c>
      <c r="AT666" s="51"/>
      <c r="AU666" s="51"/>
      <c r="AV666" s="51"/>
      <c r="AW666" s="51"/>
      <c r="AX666" s="52"/>
      <c r="AY666" s="37"/>
      <c r="AZ666" s="37"/>
      <c r="BA666" s="75"/>
      <c r="BB666" s="75"/>
      <c r="BC666" s="75"/>
      <c r="BD666" s="75"/>
      <c r="BE666" s="75"/>
      <c r="BF666" s="75"/>
      <c r="BG666" s="75"/>
      <c r="BH666" s="75"/>
      <c r="BI666" s="75"/>
      <c r="BJ666" s="75"/>
      <c r="BK666" s="75"/>
      <c r="BL666" s="75"/>
      <c r="BM666" s="75"/>
      <c r="BN666" s="75"/>
      <c r="BO666" s="75"/>
      <c r="BP666" s="75"/>
      <c r="BQ666" s="75"/>
      <c r="BR666" s="75"/>
      <c r="BS666" s="75"/>
      <c r="BT666" s="75"/>
      <c r="BU666" s="75"/>
      <c r="BV666" s="75"/>
      <c r="BW666" s="75"/>
      <c r="BX666" s="64">
        <f>O666</f>
        <v>45599</v>
      </c>
      <c r="BY666" s="65">
        <f>R666+AX666</f>
        <v>120</v>
      </c>
      <c r="BZ666" s="66" t="str">
        <f>S666</f>
        <v>4 MESES</v>
      </c>
      <c r="CA666" s="42">
        <f>T666+AL666</f>
        <v>17200000</v>
      </c>
      <c r="CB666" s="37" t="s">
        <v>91</v>
      </c>
    </row>
    <row r="667" spans="1:80" s="58" customFormat="1" ht="29.25" customHeight="1" x14ac:dyDescent="0.3">
      <c r="A667" s="75">
        <v>666</v>
      </c>
      <c r="B667" s="73">
        <v>109047</v>
      </c>
      <c r="C667" s="36" t="s">
        <v>71</v>
      </c>
      <c r="D667" s="71" t="s">
        <v>72</v>
      </c>
      <c r="E667" s="71" t="s">
        <v>73</v>
      </c>
      <c r="F667" s="66" t="s">
        <v>3976</v>
      </c>
      <c r="G667" s="38" t="s">
        <v>614</v>
      </c>
      <c r="H667" s="76" t="s">
        <v>76</v>
      </c>
      <c r="I667" s="76" t="s">
        <v>3977</v>
      </c>
      <c r="J667" s="40" t="s">
        <v>3978</v>
      </c>
      <c r="K667" s="66" t="s">
        <v>80</v>
      </c>
      <c r="L667" s="76" t="s">
        <v>81</v>
      </c>
      <c r="M667" s="86">
        <v>45468</v>
      </c>
      <c r="N667" s="86">
        <v>45477</v>
      </c>
      <c r="O667" s="86">
        <v>45599</v>
      </c>
      <c r="P667" s="76">
        <v>4</v>
      </c>
      <c r="Q667" s="76">
        <v>0</v>
      </c>
      <c r="R667" s="76">
        <v>120</v>
      </c>
      <c r="S667" s="76" t="s">
        <v>1144</v>
      </c>
      <c r="T667" s="69">
        <v>36000000</v>
      </c>
      <c r="U667" s="69">
        <v>9000000</v>
      </c>
      <c r="V667" s="46">
        <v>1300</v>
      </c>
      <c r="W667" s="44">
        <v>45440</v>
      </c>
      <c r="X667" s="45">
        <v>36000000</v>
      </c>
      <c r="Y667" s="46">
        <v>1996</v>
      </c>
      <c r="Z667" s="44">
        <v>45469</v>
      </c>
      <c r="AA667" s="47" t="s">
        <v>3492</v>
      </c>
      <c r="AB667" s="77" t="s">
        <v>84</v>
      </c>
      <c r="AC667" s="97">
        <v>45468</v>
      </c>
      <c r="AD667" s="48" t="s">
        <v>3979</v>
      </c>
      <c r="AE667" s="78" t="s">
        <v>3980</v>
      </c>
      <c r="AF667" s="77" t="s">
        <v>87</v>
      </c>
      <c r="AG667" s="61" t="s">
        <v>204</v>
      </c>
      <c r="AH667" s="60" t="s">
        <v>2987</v>
      </c>
      <c r="AI667" s="48" t="s">
        <v>77</v>
      </c>
      <c r="AJ667" s="48" t="s">
        <v>77</v>
      </c>
      <c r="AK667" s="49"/>
      <c r="AL667" s="50"/>
      <c r="AM667" s="48" t="s">
        <v>77</v>
      </c>
      <c r="AN667" s="48" t="s">
        <v>77</v>
      </c>
      <c r="AO667" s="48" t="s">
        <v>77</v>
      </c>
      <c r="AP667" s="48" t="s">
        <v>77</v>
      </c>
      <c r="AQ667" s="48" t="s">
        <v>77</v>
      </c>
      <c r="AR667" s="48" t="s">
        <v>77</v>
      </c>
      <c r="AS667" s="48" t="s">
        <v>77</v>
      </c>
      <c r="AT667" s="51"/>
      <c r="AU667" s="51"/>
      <c r="AV667" s="51"/>
      <c r="AW667" s="51"/>
      <c r="AX667" s="52"/>
      <c r="AY667" s="37"/>
      <c r="AZ667" s="37"/>
      <c r="BA667" s="75"/>
      <c r="BB667" s="75"/>
      <c r="BC667" s="75"/>
      <c r="BD667" s="75"/>
      <c r="BE667" s="75"/>
      <c r="BF667" s="75"/>
      <c r="BG667" s="75"/>
      <c r="BH667" s="75"/>
      <c r="BI667" s="75"/>
      <c r="BJ667" s="75"/>
      <c r="BK667" s="75"/>
      <c r="BL667" s="75"/>
      <c r="BM667" s="75"/>
      <c r="BN667" s="75"/>
      <c r="BO667" s="75"/>
      <c r="BP667" s="75"/>
      <c r="BQ667" s="75"/>
      <c r="BR667" s="75"/>
      <c r="BS667" s="75"/>
      <c r="BT667" s="75"/>
      <c r="BU667" s="75"/>
      <c r="BV667" s="75"/>
      <c r="BW667" s="75"/>
      <c r="BX667" s="64">
        <f>O667</f>
        <v>45599</v>
      </c>
      <c r="BY667" s="65">
        <f>R667+AX667</f>
        <v>120</v>
      </c>
      <c r="BZ667" s="66" t="str">
        <f>S667</f>
        <v>4 MESES</v>
      </c>
      <c r="CA667" s="42">
        <f>T667+AL667</f>
        <v>36000000</v>
      </c>
      <c r="CB667" s="37" t="s">
        <v>91</v>
      </c>
    </row>
    <row r="668" spans="1:80" s="58" customFormat="1" ht="29.25" customHeight="1" x14ac:dyDescent="0.3">
      <c r="A668" s="75">
        <v>667</v>
      </c>
      <c r="B668" s="73">
        <v>109679</v>
      </c>
      <c r="C668" s="36" t="s">
        <v>335</v>
      </c>
      <c r="D668" s="71" t="s">
        <v>336</v>
      </c>
      <c r="E668" s="71" t="s">
        <v>337</v>
      </c>
      <c r="F668" s="66" t="s">
        <v>3981</v>
      </c>
      <c r="G668" s="38" t="s">
        <v>1324</v>
      </c>
      <c r="H668" s="76" t="s">
        <v>76</v>
      </c>
      <c r="I668" s="76" t="s">
        <v>3982</v>
      </c>
      <c r="J668" s="40" t="s">
        <v>1326</v>
      </c>
      <c r="K668" s="66" t="s">
        <v>80</v>
      </c>
      <c r="L668" s="76" t="s">
        <v>81</v>
      </c>
      <c r="M668" s="86">
        <v>45468</v>
      </c>
      <c r="N668" s="86">
        <v>45470</v>
      </c>
      <c r="O668" s="86">
        <v>45591</v>
      </c>
      <c r="P668" s="76">
        <v>4</v>
      </c>
      <c r="Q668" s="76">
        <v>0</v>
      </c>
      <c r="R668" s="76">
        <v>120</v>
      </c>
      <c r="S668" s="76" t="s">
        <v>1144</v>
      </c>
      <c r="T668" s="69">
        <v>24000000</v>
      </c>
      <c r="U668" s="69">
        <v>6000000</v>
      </c>
      <c r="V668" s="43">
        <v>1447</v>
      </c>
      <c r="W668" s="44">
        <v>45443</v>
      </c>
      <c r="X668" s="45">
        <v>48000000</v>
      </c>
      <c r="Y668" s="46">
        <v>1997</v>
      </c>
      <c r="Z668" s="44">
        <v>45469</v>
      </c>
      <c r="AA668" s="47" t="s">
        <v>3365</v>
      </c>
      <c r="AB668" s="77" t="s">
        <v>84</v>
      </c>
      <c r="AC668" s="97">
        <v>45468</v>
      </c>
      <c r="AD668" s="48" t="s">
        <v>3983</v>
      </c>
      <c r="AE668" s="78" t="s">
        <v>3984</v>
      </c>
      <c r="AF668" s="77" t="s">
        <v>87</v>
      </c>
      <c r="AG668" s="61" t="s">
        <v>344</v>
      </c>
      <c r="AH668" s="61" t="s">
        <v>345</v>
      </c>
      <c r="AI668" s="48" t="s">
        <v>77</v>
      </c>
      <c r="AJ668" s="48" t="s">
        <v>77</v>
      </c>
      <c r="AK668" s="49"/>
      <c r="AL668" s="50"/>
      <c r="AM668" s="48" t="s">
        <v>77</v>
      </c>
      <c r="AN668" s="48" t="s">
        <v>77</v>
      </c>
      <c r="AO668" s="48" t="s">
        <v>77</v>
      </c>
      <c r="AP668" s="48" t="s">
        <v>77</v>
      </c>
      <c r="AQ668" s="48" t="s">
        <v>77</v>
      </c>
      <c r="AR668" s="48" t="s">
        <v>77</v>
      </c>
      <c r="AS668" s="48" t="s">
        <v>77</v>
      </c>
      <c r="AT668" s="51"/>
      <c r="AU668" s="51"/>
      <c r="AV668" s="51"/>
      <c r="AW668" s="51"/>
      <c r="AX668" s="52"/>
      <c r="AY668" s="37"/>
      <c r="AZ668" s="37"/>
      <c r="BA668" s="75"/>
      <c r="BB668" s="75"/>
      <c r="BC668" s="75"/>
      <c r="BD668" s="75"/>
      <c r="BE668" s="75"/>
      <c r="BF668" s="75"/>
      <c r="BG668" s="75"/>
      <c r="BH668" s="75"/>
      <c r="BI668" s="75"/>
      <c r="BJ668" s="75"/>
      <c r="BK668" s="75"/>
      <c r="BL668" s="75"/>
      <c r="BM668" s="75"/>
      <c r="BN668" s="75"/>
      <c r="BO668" s="75"/>
      <c r="BP668" s="75"/>
      <c r="BQ668" s="75"/>
      <c r="BR668" s="75"/>
      <c r="BS668" s="75"/>
      <c r="BT668" s="75"/>
      <c r="BU668" s="75"/>
      <c r="BV668" s="75"/>
      <c r="BW668" s="75"/>
      <c r="BX668" s="64">
        <f>O668</f>
        <v>45591</v>
      </c>
      <c r="BY668" s="65">
        <f>R668+AX668</f>
        <v>120</v>
      </c>
      <c r="BZ668" s="66" t="str">
        <f>S668</f>
        <v>4 MESES</v>
      </c>
      <c r="CA668" s="42">
        <f>T668+AL668</f>
        <v>24000000</v>
      </c>
      <c r="CB668" s="37" t="s">
        <v>91</v>
      </c>
    </row>
    <row r="669" spans="1:80" s="58" customFormat="1" ht="29.25" customHeight="1" x14ac:dyDescent="0.3">
      <c r="A669" s="75">
        <v>668</v>
      </c>
      <c r="B669" s="73">
        <v>109679</v>
      </c>
      <c r="C669" s="36" t="s">
        <v>335</v>
      </c>
      <c r="D669" s="71" t="s">
        <v>336</v>
      </c>
      <c r="E669" s="71" t="s">
        <v>337</v>
      </c>
      <c r="F669" s="66" t="s">
        <v>3985</v>
      </c>
      <c r="G669" s="38" t="s">
        <v>3986</v>
      </c>
      <c r="H669" s="76" t="s">
        <v>76</v>
      </c>
      <c r="I669" s="76" t="s">
        <v>3987</v>
      </c>
      <c r="J669" s="40" t="s">
        <v>1326</v>
      </c>
      <c r="K669" s="66" t="s">
        <v>80</v>
      </c>
      <c r="L669" s="76" t="s">
        <v>81</v>
      </c>
      <c r="M669" s="86">
        <v>45468</v>
      </c>
      <c r="N669" s="86">
        <v>45470</v>
      </c>
      <c r="O669" s="86">
        <v>45591</v>
      </c>
      <c r="P669" s="76">
        <v>4</v>
      </c>
      <c r="Q669" s="76">
        <v>0</v>
      </c>
      <c r="R669" s="76">
        <v>120</v>
      </c>
      <c r="S669" s="76" t="s">
        <v>1144</v>
      </c>
      <c r="T669" s="69">
        <v>24000000</v>
      </c>
      <c r="U669" s="69">
        <v>6000000</v>
      </c>
      <c r="V669" s="43">
        <v>1447</v>
      </c>
      <c r="W669" s="44">
        <v>45443</v>
      </c>
      <c r="X669" s="45">
        <v>48000000</v>
      </c>
      <c r="Y669" s="46">
        <v>1998</v>
      </c>
      <c r="Z669" s="44">
        <v>45469</v>
      </c>
      <c r="AA669" s="47" t="s">
        <v>3365</v>
      </c>
      <c r="AB669" s="77" t="s">
        <v>84</v>
      </c>
      <c r="AC669" s="97">
        <v>45468</v>
      </c>
      <c r="AD669" s="48" t="s">
        <v>3988</v>
      </c>
      <c r="AE669" s="78" t="s">
        <v>3989</v>
      </c>
      <c r="AF669" s="77" t="s">
        <v>87</v>
      </c>
      <c r="AG669" s="61" t="s">
        <v>344</v>
      </c>
      <c r="AH669" s="61" t="s">
        <v>345</v>
      </c>
      <c r="AI669" s="48" t="s">
        <v>77</v>
      </c>
      <c r="AJ669" s="48" t="s">
        <v>77</v>
      </c>
      <c r="AK669" s="49"/>
      <c r="AL669" s="50"/>
      <c r="AM669" s="48" t="s">
        <v>77</v>
      </c>
      <c r="AN669" s="48" t="s">
        <v>77</v>
      </c>
      <c r="AO669" s="48" t="s">
        <v>77</v>
      </c>
      <c r="AP669" s="48" t="s">
        <v>77</v>
      </c>
      <c r="AQ669" s="48" t="s">
        <v>77</v>
      </c>
      <c r="AR669" s="48" t="s">
        <v>77</v>
      </c>
      <c r="AS669" s="48" t="s">
        <v>77</v>
      </c>
      <c r="AT669" s="51"/>
      <c r="AU669" s="51"/>
      <c r="AV669" s="51"/>
      <c r="AW669" s="51"/>
      <c r="AX669" s="52"/>
      <c r="AY669" s="37"/>
      <c r="AZ669" s="37"/>
      <c r="BA669" s="75"/>
      <c r="BB669" s="75"/>
      <c r="BC669" s="75"/>
      <c r="BD669" s="75"/>
      <c r="BE669" s="75"/>
      <c r="BF669" s="75"/>
      <c r="BG669" s="75"/>
      <c r="BH669" s="75"/>
      <c r="BI669" s="75"/>
      <c r="BJ669" s="75"/>
      <c r="BK669" s="75"/>
      <c r="BL669" s="75"/>
      <c r="BM669" s="75"/>
      <c r="BN669" s="75"/>
      <c r="BO669" s="75"/>
      <c r="BP669" s="75"/>
      <c r="BQ669" s="75"/>
      <c r="BR669" s="75"/>
      <c r="BS669" s="75"/>
      <c r="BT669" s="75"/>
      <c r="BU669" s="75"/>
      <c r="BV669" s="75"/>
      <c r="BW669" s="75"/>
      <c r="BX669" s="64">
        <f>O669</f>
        <v>45591</v>
      </c>
      <c r="BY669" s="65">
        <f>R669+AX669</f>
        <v>120</v>
      </c>
      <c r="BZ669" s="66" t="str">
        <f>S669</f>
        <v>4 MESES</v>
      </c>
      <c r="CA669" s="42">
        <f>T669+AL669</f>
        <v>24000000</v>
      </c>
      <c r="CB669" s="37" t="s">
        <v>91</v>
      </c>
    </row>
    <row r="670" spans="1:80" s="58" customFormat="1" ht="29.25" customHeight="1" x14ac:dyDescent="0.3">
      <c r="A670" s="75">
        <v>669</v>
      </c>
      <c r="B670" s="73">
        <v>109656</v>
      </c>
      <c r="C670" s="36" t="s">
        <v>133</v>
      </c>
      <c r="D670" s="71" t="s">
        <v>134</v>
      </c>
      <c r="E670" s="71" t="s">
        <v>385</v>
      </c>
      <c r="F670" s="66" t="s">
        <v>3990</v>
      </c>
      <c r="G670" s="38" t="s">
        <v>1087</v>
      </c>
      <c r="H670" s="76" t="s">
        <v>76</v>
      </c>
      <c r="I670" s="76" t="s">
        <v>3991</v>
      </c>
      <c r="J670" s="40" t="s">
        <v>1045</v>
      </c>
      <c r="K670" s="66" t="s">
        <v>80</v>
      </c>
      <c r="L670" s="76" t="s">
        <v>81</v>
      </c>
      <c r="M670" s="86">
        <v>45468</v>
      </c>
      <c r="N670" s="86">
        <v>45477</v>
      </c>
      <c r="O670" s="86">
        <v>45599</v>
      </c>
      <c r="P670" s="76">
        <v>4</v>
      </c>
      <c r="Q670" s="76">
        <v>0</v>
      </c>
      <c r="R670" s="76">
        <v>120</v>
      </c>
      <c r="S670" s="76" t="s">
        <v>1144</v>
      </c>
      <c r="T670" s="69">
        <v>20000000</v>
      </c>
      <c r="U670" s="69">
        <v>5000000</v>
      </c>
      <c r="V670" s="46">
        <v>1423</v>
      </c>
      <c r="W670" s="44">
        <v>45442</v>
      </c>
      <c r="X670" s="45">
        <v>20000000</v>
      </c>
      <c r="Y670" s="46">
        <v>1999</v>
      </c>
      <c r="Z670" s="44">
        <v>45469</v>
      </c>
      <c r="AA670" s="47" t="s">
        <v>3333</v>
      </c>
      <c r="AB670" s="77" t="s">
        <v>84</v>
      </c>
      <c r="AC670" s="97">
        <v>45468</v>
      </c>
      <c r="AD670" s="48" t="s">
        <v>3992</v>
      </c>
      <c r="AE670" s="78" t="s">
        <v>3993</v>
      </c>
      <c r="AF670" s="77" t="s">
        <v>87</v>
      </c>
      <c r="AG670" s="61" t="s">
        <v>3994</v>
      </c>
      <c r="AH670" s="61" t="s">
        <v>3995</v>
      </c>
      <c r="AI670" s="48" t="s">
        <v>108</v>
      </c>
      <c r="AJ670" s="74">
        <v>45593</v>
      </c>
      <c r="AK670" s="50">
        <v>10000000</v>
      </c>
      <c r="AL670" s="50">
        <v>10000000</v>
      </c>
      <c r="AM670" s="48">
        <v>120264</v>
      </c>
      <c r="AN670" s="46">
        <v>1973</v>
      </c>
      <c r="AO670" s="59">
        <v>45588</v>
      </c>
      <c r="AP670" s="50">
        <v>10000000</v>
      </c>
      <c r="AQ670" s="46">
        <v>2551</v>
      </c>
      <c r="AR670" s="59">
        <v>45594</v>
      </c>
      <c r="AS670" s="50">
        <v>10000000</v>
      </c>
      <c r="AT670" s="52">
        <v>2</v>
      </c>
      <c r="AU670" s="52">
        <v>0</v>
      </c>
      <c r="AV670" s="52">
        <v>60</v>
      </c>
      <c r="AW670" s="37" t="s">
        <v>3264</v>
      </c>
      <c r="AX670" s="65">
        <v>60</v>
      </c>
      <c r="AY670" s="64">
        <v>45660</v>
      </c>
      <c r="AZ670" s="75"/>
      <c r="BA670" s="75"/>
      <c r="BB670" s="75"/>
      <c r="BC670" s="75"/>
      <c r="BD670" s="75"/>
      <c r="BE670" s="75"/>
      <c r="BF670" s="75"/>
      <c r="BG670" s="75"/>
      <c r="BH670" s="75"/>
      <c r="BI670" s="75"/>
      <c r="BJ670" s="75"/>
      <c r="BK670" s="75"/>
      <c r="BL670" s="75"/>
      <c r="BM670" s="75"/>
      <c r="BN670" s="75"/>
      <c r="BO670" s="75"/>
      <c r="BP670" s="75"/>
      <c r="BQ670" s="75"/>
      <c r="BR670" s="75"/>
      <c r="BS670" s="75"/>
      <c r="BT670" s="75"/>
      <c r="BU670" s="75"/>
      <c r="BV670" s="75"/>
      <c r="BW670" s="75"/>
      <c r="BX670" s="64">
        <v>45660</v>
      </c>
      <c r="BY670" s="65">
        <f>R670+AX670</f>
        <v>180</v>
      </c>
      <c r="BZ670" s="66" t="s">
        <v>2888</v>
      </c>
      <c r="CA670" s="42">
        <f>T670+AL670</f>
        <v>30000000</v>
      </c>
      <c r="CB670" s="37" t="s">
        <v>91</v>
      </c>
    </row>
    <row r="671" spans="1:80" s="58" customFormat="1" ht="29.25" customHeight="1" x14ac:dyDescent="0.3">
      <c r="A671" s="75">
        <v>670</v>
      </c>
      <c r="B671" s="73">
        <v>109652</v>
      </c>
      <c r="C671" s="36" t="s">
        <v>133</v>
      </c>
      <c r="D671" s="71" t="s">
        <v>134</v>
      </c>
      <c r="E671" s="71" t="s">
        <v>385</v>
      </c>
      <c r="F671" s="66" t="s">
        <v>3996</v>
      </c>
      <c r="G671" s="38" t="s">
        <v>3997</v>
      </c>
      <c r="H671" s="76" t="s">
        <v>76</v>
      </c>
      <c r="I671" s="76" t="s">
        <v>3998</v>
      </c>
      <c r="J671" s="40" t="s">
        <v>1840</v>
      </c>
      <c r="K671" s="66" t="s">
        <v>80</v>
      </c>
      <c r="L671" s="76" t="s">
        <v>81</v>
      </c>
      <c r="M671" s="86">
        <v>45468</v>
      </c>
      <c r="N671" s="86">
        <v>45477</v>
      </c>
      <c r="O671" s="86">
        <v>45599</v>
      </c>
      <c r="P671" s="76">
        <v>4</v>
      </c>
      <c r="Q671" s="76">
        <v>0</v>
      </c>
      <c r="R671" s="76">
        <v>120</v>
      </c>
      <c r="S671" s="76" t="s">
        <v>1144</v>
      </c>
      <c r="T671" s="69">
        <v>20000000</v>
      </c>
      <c r="U671" s="69">
        <v>5000000</v>
      </c>
      <c r="V671" s="46">
        <v>1421</v>
      </c>
      <c r="W671" s="44">
        <v>45442</v>
      </c>
      <c r="X671" s="45">
        <v>40000000</v>
      </c>
      <c r="Y671" s="46">
        <v>2000</v>
      </c>
      <c r="Z671" s="44">
        <v>45469</v>
      </c>
      <c r="AA671" s="47" t="s">
        <v>3333</v>
      </c>
      <c r="AB671" s="77" t="s">
        <v>84</v>
      </c>
      <c r="AC671" s="97">
        <v>45468</v>
      </c>
      <c r="AD671" s="48" t="s">
        <v>3999</v>
      </c>
      <c r="AE671" s="78" t="s">
        <v>4000</v>
      </c>
      <c r="AF671" s="77" t="s">
        <v>87</v>
      </c>
      <c r="AG671" s="48" t="s">
        <v>643</v>
      </c>
      <c r="AH671" s="61" t="s">
        <v>107</v>
      </c>
      <c r="AI671" s="48" t="s">
        <v>108</v>
      </c>
      <c r="AJ671" s="74">
        <v>45593</v>
      </c>
      <c r="AK671" s="50">
        <v>10000000</v>
      </c>
      <c r="AL671" s="50">
        <v>10000000</v>
      </c>
      <c r="AM671" s="48">
        <v>120263</v>
      </c>
      <c r="AN671" s="46">
        <v>1972</v>
      </c>
      <c r="AO671" s="59">
        <v>45588</v>
      </c>
      <c r="AP671" s="50">
        <v>10000000</v>
      </c>
      <c r="AQ671" s="46">
        <v>2552</v>
      </c>
      <c r="AR671" s="59">
        <v>45594</v>
      </c>
      <c r="AS671" s="50">
        <v>10000000</v>
      </c>
      <c r="AT671" s="52">
        <v>2</v>
      </c>
      <c r="AU671" s="52">
        <v>0</v>
      </c>
      <c r="AV671" s="52">
        <v>60</v>
      </c>
      <c r="AW671" s="37" t="s">
        <v>3264</v>
      </c>
      <c r="AX671" s="65">
        <v>60</v>
      </c>
      <c r="AY671" s="64">
        <v>45660</v>
      </c>
      <c r="AZ671" s="75"/>
      <c r="BA671" s="75"/>
      <c r="BB671" s="75"/>
      <c r="BC671" s="75"/>
      <c r="BD671" s="75"/>
      <c r="BE671" s="75"/>
      <c r="BF671" s="75"/>
      <c r="BG671" s="75"/>
      <c r="BH671" s="75"/>
      <c r="BI671" s="75"/>
      <c r="BJ671" s="75"/>
      <c r="BK671" s="75"/>
      <c r="BL671" s="75"/>
      <c r="BM671" s="75"/>
      <c r="BN671" s="75"/>
      <c r="BO671" s="75"/>
      <c r="BP671" s="75"/>
      <c r="BQ671" s="75"/>
      <c r="BR671" s="75"/>
      <c r="BS671" s="75"/>
      <c r="BT671" s="75"/>
      <c r="BU671" s="75"/>
      <c r="BV671" s="75"/>
      <c r="BW671" s="75"/>
      <c r="BX671" s="64">
        <v>45660</v>
      </c>
      <c r="BY671" s="65">
        <f>R671+AX671</f>
        <v>180</v>
      </c>
      <c r="BZ671" s="66" t="s">
        <v>2888</v>
      </c>
      <c r="CA671" s="42">
        <f>T671+AL671</f>
        <v>30000000</v>
      </c>
      <c r="CB671" s="37" t="s">
        <v>91</v>
      </c>
    </row>
    <row r="672" spans="1:80" s="58" customFormat="1" ht="29.25" customHeight="1" x14ac:dyDescent="0.3">
      <c r="A672" s="75">
        <v>671</v>
      </c>
      <c r="B672" s="73">
        <v>109657</v>
      </c>
      <c r="C672" s="36" t="s">
        <v>133</v>
      </c>
      <c r="D672" s="71" t="s">
        <v>134</v>
      </c>
      <c r="E672" s="71" t="s">
        <v>385</v>
      </c>
      <c r="F672" s="66" t="s">
        <v>4001</v>
      </c>
      <c r="G672" s="38" t="s">
        <v>1773</v>
      </c>
      <c r="H672" s="76" t="s">
        <v>76</v>
      </c>
      <c r="I672" s="76" t="s">
        <v>4002</v>
      </c>
      <c r="J672" s="40" t="s">
        <v>402</v>
      </c>
      <c r="K672" s="66" t="s">
        <v>80</v>
      </c>
      <c r="L672" s="76" t="s">
        <v>81</v>
      </c>
      <c r="M672" s="86">
        <v>45468</v>
      </c>
      <c r="N672" s="86">
        <v>45477</v>
      </c>
      <c r="O672" s="86">
        <v>45599</v>
      </c>
      <c r="P672" s="76">
        <v>4</v>
      </c>
      <c r="Q672" s="76">
        <v>0</v>
      </c>
      <c r="R672" s="76">
        <v>120</v>
      </c>
      <c r="S672" s="76" t="s">
        <v>1144</v>
      </c>
      <c r="T672" s="69">
        <v>11200000</v>
      </c>
      <c r="U672" s="69">
        <v>2800000</v>
      </c>
      <c r="V672" s="43">
        <v>1471</v>
      </c>
      <c r="W672" s="44">
        <v>45447</v>
      </c>
      <c r="X672" s="45">
        <v>22400000</v>
      </c>
      <c r="Y672" s="46">
        <v>2002</v>
      </c>
      <c r="Z672" s="44">
        <v>45469</v>
      </c>
      <c r="AA672" s="47" t="s">
        <v>3928</v>
      </c>
      <c r="AB672" s="77" t="s">
        <v>84</v>
      </c>
      <c r="AC672" s="97">
        <v>45468</v>
      </c>
      <c r="AD672" s="48" t="s">
        <v>4003</v>
      </c>
      <c r="AE672" s="78" t="s">
        <v>4004</v>
      </c>
      <c r="AF672" s="77" t="s">
        <v>87</v>
      </c>
      <c r="AG672" s="48" t="s">
        <v>626</v>
      </c>
      <c r="AH672" s="61" t="s">
        <v>4005</v>
      </c>
      <c r="AI672" s="48" t="s">
        <v>108</v>
      </c>
      <c r="AJ672" s="74">
        <v>45593</v>
      </c>
      <c r="AK672" s="50">
        <v>5600000</v>
      </c>
      <c r="AL672" s="50">
        <v>5600000</v>
      </c>
      <c r="AM672" s="48">
        <v>120265</v>
      </c>
      <c r="AN672" s="46">
        <v>1974</v>
      </c>
      <c r="AO672" s="59">
        <v>45588</v>
      </c>
      <c r="AP672" s="50">
        <v>5600000</v>
      </c>
      <c r="AQ672" s="46">
        <v>2553</v>
      </c>
      <c r="AR672" s="59">
        <v>45594</v>
      </c>
      <c r="AS672" s="50">
        <v>5600000</v>
      </c>
      <c r="AT672" s="52">
        <v>2</v>
      </c>
      <c r="AU672" s="52">
        <v>0</v>
      </c>
      <c r="AV672" s="52">
        <v>60</v>
      </c>
      <c r="AW672" s="37" t="s">
        <v>3264</v>
      </c>
      <c r="AX672" s="65">
        <v>60</v>
      </c>
      <c r="AY672" s="64">
        <v>45660</v>
      </c>
      <c r="AZ672" s="75"/>
      <c r="BA672" s="75"/>
      <c r="BB672" s="75"/>
      <c r="BC672" s="75"/>
      <c r="BD672" s="75"/>
      <c r="BE672" s="75"/>
      <c r="BF672" s="75"/>
      <c r="BG672" s="75"/>
      <c r="BH672" s="75"/>
      <c r="BI672" s="75"/>
      <c r="BJ672" s="75"/>
      <c r="BK672" s="75"/>
      <c r="BL672" s="75"/>
      <c r="BM672" s="75"/>
      <c r="BN672" s="75"/>
      <c r="BO672" s="75"/>
      <c r="BP672" s="75"/>
      <c r="BQ672" s="75"/>
      <c r="BR672" s="75"/>
      <c r="BS672" s="75"/>
      <c r="BT672" s="75"/>
      <c r="BU672" s="75"/>
      <c r="BV672" s="75"/>
      <c r="BW672" s="75"/>
      <c r="BX672" s="64">
        <v>45660</v>
      </c>
      <c r="BY672" s="65">
        <f>R672+AX672</f>
        <v>180</v>
      </c>
      <c r="BZ672" s="66" t="s">
        <v>2888</v>
      </c>
      <c r="CA672" s="42">
        <f>T672+AL672</f>
        <v>16800000</v>
      </c>
      <c r="CB672" s="37" t="s">
        <v>91</v>
      </c>
    </row>
    <row r="673" spans="1:80" s="58" customFormat="1" ht="29.25" customHeight="1" x14ac:dyDescent="0.3">
      <c r="A673" s="75">
        <v>672</v>
      </c>
      <c r="B673" s="73">
        <v>109684</v>
      </c>
      <c r="C673" s="36" t="s">
        <v>71</v>
      </c>
      <c r="D673" s="71" t="s">
        <v>72</v>
      </c>
      <c r="E673" s="71" t="s">
        <v>73</v>
      </c>
      <c r="F673" s="66" t="s">
        <v>4006</v>
      </c>
      <c r="G673" s="38" t="s">
        <v>1855</v>
      </c>
      <c r="H673" s="76" t="s">
        <v>76</v>
      </c>
      <c r="I673" s="76" t="s">
        <v>4007</v>
      </c>
      <c r="J673" s="40" t="s">
        <v>1857</v>
      </c>
      <c r="K673" s="66" t="s">
        <v>80</v>
      </c>
      <c r="L673" s="76" t="s">
        <v>81</v>
      </c>
      <c r="M673" s="86">
        <v>45468</v>
      </c>
      <c r="N673" s="86">
        <v>45477</v>
      </c>
      <c r="O673" s="86">
        <v>45599</v>
      </c>
      <c r="P673" s="76">
        <v>4</v>
      </c>
      <c r="Q673" s="76">
        <v>0</v>
      </c>
      <c r="R673" s="76">
        <v>120</v>
      </c>
      <c r="S673" s="76" t="s">
        <v>1144</v>
      </c>
      <c r="T673" s="69">
        <v>11200000</v>
      </c>
      <c r="U673" s="69">
        <v>2800000</v>
      </c>
      <c r="V673" s="46">
        <v>1439</v>
      </c>
      <c r="W673" s="44">
        <v>45442</v>
      </c>
      <c r="X673" s="45">
        <v>11200000</v>
      </c>
      <c r="Y673" s="46">
        <v>2001</v>
      </c>
      <c r="Z673" s="44">
        <v>45469</v>
      </c>
      <c r="AA673" s="47" t="s">
        <v>3928</v>
      </c>
      <c r="AB673" s="77" t="s">
        <v>84</v>
      </c>
      <c r="AC673" s="97">
        <v>45468</v>
      </c>
      <c r="AD673" s="48" t="s">
        <v>4008</v>
      </c>
      <c r="AE673" s="78" t="s">
        <v>4009</v>
      </c>
      <c r="AF673" s="77" t="s">
        <v>87</v>
      </c>
      <c r="AG673" s="61" t="s">
        <v>439</v>
      </c>
      <c r="AH673" s="60" t="s">
        <v>2037</v>
      </c>
      <c r="AI673" s="48" t="s">
        <v>77</v>
      </c>
      <c r="AJ673" s="48" t="s">
        <v>77</v>
      </c>
      <c r="AK673" s="49"/>
      <c r="AL673" s="50"/>
      <c r="AM673" s="48" t="s">
        <v>77</v>
      </c>
      <c r="AN673" s="48" t="s">
        <v>77</v>
      </c>
      <c r="AO673" s="48" t="s">
        <v>77</v>
      </c>
      <c r="AP673" s="48" t="s">
        <v>77</v>
      </c>
      <c r="AQ673" s="48" t="s">
        <v>77</v>
      </c>
      <c r="AR673" s="48" t="s">
        <v>77</v>
      </c>
      <c r="AS673" s="48" t="s">
        <v>77</v>
      </c>
      <c r="AT673" s="51"/>
      <c r="AU673" s="51"/>
      <c r="AV673" s="51"/>
      <c r="AW673" s="51"/>
      <c r="AX673" s="52"/>
      <c r="AY673" s="37"/>
      <c r="AZ673" s="37"/>
      <c r="BA673" s="75"/>
      <c r="BB673" s="75"/>
      <c r="BC673" s="75"/>
      <c r="BD673" s="75"/>
      <c r="BE673" s="75"/>
      <c r="BF673" s="75"/>
      <c r="BG673" s="75"/>
      <c r="BH673" s="75"/>
      <c r="BI673" s="75"/>
      <c r="BJ673" s="75"/>
      <c r="BK673" s="75"/>
      <c r="BL673" s="75"/>
      <c r="BM673" s="75"/>
      <c r="BN673" s="75"/>
      <c r="BO673" s="75"/>
      <c r="BP673" s="75"/>
      <c r="BQ673" s="75"/>
      <c r="BR673" s="75"/>
      <c r="BS673" s="75"/>
      <c r="BT673" s="75"/>
      <c r="BU673" s="75"/>
      <c r="BV673" s="75"/>
      <c r="BW673" s="75"/>
      <c r="BX673" s="64">
        <f>O673</f>
        <v>45599</v>
      </c>
      <c r="BY673" s="65">
        <f>R673+AX673</f>
        <v>120</v>
      </c>
      <c r="BZ673" s="66" t="str">
        <f>S673</f>
        <v>4 MESES</v>
      </c>
      <c r="CA673" s="42">
        <f>T673+AL673</f>
        <v>11200000</v>
      </c>
      <c r="CB673" s="37" t="s">
        <v>91</v>
      </c>
    </row>
    <row r="674" spans="1:80" s="58" customFormat="1" ht="29.25" customHeight="1" x14ac:dyDescent="0.3">
      <c r="A674" s="75">
        <v>673</v>
      </c>
      <c r="B674" s="73">
        <v>109636</v>
      </c>
      <c r="C674" s="36" t="s">
        <v>185</v>
      </c>
      <c r="D674" s="71" t="s">
        <v>186</v>
      </c>
      <c r="E674" s="71" t="s">
        <v>187</v>
      </c>
      <c r="F674" s="66" t="s">
        <v>4010</v>
      </c>
      <c r="G674" s="38" t="s">
        <v>1527</v>
      </c>
      <c r="H674" s="76" t="s">
        <v>76</v>
      </c>
      <c r="I674" s="76" t="s">
        <v>4011</v>
      </c>
      <c r="J674" s="40" t="s">
        <v>859</v>
      </c>
      <c r="K674" s="66" t="s">
        <v>80</v>
      </c>
      <c r="L674" s="76" t="s">
        <v>81</v>
      </c>
      <c r="M674" s="86">
        <v>45468</v>
      </c>
      <c r="N674" s="86">
        <v>45470</v>
      </c>
      <c r="O674" s="86">
        <v>45591</v>
      </c>
      <c r="P674" s="76">
        <v>4</v>
      </c>
      <c r="Q674" s="76">
        <v>0</v>
      </c>
      <c r="R674" s="76">
        <v>120</v>
      </c>
      <c r="S674" s="76" t="s">
        <v>1144</v>
      </c>
      <c r="T674" s="69">
        <v>12000000</v>
      </c>
      <c r="U674" s="69">
        <v>3000000</v>
      </c>
      <c r="V674" s="43">
        <v>1413</v>
      </c>
      <c r="W674" s="44">
        <v>45442</v>
      </c>
      <c r="X674" s="45">
        <v>24000000</v>
      </c>
      <c r="Y674" s="46">
        <v>2003</v>
      </c>
      <c r="Z674" s="44">
        <v>45469</v>
      </c>
      <c r="AA674" s="47" t="s">
        <v>3003</v>
      </c>
      <c r="AB674" s="77" t="s">
        <v>84</v>
      </c>
      <c r="AC674" s="97">
        <v>45468</v>
      </c>
      <c r="AD674" s="48" t="s">
        <v>4012</v>
      </c>
      <c r="AE674" s="78" t="s">
        <v>4013</v>
      </c>
      <c r="AF674" s="77" t="s">
        <v>87</v>
      </c>
      <c r="AG674" s="48" t="s">
        <v>194</v>
      </c>
      <c r="AH674" s="61" t="s">
        <v>697</v>
      </c>
      <c r="AI674" s="48" t="s">
        <v>77</v>
      </c>
      <c r="AJ674" s="48" t="s">
        <v>77</v>
      </c>
      <c r="AK674" s="49"/>
      <c r="AL674" s="50"/>
      <c r="AM674" s="48" t="s">
        <v>77</v>
      </c>
      <c r="AN674" s="48" t="s">
        <v>77</v>
      </c>
      <c r="AO674" s="48" t="s">
        <v>77</v>
      </c>
      <c r="AP674" s="48" t="s">
        <v>77</v>
      </c>
      <c r="AQ674" s="48" t="s">
        <v>77</v>
      </c>
      <c r="AR674" s="48" t="s">
        <v>77</v>
      </c>
      <c r="AS674" s="48" t="s">
        <v>77</v>
      </c>
      <c r="AT674" s="51"/>
      <c r="AU674" s="51"/>
      <c r="AV674" s="51"/>
      <c r="AW674" s="51"/>
      <c r="AX674" s="52"/>
      <c r="AY674" s="37"/>
      <c r="AZ674" s="37"/>
      <c r="BA674" s="75"/>
      <c r="BB674" s="75"/>
      <c r="BC674" s="75"/>
      <c r="BD674" s="75"/>
      <c r="BE674" s="75"/>
      <c r="BF674" s="75"/>
      <c r="BG674" s="75"/>
      <c r="BH674" s="75"/>
      <c r="BI674" s="75"/>
      <c r="BJ674" s="75"/>
      <c r="BK674" s="75"/>
      <c r="BL674" s="75"/>
      <c r="BM674" s="75"/>
      <c r="BN674" s="75"/>
      <c r="BO674" s="75"/>
      <c r="BP674" s="75"/>
      <c r="BQ674" s="75"/>
      <c r="BR674" s="75"/>
      <c r="BS674" s="75"/>
      <c r="BT674" s="75"/>
      <c r="BU674" s="75"/>
      <c r="BV674" s="75"/>
      <c r="BW674" s="75"/>
      <c r="BX674" s="64">
        <f>O674</f>
        <v>45591</v>
      </c>
      <c r="BY674" s="65">
        <f>R674+AX674</f>
        <v>120</v>
      </c>
      <c r="BZ674" s="66" t="str">
        <f>S674</f>
        <v>4 MESES</v>
      </c>
      <c r="CA674" s="42">
        <f>T674+AL674</f>
        <v>12000000</v>
      </c>
      <c r="CB674" s="37" t="s">
        <v>91</v>
      </c>
    </row>
    <row r="675" spans="1:80" s="58" customFormat="1" ht="29.25" customHeight="1" x14ac:dyDescent="0.3">
      <c r="A675" s="75">
        <v>674</v>
      </c>
      <c r="B675" s="73">
        <v>109661</v>
      </c>
      <c r="C675" s="36" t="s">
        <v>133</v>
      </c>
      <c r="D675" s="71" t="s">
        <v>134</v>
      </c>
      <c r="E675" s="71" t="s">
        <v>385</v>
      </c>
      <c r="F675" s="66" t="s">
        <v>4014</v>
      </c>
      <c r="G675" s="38" t="s">
        <v>4015</v>
      </c>
      <c r="H675" s="76" t="s">
        <v>76</v>
      </c>
      <c r="I675" s="76" t="s">
        <v>4016</v>
      </c>
      <c r="J675" s="40" t="s">
        <v>1045</v>
      </c>
      <c r="K675" s="66" t="s">
        <v>80</v>
      </c>
      <c r="L675" s="76" t="s">
        <v>81</v>
      </c>
      <c r="M675" s="86">
        <v>45469</v>
      </c>
      <c r="N675" s="86">
        <v>45471</v>
      </c>
      <c r="O675" s="86">
        <v>45592</v>
      </c>
      <c r="P675" s="76">
        <v>4</v>
      </c>
      <c r="Q675" s="76">
        <v>0</v>
      </c>
      <c r="R675" s="76">
        <v>120</v>
      </c>
      <c r="S675" s="76" t="s">
        <v>1144</v>
      </c>
      <c r="T675" s="69">
        <v>19200000</v>
      </c>
      <c r="U675" s="69">
        <v>4800000</v>
      </c>
      <c r="V675" s="46">
        <v>1474</v>
      </c>
      <c r="W675" s="44">
        <v>45447</v>
      </c>
      <c r="X675" s="45">
        <v>38400000</v>
      </c>
      <c r="Y675" s="46">
        <v>2004</v>
      </c>
      <c r="Z675" s="44">
        <v>45470</v>
      </c>
      <c r="AA675" s="47" t="s">
        <v>3690</v>
      </c>
      <c r="AB675" s="77" t="s">
        <v>84</v>
      </c>
      <c r="AC675" s="97">
        <v>45469</v>
      </c>
      <c r="AD675" s="48" t="s">
        <v>4017</v>
      </c>
      <c r="AE675" s="78" t="s">
        <v>4018</v>
      </c>
      <c r="AF675" s="77" t="s">
        <v>87</v>
      </c>
      <c r="AG675" s="48" t="s">
        <v>643</v>
      </c>
      <c r="AH675" s="61" t="s">
        <v>107</v>
      </c>
      <c r="AI675" s="48" t="s">
        <v>108</v>
      </c>
      <c r="AJ675" s="74">
        <v>45589</v>
      </c>
      <c r="AK675" s="50">
        <v>9600000</v>
      </c>
      <c r="AL675" s="50">
        <v>9600000</v>
      </c>
      <c r="AM675" s="48">
        <v>120137</v>
      </c>
      <c r="AN675" s="46">
        <v>1969</v>
      </c>
      <c r="AO675" s="59">
        <v>45588</v>
      </c>
      <c r="AP675" s="50">
        <v>9600000</v>
      </c>
      <c r="AQ675" s="46">
        <v>2535</v>
      </c>
      <c r="AR675" s="59">
        <v>45590</v>
      </c>
      <c r="AS675" s="50">
        <v>9600000</v>
      </c>
      <c r="AT675" s="52">
        <v>2</v>
      </c>
      <c r="AU675" s="52">
        <v>0</v>
      </c>
      <c r="AV675" s="52">
        <v>60</v>
      </c>
      <c r="AW675" s="37" t="s">
        <v>3264</v>
      </c>
      <c r="AX675" s="65">
        <v>60</v>
      </c>
      <c r="AY675" s="64">
        <v>45653</v>
      </c>
      <c r="AZ675" s="75"/>
      <c r="BA675" s="75"/>
      <c r="BB675" s="75"/>
      <c r="BC675" s="75"/>
      <c r="BD675" s="75"/>
      <c r="BE675" s="75"/>
      <c r="BF675" s="75"/>
      <c r="BG675" s="75"/>
      <c r="BH675" s="75"/>
      <c r="BI675" s="75"/>
      <c r="BJ675" s="75"/>
      <c r="BK675" s="75"/>
      <c r="BL675" s="75"/>
      <c r="BM675" s="75"/>
      <c r="BN675" s="75"/>
      <c r="BO675" s="75"/>
      <c r="BP675" s="75"/>
      <c r="BQ675" s="75"/>
      <c r="BR675" s="75"/>
      <c r="BS675" s="75"/>
      <c r="BT675" s="75"/>
      <c r="BU675" s="75"/>
      <c r="BV675" s="75"/>
      <c r="BW675" s="75"/>
      <c r="BX675" s="64">
        <v>45653</v>
      </c>
      <c r="BY675" s="65">
        <f>R675+AX675</f>
        <v>180</v>
      </c>
      <c r="BZ675" s="66" t="s">
        <v>2888</v>
      </c>
      <c r="CA675" s="42">
        <f>T675+AL675</f>
        <v>28800000</v>
      </c>
      <c r="CB675" s="37" t="s">
        <v>91</v>
      </c>
    </row>
    <row r="676" spans="1:80" s="58" customFormat="1" ht="29.25" customHeight="1" x14ac:dyDescent="0.3">
      <c r="A676" s="75">
        <v>675</v>
      </c>
      <c r="B676" s="73">
        <v>109688</v>
      </c>
      <c r="C676" s="36" t="s">
        <v>312</v>
      </c>
      <c r="D676" s="71" t="s">
        <v>282</v>
      </c>
      <c r="E676" s="71" t="s">
        <v>283</v>
      </c>
      <c r="F676" s="66" t="s">
        <v>4019</v>
      </c>
      <c r="G676" s="38" t="s">
        <v>4020</v>
      </c>
      <c r="H676" s="76" t="s">
        <v>76</v>
      </c>
      <c r="I676" s="76" t="s">
        <v>4021</v>
      </c>
      <c r="J676" s="40" t="s">
        <v>4022</v>
      </c>
      <c r="K676" s="66" t="s">
        <v>80</v>
      </c>
      <c r="L676" s="76" t="s">
        <v>81</v>
      </c>
      <c r="M676" s="86">
        <v>45469</v>
      </c>
      <c r="N676" s="86">
        <v>45471</v>
      </c>
      <c r="O676" s="86">
        <v>45592</v>
      </c>
      <c r="P676" s="76">
        <v>4</v>
      </c>
      <c r="Q676" s="76">
        <v>0</v>
      </c>
      <c r="R676" s="76">
        <v>120</v>
      </c>
      <c r="S676" s="76" t="s">
        <v>1144</v>
      </c>
      <c r="T676" s="69">
        <v>22000000</v>
      </c>
      <c r="U676" s="69">
        <v>5500000</v>
      </c>
      <c r="V676" s="46">
        <v>1442</v>
      </c>
      <c r="W676" s="44">
        <v>45442</v>
      </c>
      <c r="X676" s="45">
        <v>22000000</v>
      </c>
      <c r="Y676" s="46">
        <v>2005</v>
      </c>
      <c r="Z676" s="44">
        <v>45470</v>
      </c>
      <c r="AA676" s="47" t="s">
        <v>3564</v>
      </c>
      <c r="AB676" s="77" t="s">
        <v>84</v>
      </c>
      <c r="AC676" s="97">
        <v>45469</v>
      </c>
      <c r="AD676" s="48" t="s">
        <v>4023</v>
      </c>
      <c r="AE676" s="78" t="s">
        <v>4024</v>
      </c>
      <c r="AF676" s="77" t="s">
        <v>87</v>
      </c>
      <c r="AG676" s="61" t="s">
        <v>290</v>
      </c>
      <c r="AH676" s="61" t="s">
        <v>291</v>
      </c>
      <c r="AI676" s="48" t="s">
        <v>77</v>
      </c>
      <c r="AJ676" s="48" t="s">
        <v>77</v>
      </c>
      <c r="AK676" s="49"/>
      <c r="AL676" s="50"/>
      <c r="AM676" s="48" t="s">
        <v>77</v>
      </c>
      <c r="AN676" s="48" t="s">
        <v>77</v>
      </c>
      <c r="AO676" s="48" t="s">
        <v>77</v>
      </c>
      <c r="AP676" s="48" t="s">
        <v>77</v>
      </c>
      <c r="AQ676" s="48" t="s">
        <v>77</v>
      </c>
      <c r="AR676" s="48" t="s">
        <v>77</v>
      </c>
      <c r="AS676" s="48" t="s">
        <v>77</v>
      </c>
      <c r="AT676" s="51"/>
      <c r="AU676" s="51"/>
      <c r="AV676" s="51"/>
      <c r="AW676" s="51"/>
      <c r="AX676" s="52"/>
      <c r="AY676" s="37"/>
      <c r="AZ676" s="37"/>
      <c r="BA676" s="75"/>
      <c r="BB676" s="75"/>
      <c r="BC676" s="75"/>
      <c r="BD676" s="75"/>
      <c r="BE676" s="75"/>
      <c r="BF676" s="75"/>
      <c r="BG676" s="75"/>
      <c r="BH676" s="75"/>
      <c r="BI676" s="75"/>
      <c r="BJ676" s="75"/>
      <c r="BK676" s="75"/>
      <c r="BL676" s="75"/>
      <c r="BM676" s="75"/>
      <c r="BN676" s="75"/>
      <c r="BO676" s="75"/>
      <c r="BP676" s="75"/>
      <c r="BQ676" s="75"/>
      <c r="BR676" s="75"/>
      <c r="BS676" s="75"/>
      <c r="BT676" s="75"/>
      <c r="BU676" s="75"/>
      <c r="BV676" s="75"/>
      <c r="BW676" s="75"/>
      <c r="BX676" s="64">
        <f>O676</f>
        <v>45592</v>
      </c>
      <c r="BY676" s="65">
        <f>R676+AX676</f>
        <v>120</v>
      </c>
      <c r="BZ676" s="66" t="str">
        <f>S676</f>
        <v>4 MESES</v>
      </c>
      <c r="CA676" s="42">
        <f>T676+AL676</f>
        <v>22000000</v>
      </c>
      <c r="CB676" s="37" t="s">
        <v>91</v>
      </c>
    </row>
    <row r="677" spans="1:80" s="58" customFormat="1" ht="29.25" customHeight="1" x14ac:dyDescent="0.3">
      <c r="A677" s="75">
        <v>676</v>
      </c>
      <c r="B677" s="73">
        <v>109676</v>
      </c>
      <c r="C677" s="36" t="s">
        <v>71</v>
      </c>
      <c r="D677" s="71" t="s">
        <v>72</v>
      </c>
      <c r="E677" s="71" t="s">
        <v>73</v>
      </c>
      <c r="F677" s="66" t="s">
        <v>4025</v>
      </c>
      <c r="G677" s="38" t="s">
        <v>4026</v>
      </c>
      <c r="H677" s="76" t="s">
        <v>76</v>
      </c>
      <c r="I677" s="76" t="s">
        <v>4027</v>
      </c>
      <c r="J677" s="40" t="s">
        <v>564</v>
      </c>
      <c r="K677" s="66" t="s">
        <v>80</v>
      </c>
      <c r="L677" s="76" t="s">
        <v>81</v>
      </c>
      <c r="M677" s="86">
        <v>45469</v>
      </c>
      <c r="N677" s="86">
        <v>45471</v>
      </c>
      <c r="O677" s="86">
        <v>45592</v>
      </c>
      <c r="P677" s="76">
        <v>4</v>
      </c>
      <c r="Q677" s="76">
        <v>0</v>
      </c>
      <c r="R677" s="76">
        <v>120</v>
      </c>
      <c r="S677" s="76" t="s">
        <v>1144</v>
      </c>
      <c r="T677" s="69">
        <v>11200000</v>
      </c>
      <c r="U677" s="69">
        <v>2800000</v>
      </c>
      <c r="V677" s="46">
        <v>1475</v>
      </c>
      <c r="W677" s="44">
        <v>45447</v>
      </c>
      <c r="X677" s="45">
        <v>22400000</v>
      </c>
      <c r="Y677" s="46">
        <v>2006</v>
      </c>
      <c r="Z677" s="44">
        <v>45470</v>
      </c>
      <c r="AA677" s="47" t="s">
        <v>3928</v>
      </c>
      <c r="AB677" s="77" t="s">
        <v>84</v>
      </c>
      <c r="AC677" s="97">
        <v>45469</v>
      </c>
      <c r="AD677" s="48" t="s">
        <v>4028</v>
      </c>
      <c r="AE677" s="8" t="s">
        <v>4029</v>
      </c>
      <c r="AF677" s="77" t="s">
        <v>87</v>
      </c>
      <c r="AG677" s="61" t="s">
        <v>458</v>
      </c>
      <c r="AH677" s="61" t="s">
        <v>695</v>
      </c>
      <c r="AI677" s="48" t="s">
        <v>108</v>
      </c>
      <c r="AJ677" s="74">
        <v>45589</v>
      </c>
      <c r="AK677" s="50">
        <v>5600000</v>
      </c>
      <c r="AL677" s="50">
        <v>5600000</v>
      </c>
      <c r="AM677" s="48">
        <v>120139</v>
      </c>
      <c r="AN677" s="46">
        <v>1970</v>
      </c>
      <c r="AO677" s="59">
        <v>45588</v>
      </c>
      <c r="AP677" s="50">
        <v>5600000</v>
      </c>
      <c r="AQ677" s="46">
        <v>2536</v>
      </c>
      <c r="AR677" s="59">
        <v>45590</v>
      </c>
      <c r="AS677" s="50">
        <v>5600000</v>
      </c>
      <c r="AT677" s="52">
        <v>2</v>
      </c>
      <c r="AU677" s="52">
        <v>0</v>
      </c>
      <c r="AV677" s="52">
        <v>60</v>
      </c>
      <c r="AW677" s="37" t="s">
        <v>3264</v>
      </c>
      <c r="AX677" s="65">
        <v>60</v>
      </c>
      <c r="AY677" s="64">
        <v>45653</v>
      </c>
      <c r="AZ677" s="75"/>
      <c r="BA677" s="75"/>
      <c r="BB677" s="75"/>
      <c r="BC677" s="75"/>
      <c r="BD677" s="75"/>
      <c r="BE677" s="75"/>
      <c r="BF677" s="75"/>
      <c r="BG677" s="75"/>
      <c r="BH677" s="75"/>
      <c r="BI677" s="75"/>
      <c r="BJ677" s="75"/>
      <c r="BK677" s="75"/>
      <c r="BL677" s="75"/>
      <c r="BM677" s="75"/>
      <c r="BN677" s="75"/>
      <c r="BO677" s="75"/>
      <c r="BP677" s="75"/>
      <c r="BQ677" s="75"/>
      <c r="BR677" s="75"/>
      <c r="BS677" s="75"/>
      <c r="BT677" s="75"/>
      <c r="BU677" s="75"/>
      <c r="BV677" s="75"/>
      <c r="BW677" s="75"/>
      <c r="BX677" s="64">
        <v>45653</v>
      </c>
      <c r="BY677" s="65">
        <f>R677+AX677</f>
        <v>180</v>
      </c>
      <c r="BZ677" s="66" t="s">
        <v>2888</v>
      </c>
      <c r="CA677" s="42">
        <f>T677+AL677</f>
        <v>16800000</v>
      </c>
      <c r="CB677" s="37" t="s">
        <v>91</v>
      </c>
    </row>
    <row r="678" spans="1:80" s="58" customFormat="1" ht="29.25" customHeight="1" x14ac:dyDescent="0.3">
      <c r="A678" s="75">
        <v>677</v>
      </c>
      <c r="B678" s="73">
        <v>109648</v>
      </c>
      <c r="C678" s="36" t="s">
        <v>1590</v>
      </c>
      <c r="D678" s="71" t="s">
        <v>1591</v>
      </c>
      <c r="E678" s="71" t="s">
        <v>1592</v>
      </c>
      <c r="F678" s="66" t="s">
        <v>4030</v>
      </c>
      <c r="G678" s="38" t="s">
        <v>4031</v>
      </c>
      <c r="H678" s="76" t="s">
        <v>76</v>
      </c>
      <c r="I678" s="76" t="s">
        <v>4032</v>
      </c>
      <c r="J678" s="40" t="s">
        <v>4033</v>
      </c>
      <c r="K678" s="66" t="s">
        <v>80</v>
      </c>
      <c r="L678" s="76" t="s">
        <v>81</v>
      </c>
      <c r="M678" s="86">
        <v>45469</v>
      </c>
      <c r="N678" s="86">
        <v>45471</v>
      </c>
      <c r="O678" s="86">
        <v>45592</v>
      </c>
      <c r="P678" s="76">
        <v>4</v>
      </c>
      <c r="Q678" s="76">
        <v>0</v>
      </c>
      <c r="R678" s="76">
        <v>120</v>
      </c>
      <c r="S678" s="76" t="s">
        <v>1144</v>
      </c>
      <c r="T678" s="69">
        <v>10400000</v>
      </c>
      <c r="U678" s="69">
        <v>2600000</v>
      </c>
      <c r="V678" s="43">
        <v>1481</v>
      </c>
      <c r="W678" s="44">
        <v>45447</v>
      </c>
      <c r="X678" s="45">
        <v>31200000</v>
      </c>
      <c r="Y678" s="46">
        <v>2007</v>
      </c>
      <c r="Z678" s="44">
        <v>45470</v>
      </c>
      <c r="AA678" s="47" t="s">
        <v>3426</v>
      </c>
      <c r="AB678" s="77" t="s">
        <v>84</v>
      </c>
      <c r="AC678" s="97">
        <v>45469</v>
      </c>
      <c r="AD678" s="48" t="s">
        <v>4034</v>
      </c>
      <c r="AE678" s="78" t="s">
        <v>4035</v>
      </c>
      <c r="AF678" s="77" t="s">
        <v>87</v>
      </c>
      <c r="AG678" s="61" t="s">
        <v>978</v>
      </c>
      <c r="AH678" s="61" t="s">
        <v>1594</v>
      </c>
      <c r="AI678" s="48" t="s">
        <v>77</v>
      </c>
      <c r="AJ678" s="48" t="s">
        <v>77</v>
      </c>
      <c r="AK678" s="49"/>
      <c r="AL678" s="50"/>
      <c r="AM678" s="48" t="s">
        <v>77</v>
      </c>
      <c r="AN678" s="48" t="s">
        <v>77</v>
      </c>
      <c r="AO678" s="48" t="s">
        <v>77</v>
      </c>
      <c r="AP678" s="48" t="s">
        <v>77</v>
      </c>
      <c r="AQ678" s="48" t="s">
        <v>77</v>
      </c>
      <c r="AR678" s="48" t="s">
        <v>77</v>
      </c>
      <c r="AS678" s="48" t="s">
        <v>77</v>
      </c>
      <c r="AT678" s="51"/>
      <c r="AU678" s="51"/>
      <c r="AV678" s="51"/>
      <c r="AW678" s="51"/>
      <c r="AX678" s="52"/>
      <c r="AY678" s="37"/>
      <c r="AZ678" s="37"/>
      <c r="BA678" s="75"/>
      <c r="BB678" s="75"/>
      <c r="BC678" s="75"/>
      <c r="BD678" s="75"/>
      <c r="BE678" s="75"/>
      <c r="BF678" s="75"/>
      <c r="BG678" s="75"/>
      <c r="BH678" s="75"/>
      <c r="BI678" s="75"/>
      <c r="BJ678" s="75"/>
      <c r="BK678" s="75"/>
      <c r="BL678" s="75"/>
      <c r="BM678" s="75"/>
      <c r="BN678" s="75"/>
      <c r="BO678" s="75"/>
      <c r="BP678" s="75"/>
      <c r="BQ678" s="75"/>
      <c r="BR678" s="75"/>
      <c r="BS678" s="75"/>
      <c r="BT678" s="75"/>
      <c r="BU678" s="75"/>
      <c r="BV678" s="75"/>
      <c r="BW678" s="75"/>
      <c r="BX678" s="64">
        <f>O678</f>
        <v>45592</v>
      </c>
      <c r="BY678" s="65">
        <f>R678+AX678</f>
        <v>120</v>
      </c>
      <c r="BZ678" s="66" t="str">
        <f>S678</f>
        <v>4 MESES</v>
      </c>
      <c r="CA678" s="42">
        <f>T678+AL678</f>
        <v>10400000</v>
      </c>
      <c r="CB678" s="37" t="s">
        <v>91</v>
      </c>
    </row>
    <row r="679" spans="1:80" s="58" customFormat="1" ht="29.25" customHeight="1" x14ac:dyDescent="0.3">
      <c r="A679" s="75">
        <v>678</v>
      </c>
      <c r="B679" s="73">
        <v>109660</v>
      </c>
      <c r="C679" s="36" t="s">
        <v>133</v>
      </c>
      <c r="D679" s="71" t="s">
        <v>134</v>
      </c>
      <c r="E679" s="71" t="s">
        <v>385</v>
      </c>
      <c r="F679" s="66" t="s">
        <v>4036</v>
      </c>
      <c r="G679" s="38" t="s">
        <v>4037</v>
      </c>
      <c r="H679" s="76" t="s">
        <v>76</v>
      </c>
      <c r="I679" s="76" t="s">
        <v>4038</v>
      </c>
      <c r="J679" s="40" t="s">
        <v>1840</v>
      </c>
      <c r="K679" s="66" t="s">
        <v>80</v>
      </c>
      <c r="L679" s="76" t="s">
        <v>81</v>
      </c>
      <c r="M679" s="86">
        <v>45470</v>
      </c>
      <c r="N679" s="86">
        <v>45477</v>
      </c>
      <c r="O679" s="86">
        <v>45599</v>
      </c>
      <c r="P679" s="76">
        <v>4</v>
      </c>
      <c r="Q679" s="76">
        <v>0</v>
      </c>
      <c r="R679" s="76">
        <v>120</v>
      </c>
      <c r="S679" s="76" t="s">
        <v>1144</v>
      </c>
      <c r="T679" s="69">
        <v>19200000</v>
      </c>
      <c r="U679" s="69">
        <v>4800000</v>
      </c>
      <c r="V679" s="43">
        <v>1473</v>
      </c>
      <c r="W679" s="44">
        <v>45447</v>
      </c>
      <c r="X679" s="45">
        <v>38400000</v>
      </c>
      <c r="Y679" s="46">
        <v>2066</v>
      </c>
      <c r="Z679" s="44">
        <v>45475</v>
      </c>
      <c r="AA679" s="47" t="s">
        <v>3690</v>
      </c>
      <c r="AB679" s="77" t="s">
        <v>84</v>
      </c>
      <c r="AC679" s="97">
        <v>45470</v>
      </c>
      <c r="AD679" s="48" t="s">
        <v>4039</v>
      </c>
      <c r="AE679" s="78" t="s">
        <v>4040</v>
      </c>
      <c r="AF679" s="77" t="s">
        <v>87</v>
      </c>
      <c r="AG679" s="48" t="s">
        <v>643</v>
      </c>
      <c r="AH679" s="61" t="s">
        <v>107</v>
      </c>
      <c r="AI679" s="48" t="s">
        <v>108</v>
      </c>
      <c r="AJ679" s="74">
        <v>45593</v>
      </c>
      <c r="AK679" s="50">
        <v>9600000</v>
      </c>
      <c r="AL679" s="50">
        <v>9600000</v>
      </c>
      <c r="AM679" s="48">
        <v>120267</v>
      </c>
      <c r="AN679" s="46">
        <v>1976</v>
      </c>
      <c r="AO679" s="59">
        <v>45588</v>
      </c>
      <c r="AP679" s="50">
        <v>9600000</v>
      </c>
      <c r="AQ679" s="46">
        <v>2554</v>
      </c>
      <c r="AR679" s="59">
        <v>45594</v>
      </c>
      <c r="AS679" s="50">
        <v>9600000</v>
      </c>
      <c r="AT679" s="52">
        <v>2</v>
      </c>
      <c r="AU679" s="52">
        <v>0</v>
      </c>
      <c r="AV679" s="52">
        <v>60</v>
      </c>
      <c r="AW679" s="37" t="s">
        <v>3264</v>
      </c>
      <c r="AX679" s="65">
        <v>60</v>
      </c>
      <c r="AY679" s="64">
        <v>45660</v>
      </c>
      <c r="AZ679" s="75"/>
      <c r="BA679" s="75"/>
      <c r="BB679" s="75"/>
      <c r="BC679" s="75"/>
      <c r="BD679" s="75"/>
      <c r="BE679" s="75"/>
      <c r="BF679" s="75"/>
      <c r="BG679" s="75"/>
      <c r="BH679" s="75"/>
      <c r="BI679" s="75"/>
      <c r="BJ679" s="75"/>
      <c r="BK679" s="75"/>
      <c r="BL679" s="75"/>
      <c r="BM679" s="75"/>
      <c r="BN679" s="75"/>
      <c r="BO679" s="75"/>
      <c r="BP679" s="75"/>
      <c r="BQ679" s="75"/>
      <c r="BR679" s="75"/>
      <c r="BS679" s="75"/>
      <c r="BT679" s="75"/>
      <c r="BU679" s="75"/>
      <c r="BV679" s="75"/>
      <c r="BW679" s="75"/>
      <c r="BX679" s="64">
        <v>45660</v>
      </c>
      <c r="BY679" s="65">
        <f>R679+AX679</f>
        <v>180</v>
      </c>
      <c r="BZ679" s="66" t="s">
        <v>2888</v>
      </c>
      <c r="CA679" s="42">
        <f>T679+AL679</f>
        <v>28800000</v>
      </c>
      <c r="CB679" s="37" t="s">
        <v>91</v>
      </c>
    </row>
    <row r="680" spans="1:80" s="58" customFormat="1" ht="29.25" customHeight="1" x14ac:dyDescent="0.3">
      <c r="A680" s="75">
        <v>679</v>
      </c>
      <c r="B680" s="73">
        <v>109640</v>
      </c>
      <c r="C680" s="36" t="s">
        <v>71</v>
      </c>
      <c r="D680" s="71" t="s">
        <v>72</v>
      </c>
      <c r="E680" s="71" t="s">
        <v>73</v>
      </c>
      <c r="F680" s="66" t="s">
        <v>4041</v>
      </c>
      <c r="G680" s="38" t="s">
        <v>4042</v>
      </c>
      <c r="H680" s="76" t="s">
        <v>76</v>
      </c>
      <c r="I680" s="76" t="s">
        <v>4043</v>
      </c>
      <c r="J680" s="40" t="s">
        <v>180</v>
      </c>
      <c r="K680" s="66" t="s">
        <v>80</v>
      </c>
      <c r="L680" s="76" t="s">
        <v>81</v>
      </c>
      <c r="M680" s="86">
        <v>45470</v>
      </c>
      <c r="N680" s="86">
        <v>45477</v>
      </c>
      <c r="O680" s="86">
        <v>45599</v>
      </c>
      <c r="P680" s="76">
        <v>4</v>
      </c>
      <c r="Q680" s="76">
        <v>0</v>
      </c>
      <c r="R680" s="76">
        <v>120</v>
      </c>
      <c r="S680" s="76" t="s">
        <v>1144</v>
      </c>
      <c r="T680" s="69">
        <v>26000000</v>
      </c>
      <c r="U680" s="69">
        <v>6500000</v>
      </c>
      <c r="V680" s="43">
        <v>1415</v>
      </c>
      <c r="W680" s="44">
        <v>45442</v>
      </c>
      <c r="X680" s="45">
        <v>52000000</v>
      </c>
      <c r="Y680" s="46">
        <v>2067</v>
      </c>
      <c r="Z680" s="44">
        <v>45475</v>
      </c>
      <c r="AA680" s="47" t="s">
        <v>3354</v>
      </c>
      <c r="AB680" s="77" t="s">
        <v>84</v>
      </c>
      <c r="AC680" s="97">
        <v>45470</v>
      </c>
      <c r="AD680" s="48" t="s">
        <v>4044</v>
      </c>
      <c r="AE680" s="78" t="s">
        <v>4045</v>
      </c>
      <c r="AF680" s="77" t="s">
        <v>87</v>
      </c>
      <c r="AG680" s="61" t="s">
        <v>149</v>
      </c>
      <c r="AH680" s="61" t="s">
        <v>183</v>
      </c>
      <c r="AI680" s="48" t="s">
        <v>77</v>
      </c>
      <c r="AJ680" s="48" t="s">
        <v>77</v>
      </c>
      <c r="AK680" s="49"/>
      <c r="AL680" s="50"/>
      <c r="AM680" s="48" t="s">
        <v>77</v>
      </c>
      <c r="AN680" s="48" t="s">
        <v>77</v>
      </c>
      <c r="AO680" s="48" t="s">
        <v>77</v>
      </c>
      <c r="AP680" s="48" t="s">
        <v>77</v>
      </c>
      <c r="AQ680" s="48" t="s">
        <v>77</v>
      </c>
      <c r="AR680" s="48" t="s">
        <v>77</v>
      </c>
      <c r="AS680" s="48" t="s">
        <v>77</v>
      </c>
      <c r="AT680" s="51"/>
      <c r="AU680" s="51"/>
      <c r="AV680" s="51"/>
      <c r="AW680" s="51"/>
      <c r="AX680" s="52"/>
      <c r="AY680" s="37"/>
      <c r="AZ680" s="37"/>
      <c r="BA680" s="75"/>
      <c r="BB680" s="75"/>
      <c r="BC680" s="75"/>
      <c r="BD680" s="75"/>
      <c r="BE680" s="75"/>
      <c r="BF680" s="75"/>
      <c r="BG680" s="75"/>
      <c r="BH680" s="75"/>
      <c r="BI680" s="75"/>
      <c r="BJ680" s="75"/>
      <c r="BK680" s="75"/>
      <c r="BL680" s="75"/>
      <c r="BM680" s="75"/>
      <c r="BN680" s="75"/>
      <c r="BO680" s="75"/>
      <c r="BP680" s="75"/>
      <c r="BQ680" s="75"/>
      <c r="BR680" s="75"/>
      <c r="BS680" s="75"/>
      <c r="BT680" s="75"/>
      <c r="BU680" s="75"/>
      <c r="BV680" s="75"/>
      <c r="BW680" s="75"/>
      <c r="BX680" s="64">
        <f>O680</f>
        <v>45599</v>
      </c>
      <c r="BY680" s="65">
        <f>R680+AX680</f>
        <v>120</v>
      </c>
      <c r="BZ680" s="66" t="str">
        <f>S680</f>
        <v>4 MESES</v>
      </c>
      <c r="CA680" s="42">
        <f>T680+AL680</f>
        <v>26000000</v>
      </c>
      <c r="CB680" s="37" t="s">
        <v>91</v>
      </c>
    </row>
    <row r="681" spans="1:80" s="58" customFormat="1" ht="29.25" customHeight="1" x14ac:dyDescent="0.3">
      <c r="A681" s="75">
        <v>680</v>
      </c>
      <c r="B681" s="73">
        <v>112017</v>
      </c>
      <c r="C681" s="36" t="s">
        <v>71</v>
      </c>
      <c r="D681" s="71" t="s">
        <v>72</v>
      </c>
      <c r="E681" s="71" t="s">
        <v>73</v>
      </c>
      <c r="F681" s="66" t="s">
        <v>4046</v>
      </c>
      <c r="G681" s="38" t="s">
        <v>4047</v>
      </c>
      <c r="H681" s="76" t="s">
        <v>76</v>
      </c>
      <c r="I681" s="76" t="s">
        <v>4048</v>
      </c>
      <c r="J681" s="40" t="s">
        <v>4049</v>
      </c>
      <c r="K681" s="66" t="s">
        <v>80</v>
      </c>
      <c r="L681" s="76" t="s">
        <v>81</v>
      </c>
      <c r="M681" s="86">
        <v>45470</v>
      </c>
      <c r="N681" s="86">
        <v>45477</v>
      </c>
      <c r="O681" s="86">
        <v>45599</v>
      </c>
      <c r="P681" s="76">
        <v>4</v>
      </c>
      <c r="Q681" s="76">
        <v>0</v>
      </c>
      <c r="R681" s="76">
        <v>120</v>
      </c>
      <c r="S681" s="76" t="s">
        <v>1144</v>
      </c>
      <c r="T681" s="69">
        <v>18000000</v>
      </c>
      <c r="U681" s="69">
        <v>4500000</v>
      </c>
      <c r="V681" s="46">
        <v>1699</v>
      </c>
      <c r="W681" s="44">
        <v>45468</v>
      </c>
      <c r="X681" s="45">
        <v>18000000</v>
      </c>
      <c r="Y681" s="46">
        <v>2068</v>
      </c>
      <c r="Z681" s="44">
        <v>45475</v>
      </c>
      <c r="AA681" s="47" t="s">
        <v>3296</v>
      </c>
      <c r="AB681" s="77" t="s">
        <v>84</v>
      </c>
      <c r="AC681" s="97">
        <v>45470</v>
      </c>
      <c r="AD681" s="48" t="s">
        <v>4050</v>
      </c>
      <c r="AE681" s="78" t="s">
        <v>4051</v>
      </c>
      <c r="AF681" s="77" t="s">
        <v>87</v>
      </c>
      <c r="AG681" s="61" t="s">
        <v>204</v>
      </c>
      <c r="AH681" s="60" t="s">
        <v>2987</v>
      </c>
      <c r="AI681" s="48" t="s">
        <v>77</v>
      </c>
      <c r="AJ681" s="48" t="s">
        <v>77</v>
      </c>
      <c r="AK681" s="49"/>
      <c r="AL681" s="50"/>
      <c r="AM681" s="48" t="s">
        <v>77</v>
      </c>
      <c r="AN681" s="48" t="s">
        <v>77</v>
      </c>
      <c r="AO681" s="48" t="s">
        <v>77</v>
      </c>
      <c r="AP681" s="48" t="s">
        <v>77</v>
      </c>
      <c r="AQ681" s="48" t="s">
        <v>77</v>
      </c>
      <c r="AR681" s="48" t="s">
        <v>77</v>
      </c>
      <c r="AS681" s="48" t="s">
        <v>77</v>
      </c>
      <c r="AT681" s="51"/>
      <c r="AU681" s="51"/>
      <c r="AV681" s="51"/>
      <c r="AW681" s="51"/>
      <c r="AX681" s="52"/>
      <c r="AY681" s="37"/>
      <c r="AZ681" s="37"/>
      <c r="BA681" s="75"/>
      <c r="BB681" s="75"/>
      <c r="BC681" s="75"/>
      <c r="BD681" s="75"/>
      <c r="BE681" s="75"/>
      <c r="BF681" s="75"/>
      <c r="BG681" s="75"/>
      <c r="BH681" s="75"/>
      <c r="BI681" s="75"/>
      <c r="BJ681" s="75"/>
      <c r="BK681" s="75"/>
      <c r="BL681" s="75"/>
      <c r="BM681" s="75"/>
      <c r="BN681" s="75"/>
      <c r="BO681" s="75"/>
      <c r="BP681" s="75"/>
      <c r="BQ681" s="75"/>
      <c r="BR681" s="75"/>
      <c r="BS681" s="75"/>
      <c r="BT681" s="75"/>
      <c r="BU681" s="75"/>
      <c r="BV681" s="75"/>
      <c r="BW681" s="75"/>
      <c r="BX681" s="64">
        <f>O681</f>
        <v>45599</v>
      </c>
      <c r="BY681" s="65">
        <f>R681+AX681</f>
        <v>120</v>
      </c>
      <c r="BZ681" s="66" t="str">
        <f>S681</f>
        <v>4 MESES</v>
      </c>
      <c r="CA681" s="42">
        <f>T681+AL681</f>
        <v>18000000</v>
      </c>
      <c r="CB681" s="37" t="s">
        <v>91</v>
      </c>
    </row>
    <row r="682" spans="1:80" s="58" customFormat="1" ht="29.25" customHeight="1" x14ac:dyDescent="0.3">
      <c r="A682" s="75">
        <v>681</v>
      </c>
      <c r="B682" s="73">
        <v>109651</v>
      </c>
      <c r="C682" s="36" t="s">
        <v>71</v>
      </c>
      <c r="D682" s="71" t="s">
        <v>72</v>
      </c>
      <c r="E682" s="71" t="s">
        <v>73</v>
      </c>
      <c r="F682" s="66" t="s">
        <v>4052</v>
      </c>
      <c r="G682" s="38" t="s">
        <v>4053</v>
      </c>
      <c r="H682" s="76" t="s">
        <v>76</v>
      </c>
      <c r="I682" s="76" t="s">
        <v>4054</v>
      </c>
      <c r="J682" s="40" t="s">
        <v>376</v>
      </c>
      <c r="K682" s="66" t="s">
        <v>80</v>
      </c>
      <c r="L682" s="76" t="s">
        <v>81</v>
      </c>
      <c r="M682" s="86">
        <v>45470</v>
      </c>
      <c r="N682" s="86">
        <v>45477</v>
      </c>
      <c r="O682" s="86">
        <v>45599</v>
      </c>
      <c r="P682" s="76">
        <v>4</v>
      </c>
      <c r="Q682" s="76">
        <v>0</v>
      </c>
      <c r="R682" s="76">
        <v>120</v>
      </c>
      <c r="S682" s="76" t="s">
        <v>1144</v>
      </c>
      <c r="T682" s="69">
        <v>21800000</v>
      </c>
      <c r="U682" s="69">
        <v>5450000</v>
      </c>
      <c r="V682" s="43">
        <v>1420</v>
      </c>
      <c r="W682" s="44">
        <v>45442</v>
      </c>
      <c r="X682" s="45">
        <v>43600000</v>
      </c>
      <c r="Y682" s="46">
        <v>2069</v>
      </c>
      <c r="Z682" s="44">
        <v>45475</v>
      </c>
      <c r="AA682" s="47" t="s">
        <v>3451</v>
      </c>
      <c r="AB682" s="77" t="s">
        <v>84</v>
      </c>
      <c r="AC682" s="97">
        <v>45470</v>
      </c>
      <c r="AD682" s="48" t="s">
        <v>4055</v>
      </c>
      <c r="AE682" s="78" t="s">
        <v>4056</v>
      </c>
      <c r="AF682" s="77" t="s">
        <v>87</v>
      </c>
      <c r="AG682" s="61" t="s">
        <v>359</v>
      </c>
      <c r="AH682" s="48" t="s">
        <v>2909</v>
      </c>
      <c r="AI682" s="48" t="s">
        <v>108</v>
      </c>
      <c r="AJ682" s="74">
        <v>45593</v>
      </c>
      <c r="AK682" s="50">
        <v>10900000</v>
      </c>
      <c r="AL682" s="50">
        <v>10900000</v>
      </c>
      <c r="AM682" s="48">
        <v>120262</v>
      </c>
      <c r="AN682" s="46">
        <v>1971</v>
      </c>
      <c r="AO682" s="59">
        <v>45588</v>
      </c>
      <c r="AP682" s="50">
        <v>10900000</v>
      </c>
      <c r="AQ682" s="46">
        <v>2555</v>
      </c>
      <c r="AR682" s="59">
        <v>45594</v>
      </c>
      <c r="AS682" s="50">
        <v>10900000</v>
      </c>
      <c r="AT682" s="52">
        <v>2</v>
      </c>
      <c r="AU682" s="52">
        <v>0</v>
      </c>
      <c r="AV682" s="52">
        <v>60</v>
      </c>
      <c r="AW682" s="37" t="s">
        <v>3264</v>
      </c>
      <c r="AX682" s="65">
        <v>60</v>
      </c>
      <c r="AY682" s="64">
        <v>45660</v>
      </c>
      <c r="AZ682" s="75"/>
      <c r="BA682" s="75"/>
      <c r="BB682" s="75"/>
      <c r="BC682" s="75"/>
      <c r="BD682" s="75"/>
      <c r="BE682" s="75"/>
      <c r="BF682" s="75"/>
      <c r="BG682" s="75"/>
      <c r="BH682" s="75"/>
      <c r="BI682" s="75"/>
      <c r="BJ682" s="75"/>
      <c r="BK682" s="75"/>
      <c r="BL682" s="75"/>
      <c r="BM682" s="75"/>
      <c r="BN682" s="75"/>
      <c r="BO682" s="75"/>
      <c r="BP682" s="75"/>
      <c r="BQ682" s="75"/>
      <c r="BR682" s="75"/>
      <c r="BS682" s="75"/>
      <c r="BT682" s="75"/>
      <c r="BU682" s="75"/>
      <c r="BV682" s="75"/>
      <c r="BW682" s="75"/>
      <c r="BX682" s="64">
        <v>45660</v>
      </c>
      <c r="BY682" s="65">
        <f>R682+AX682</f>
        <v>180</v>
      </c>
      <c r="BZ682" s="66" t="s">
        <v>2888</v>
      </c>
      <c r="CA682" s="42">
        <f>T682+AL682</f>
        <v>32700000</v>
      </c>
      <c r="CB682" s="37" t="s">
        <v>91</v>
      </c>
    </row>
    <row r="683" spans="1:80" s="58" customFormat="1" ht="29.25" customHeight="1" x14ac:dyDescent="0.3">
      <c r="A683" s="75">
        <v>682</v>
      </c>
      <c r="B683" s="73">
        <v>111840</v>
      </c>
      <c r="C683" s="36" t="s">
        <v>738</v>
      </c>
      <c r="D683" s="71" t="s">
        <v>186</v>
      </c>
      <c r="E683" s="71" t="s">
        <v>187</v>
      </c>
      <c r="F683" s="66" t="s">
        <v>4057</v>
      </c>
      <c r="G683" s="38" t="s">
        <v>749</v>
      </c>
      <c r="H683" s="76" t="s">
        <v>76</v>
      </c>
      <c r="I683" s="76" t="s">
        <v>4058</v>
      </c>
      <c r="J683" s="40" t="s">
        <v>751</v>
      </c>
      <c r="K683" s="66" t="s">
        <v>80</v>
      </c>
      <c r="L683" s="76" t="s">
        <v>81</v>
      </c>
      <c r="M683" s="86">
        <v>45470</v>
      </c>
      <c r="N683" s="86">
        <v>45477</v>
      </c>
      <c r="O683" s="86">
        <v>45599</v>
      </c>
      <c r="P683" s="76">
        <v>4</v>
      </c>
      <c r="Q683" s="76">
        <v>0</v>
      </c>
      <c r="R683" s="76">
        <v>120</v>
      </c>
      <c r="S683" s="76" t="s">
        <v>1144</v>
      </c>
      <c r="T683" s="69">
        <v>9600000</v>
      </c>
      <c r="U683" s="69">
        <v>2400000</v>
      </c>
      <c r="V683" s="46">
        <v>1697</v>
      </c>
      <c r="W683" s="44">
        <v>45468</v>
      </c>
      <c r="X683" s="45">
        <v>9600000</v>
      </c>
      <c r="Y683" s="46">
        <v>2070</v>
      </c>
      <c r="Z683" s="44">
        <v>45475</v>
      </c>
      <c r="AA683" s="47" t="s">
        <v>4059</v>
      </c>
      <c r="AB683" s="77" t="s">
        <v>84</v>
      </c>
      <c r="AC683" s="97">
        <v>45470</v>
      </c>
      <c r="AD683" s="48" t="s">
        <v>4060</v>
      </c>
      <c r="AE683" s="78" t="s">
        <v>4061</v>
      </c>
      <c r="AF683" s="77" t="s">
        <v>87</v>
      </c>
      <c r="AG683" s="61" t="s">
        <v>746</v>
      </c>
      <c r="AH683" s="61" t="s">
        <v>747</v>
      </c>
      <c r="AI683" s="48" t="s">
        <v>108</v>
      </c>
      <c r="AJ683" s="74">
        <v>45593</v>
      </c>
      <c r="AK683" s="50">
        <v>4800000</v>
      </c>
      <c r="AL683" s="50">
        <v>4800000</v>
      </c>
      <c r="AM683" s="48">
        <v>120287</v>
      </c>
      <c r="AN683" s="46">
        <v>1986</v>
      </c>
      <c r="AO683" s="59">
        <v>45588</v>
      </c>
      <c r="AP683" s="50">
        <v>4800000</v>
      </c>
      <c r="AQ683" s="46">
        <v>2556</v>
      </c>
      <c r="AR683" s="59">
        <v>45594</v>
      </c>
      <c r="AS683" s="50">
        <v>4800000</v>
      </c>
      <c r="AT683" s="52">
        <v>2</v>
      </c>
      <c r="AU683" s="52">
        <v>0</v>
      </c>
      <c r="AV683" s="52">
        <v>60</v>
      </c>
      <c r="AW683" s="37" t="s">
        <v>3264</v>
      </c>
      <c r="AX683" s="65">
        <v>60</v>
      </c>
      <c r="AY683" s="64">
        <v>45660</v>
      </c>
      <c r="AZ683" s="75"/>
      <c r="BA683" s="75"/>
      <c r="BB683" s="75"/>
      <c r="BC683" s="75"/>
      <c r="BD683" s="75"/>
      <c r="BE683" s="75"/>
      <c r="BF683" s="75"/>
      <c r="BG683" s="75"/>
      <c r="BH683" s="75"/>
      <c r="BI683" s="75"/>
      <c r="BJ683" s="75"/>
      <c r="BK683" s="75"/>
      <c r="BL683" s="75"/>
      <c r="BM683" s="75"/>
      <c r="BN683" s="75"/>
      <c r="BO683" s="75"/>
      <c r="BP683" s="75"/>
      <c r="BQ683" s="75"/>
      <c r="BR683" s="75"/>
      <c r="BS683" s="75"/>
      <c r="BT683" s="75"/>
      <c r="BU683" s="75"/>
      <c r="BV683" s="75"/>
      <c r="BW683" s="75"/>
      <c r="BX683" s="64">
        <v>45660</v>
      </c>
      <c r="BY683" s="65">
        <f>R683+AX683</f>
        <v>180</v>
      </c>
      <c r="BZ683" s="66" t="s">
        <v>2888</v>
      </c>
      <c r="CA683" s="42">
        <f>T683+AL683</f>
        <v>14400000</v>
      </c>
      <c r="CB683" s="37" t="s">
        <v>91</v>
      </c>
    </row>
    <row r="684" spans="1:80" s="58" customFormat="1" ht="29.25" customHeight="1" x14ac:dyDescent="0.3">
      <c r="A684" s="75">
        <v>683</v>
      </c>
      <c r="B684" s="73">
        <v>109641</v>
      </c>
      <c r="C684" s="36" t="s">
        <v>71</v>
      </c>
      <c r="D684" s="71" t="s">
        <v>72</v>
      </c>
      <c r="E684" s="71" t="s">
        <v>73</v>
      </c>
      <c r="F684" s="66" t="s">
        <v>4062</v>
      </c>
      <c r="G684" s="38" t="s">
        <v>4063</v>
      </c>
      <c r="H684" s="76" t="s">
        <v>76</v>
      </c>
      <c r="I684" s="76" t="s">
        <v>4064</v>
      </c>
      <c r="J684" s="40" t="s">
        <v>538</v>
      </c>
      <c r="K684" s="66" t="s">
        <v>80</v>
      </c>
      <c r="L684" s="76" t="s">
        <v>81</v>
      </c>
      <c r="M684" s="86">
        <v>45471</v>
      </c>
      <c r="N684" s="86">
        <v>45477</v>
      </c>
      <c r="O684" s="86">
        <v>45599</v>
      </c>
      <c r="P684" s="76">
        <v>4</v>
      </c>
      <c r="Q684" s="76">
        <v>0</v>
      </c>
      <c r="R684" s="76">
        <v>120</v>
      </c>
      <c r="S684" s="76" t="s">
        <v>1144</v>
      </c>
      <c r="T684" s="69">
        <v>24000000</v>
      </c>
      <c r="U684" s="69">
        <v>6000000</v>
      </c>
      <c r="V684" s="43">
        <v>1416</v>
      </c>
      <c r="W684" s="44">
        <v>45442</v>
      </c>
      <c r="X684" s="45">
        <v>48000000</v>
      </c>
      <c r="Y684" s="46">
        <v>2071</v>
      </c>
      <c r="Z684" s="44">
        <v>45475</v>
      </c>
      <c r="AA684" s="47" t="s">
        <v>3365</v>
      </c>
      <c r="AB684" s="77" t="s">
        <v>84</v>
      </c>
      <c r="AC684" s="97">
        <v>45471</v>
      </c>
      <c r="AD684" s="48" t="s">
        <v>4065</v>
      </c>
      <c r="AE684" s="78" t="s">
        <v>4066</v>
      </c>
      <c r="AF684" s="77" t="s">
        <v>87</v>
      </c>
      <c r="AG684" s="61" t="s">
        <v>149</v>
      </c>
      <c r="AH684" s="61" t="s">
        <v>183</v>
      </c>
      <c r="AI684" s="48" t="s">
        <v>77</v>
      </c>
      <c r="AJ684" s="48" t="s">
        <v>77</v>
      </c>
      <c r="AK684" s="49"/>
      <c r="AL684" s="50"/>
      <c r="AM684" s="48" t="s">
        <v>77</v>
      </c>
      <c r="AN684" s="48" t="s">
        <v>77</v>
      </c>
      <c r="AO684" s="48" t="s">
        <v>77</v>
      </c>
      <c r="AP684" s="48" t="s">
        <v>77</v>
      </c>
      <c r="AQ684" s="48" t="s">
        <v>77</v>
      </c>
      <c r="AR684" s="48" t="s">
        <v>77</v>
      </c>
      <c r="AS684" s="48" t="s">
        <v>77</v>
      </c>
      <c r="AT684" s="51"/>
      <c r="AU684" s="51"/>
      <c r="AV684" s="51"/>
      <c r="AW684" s="51"/>
      <c r="AX684" s="52"/>
      <c r="AY684" s="37"/>
      <c r="AZ684" s="37"/>
      <c r="BA684" s="75"/>
      <c r="BB684" s="75"/>
      <c r="BC684" s="75"/>
      <c r="BD684" s="75"/>
      <c r="BE684" s="75"/>
      <c r="BF684" s="75"/>
      <c r="BG684" s="75"/>
      <c r="BH684" s="75"/>
      <c r="BI684" s="75"/>
      <c r="BJ684" s="75"/>
      <c r="BK684" s="75"/>
      <c r="BL684" s="75"/>
      <c r="BM684" s="75"/>
      <c r="BN684" s="75"/>
      <c r="BO684" s="75"/>
      <c r="BP684" s="75"/>
      <c r="BQ684" s="75"/>
      <c r="BR684" s="75"/>
      <c r="BS684" s="75"/>
      <c r="BT684" s="75"/>
      <c r="BU684" s="75"/>
      <c r="BV684" s="75"/>
      <c r="BW684" s="75"/>
      <c r="BX684" s="64">
        <f>O684</f>
        <v>45599</v>
      </c>
      <c r="BY684" s="65">
        <f>R684+AX684</f>
        <v>120</v>
      </c>
      <c r="BZ684" s="66" t="str">
        <f>S684</f>
        <v>4 MESES</v>
      </c>
      <c r="CA684" s="42">
        <f>T684+AL684</f>
        <v>24000000</v>
      </c>
      <c r="CB684" s="37" t="s">
        <v>91</v>
      </c>
    </row>
    <row r="685" spans="1:80" s="58" customFormat="1" ht="29.25" customHeight="1" x14ac:dyDescent="0.3">
      <c r="A685" s="75">
        <v>684</v>
      </c>
      <c r="B685" s="73">
        <v>109671</v>
      </c>
      <c r="C685" s="36" t="s">
        <v>133</v>
      </c>
      <c r="D685" s="71" t="s">
        <v>134</v>
      </c>
      <c r="E685" s="71" t="s">
        <v>385</v>
      </c>
      <c r="F685" s="66" t="s">
        <v>4067</v>
      </c>
      <c r="G685" s="38" t="s">
        <v>728</v>
      </c>
      <c r="H685" s="76" t="s">
        <v>76</v>
      </c>
      <c r="I685" s="76" t="s">
        <v>4068</v>
      </c>
      <c r="J685" s="40" t="s">
        <v>95</v>
      </c>
      <c r="K685" s="66" t="s">
        <v>80</v>
      </c>
      <c r="L685" s="76" t="s">
        <v>81</v>
      </c>
      <c r="M685" s="86">
        <v>45471</v>
      </c>
      <c r="N685" s="86">
        <v>45477</v>
      </c>
      <c r="O685" s="86">
        <v>45599</v>
      </c>
      <c r="P685" s="76">
        <v>4</v>
      </c>
      <c r="Q685" s="76">
        <v>0</v>
      </c>
      <c r="R685" s="76">
        <v>120</v>
      </c>
      <c r="S685" s="76" t="s">
        <v>1144</v>
      </c>
      <c r="T685" s="69">
        <v>10400000</v>
      </c>
      <c r="U685" s="69">
        <v>2600000</v>
      </c>
      <c r="V685" s="46">
        <v>1432</v>
      </c>
      <c r="W685" s="44">
        <v>45442</v>
      </c>
      <c r="X685" s="45">
        <v>10400000</v>
      </c>
      <c r="Y685" s="46">
        <v>2072</v>
      </c>
      <c r="Z685" s="44">
        <v>45475</v>
      </c>
      <c r="AA685" s="47" t="s">
        <v>3426</v>
      </c>
      <c r="AB685" s="77" t="s">
        <v>84</v>
      </c>
      <c r="AC685" s="97">
        <v>45471</v>
      </c>
      <c r="AD685" s="48" t="s">
        <v>4069</v>
      </c>
      <c r="AE685" s="78" t="s">
        <v>4070</v>
      </c>
      <c r="AF685" s="77" t="s">
        <v>87</v>
      </c>
      <c r="AG685" s="48" t="s">
        <v>4071</v>
      </c>
      <c r="AH685" s="60" t="s">
        <v>113</v>
      </c>
      <c r="AI685" s="48" t="s">
        <v>108</v>
      </c>
      <c r="AJ685" s="74">
        <v>45590</v>
      </c>
      <c r="AK685" s="50">
        <v>5200000</v>
      </c>
      <c r="AL685" s="50">
        <v>5200000</v>
      </c>
      <c r="AM685" s="48">
        <v>120277</v>
      </c>
      <c r="AN685" s="46">
        <v>1981</v>
      </c>
      <c r="AO685" s="59">
        <v>45588</v>
      </c>
      <c r="AP685" s="50">
        <v>5200000</v>
      </c>
      <c r="AQ685" s="46">
        <v>2549</v>
      </c>
      <c r="AR685" s="59">
        <v>45593</v>
      </c>
      <c r="AS685" s="50">
        <v>5200000</v>
      </c>
      <c r="AT685" s="52">
        <v>2</v>
      </c>
      <c r="AU685" s="52">
        <v>0</v>
      </c>
      <c r="AV685" s="52">
        <v>60</v>
      </c>
      <c r="AW685" s="37" t="s">
        <v>3264</v>
      </c>
      <c r="AX685" s="65">
        <v>60</v>
      </c>
      <c r="AY685" s="64">
        <v>45660</v>
      </c>
      <c r="AZ685" s="75"/>
      <c r="BA685" s="75"/>
      <c r="BB685" s="75"/>
      <c r="BC685" s="75"/>
      <c r="BD685" s="75"/>
      <c r="BE685" s="75"/>
      <c r="BF685" s="75"/>
      <c r="BG685" s="75"/>
      <c r="BH685" s="75"/>
      <c r="BI685" s="75"/>
      <c r="BJ685" s="75"/>
      <c r="BK685" s="75"/>
      <c r="BL685" s="75"/>
      <c r="BM685" s="75"/>
      <c r="BN685" s="75"/>
      <c r="BO685" s="75"/>
      <c r="BP685" s="75"/>
      <c r="BQ685" s="75"/>
      <c r="BR685" s="75"/>
      <c r="BS685" s="75"/>
      <c r="BT685" s="75"/>
      <c r="BU685" s="75"/>
      <c r="BV685" s="67" t="s">
        <v>243</v>
      </c>
      <c r="BW685" s="79">
        <v>45656</v>
      </c>
      <c r="BX685" s="79">
        <v>45656</v>
      </c>
      <c r="BY685" s="65">
        <f>150+27</f>
        <v>177</v>
      </c>
      <c r="BZ685" s="66" t="s">
        <v>4072</v>
      </c>
      <c r="CA685" s="42">
        <v>15340000</v>
      </c>
      <c r="CB685" s="37" t="s">
        <v>245</v>
      </c>
    </row>
    <row r="686" spans="1:80" s="58" customFormat="1" ht="29.25" customHeight="1" x14ac:dyDescent="0.3">
      <c r="A686" s="75">
        <v>685</v>
      </c>
      <c r="B686" s="73">
        <v>113021</v>
      </c>
      <c r="C686" s="70" t="e">
        <v>#N/A</v>
      </c>
      <c r="D686" s="71" t="s">
        <v>4073</v>
      </c>
      <c r="E686" s="71" t="s">
        <v>4074</v>
      </c>
      <c r="F686" s="76" t="s">
        <v>4075</v>
      </c>
      <c r="G686" s="38" t="s">
        <v>3269</v>
      </c>
      <c r="H686" s="76" t="s">
        <v>643</v>
      </c>
      <c r="I686" s="76" t="s">
        <v>4076</v>
      </c>
      <c r="J686" s="40" t="s">
        <v>4077</v>
      </c>
      <c r="K686" s="76" t="s">
        <v>3262</v>
      </c>
      <c r="L686" s="76" t="s">
        <v>3263</v>
      </c>
      <c r="M686" s="86">
        <v>45476</v>
      </c>
      <c r="N686" s="86">
        <v>45476</v>
      </c>
      <c r="O686" s="86">
        <v>45537</v>
      </c>
      <c r="P686" s="76">
        <v>2</v>
      </c>
      <c r="Q686" s="76">
        <v>0</v>
      </c>
      <c r="R686" s="76">
        <f>30*2</f>
        <v>60</v>
      </c>
      <c r="S686" s="76" t="s">
        <v>3264</v>
      </c>
      <c r="T686" s="69">
        <v>35954550</v>
      </c>
      <c r="U686" s="69" t="s">
        <v>644</v>
      </c>
      <c r="V686" s="46">
        <v>1702</v>
      </c>
      <c r="W686" s="44">
        <v>45475</v>
      </c>
      <c r="X686" s="45">
        <v>35954550</v>
      </c>
      <c r="Y686" s="46">
        <v>2076</v>
      </c>
      <c r="Z686" s="44">
        <v>45476</v>
      </c>
      <c r="AA686" s="47" t="s">
        <v>4078</v>
      </c>
      <c r="AB686" s="77" t="s">
        <v>3171</v>
      </c>
      <c r="AC686" s="97">
        <v>45476</v>
      </c>
      <c r="AD686" s="48" t="s">
        <v>644</v>
      </c>
      <c r="AE686" s="8" t="s">
        <v>4079</v>
      </c>
      <c r="AF686" s="77" t="s">
        <v>87</v>
      </c>
      <c r="AG686" s="61" t="s">
        <v>654</v>
      </c>
      <c r="AH686" s="48" t="s">
        <v>655</v>
      </c>
      <c r="AI686" s="48" t="s">
        <v>77</v>
      </c>
      <c r="AJ686" s="48" t="s">
        <v>77</v>
      </c>
      <c r="AK686" s="49"/>
      <c r="AL686" s="50"/>
      <c r="AM686" s="48" t="s">
        <v>77</v>
      </c>
      <c r="AN686" s="48" t="s">
        <v>77</v>
      </c>
      <c r="AO686" s="48" t="s">
        <v>77</v>
      </c>
      <c r="AP686" s="48" t="s">
        <v>77</v>
      </c>
      <c r="AQ686" s="48" t="s">
        <v>77</v>
      </c>
      <c r="AR686" s="48" t="s">
        <v>77</v>
      </c>
      <c r="AS686" s="48" t="s">
        <v>77</v>
      </c>
      <c r="AT686" s="51"/>
      <c r="AU686" s="51"/>
      <c r="AV686" s="51"/>
      <c r="AW686" s="51"/>
      <c r="AX686" s="52"/>
      <c r="AY686" s="37"/>
      <c r="AZ686" s="37"/>
      <c r="BA686" s="75"/>
      <c r="BB686" s="75"/>
      <c r="BC686" s="75"/>
      <c r="BD686" s="75"/>
      <c r="BE686" s="75"/>
      <c r="BF686" s="75"/>
      <c r="BG686" s="75"/>
      <c r="BH686" s="75"/>
      <c r="BI686" s="75"/>
      <c r="BJ686" s="75"/>
      <c r="BK686" s="75"/>
      <c r="BL686" s="75"/>
      <c r="BM686" s="75"/>
      <c r="BN686" s="75"/>
      <c r="BO686" s="75"/>
      <c r="BP686" s="75"/>
      <c r="BQ686" s="75"/>
      <c r="BR686" s="75"/>
      <c r="BS686" s="75"/>
      <c r="BT686" s="75"/>
      <c r="BU686" s="75"/>
      <c r="BV686" s="75"/>
      <c r="BW686" s="75"/>
      <c r="BX686" s="64">
        <f>O686</f>
        <v>45537</v>
      </c>
      <c r="BY686" s="65">
        <f>R686+AX686</f>
        <v>60</v>
      </c>
      <c r="BZ686" s="66" t="str">
        <f>S686</f>
        <v>2 MESES</v>
      </c>
      <c r="CA686" s="42">
        <f>T686+AL686</f>
        <v>35954550</v>
      </c>
      <c r="CB686" s="37" t="s">
        <v>91</v>
      </c>
    </row>
    <row r="687" spans="1:80" s="102" customFormat="1" ht="29.25" customHeight="1" x14ac:dyDescent="0.3">
      <c r="A687" s="75">
        <v>686</v>
      </c>
      <c r="B687" s="73">
        <v>113654</v>
      </c>
      <c r="C687" s="70" t="e">
        <v>#N/A</v>
      </c>
      <c r="D687" s="70" t="s">
        <v>4080</v>
      </c>
      <c r="E687" s="70" t="s">
        <v>4080</v>
      </c>
      <c r="F687" s="66" t="s">
        <v>4081</v>
      </c>
      <c r="G687" s="38" t="s">
        <v>4082</v>
      </c>
      <c r="H687" s="76" t="s">
        <v>643</v>
      </c>
      <c r="I687" s="76" t="s">
        <v>4083</v>
      </c>
      <c r="J687" s="40" t="s">
        <v>4084</v>
      </c>
      <c r="K687" s="66" t="s">
        <v>80</v>
      </c>
      <c r="L687" s="76" t="s">
        <v>4085</v>
      </c>
      <c r="M687" s="86">
        <v>45482</v>
      </c>
      <c r="N687" s="86">
        <v>45505</v>
      </c>
      <c r="O687" s="86">
        <v>47330</v>
      </c>
      <c r="P687" s="76">
        <f t="shared" ref="P687:P696" si="15">5*12</f>
        <v>60</v>
      </c>
      <c r="Q687" s="76">
        <v>0</v>
      </c>
      <c r="R687" s="76">
        <f t="shared" ref="R687:R696" si="16">60*30</f>
        <v>1800</v>
      </c>
      <c r="S687" s="76" t="s">
        <v>4086</v>
      </c>
      <c r="T687" s="69">
        <v>0</v>
      </c>
      <c r="U687" s="69" t="s">
        <v>644</v>
      </c>
      <c r="V687" s="77" t="s">
        <v>4087</v>
      </c>
      <c r="W687" s="77" t="s">
        <v>4087</v>
      </c>
      <c r="X687" s="100" t="s">
        <v>4087</v>
      </c>
      <c r="Y687" s="77" t="s">
        <v>4087</v>
      </c>
      <c r="Z687" s="77" t="s">
        <v>4087</v>
      </c>
      <c r="AA687" s="100" t="s">
        <v>4087</v>
      </c>
      <c r="AB687" s="77" t="s">
        <v>4087</v>
      </c>
      <c r="AC687" s="97">
        <v>45482</v>
      </c>
      <c r="AD687" s="48" t="s">
        <v>4088</v>
      </c>
      <c r="AE687" s="78" t="s">
        <v>4089</v>
      </c>
      <c r="AF687" s="77" t="s">
        <v>87</v>
      </c>
      <c r="AG687" s="61" t="s">
        <v>4090</v>
      </c>
      <c r="AH687" s="61" t="s">
        <v>4091</v>
      </c>
      <c r="AI687" s="48" t="s">
        <v>77</v>
      </c>
      <c r="AJ687" s="48" t="s">
        <v>77</v>
      </c>
      <c r="AK687" s="49"/>
      <c r="AL687" s="50"/>
      <c r="AM687" s="48" t="s">
        <v>77</v>
      </c>
      <c r="AN687" s="48" t="s">
        <v>77</v>
      </c>
      <c r="AO687" s="48" t="s">
        <v>77</v>
      </c>
      <c r="AP687" s="48" t="s">
        <v>77</v>
      </c>
      <c r="AQ687" s="48" t="s">
        <v>77</v>
      </c>
      <c r="AR687" s="48" t="s">
        <v>77</v>
      </c>
      <c r="AS687" s="48" t="s">
        <v>77</v>
      </c>
      <c r="AT687" s="101"/>
      <c r="AU687" s="101"/>
      <c r="AV687" s="101"/>
      <c r="AW687" s="101"/>
      <c r="AX687" s="52"/>
      <c r="AY687" s="37"/>
      <c r="AZ687" s="37"/>
      <c r="BA687" s="75"/>
      <c r="BB687" s="75"/>
      <c r="BC687" s="75"/>
      <c r="BD687" s="75"/>
      <c r="BE687" s="75"/>
      <c r="BF687" s="75"/>
      <c r="BG687" s="75"/>
      <c r="BH687" s="75"/>
      <c r="BI687" s="75"/>
      <c r="BJ687" s="75"/>
      <c r="BK687" s="75"/>
      <c r="BL687" s="75"/>
      <c r="BM687" s="75"/>
      <c r="BN687" s="75"/>
      <c r="BO687" s="75"/>
      <c r="BP687" s="75"/>
      <c r="BQ687" s="75"/>
      <c r="BR687" s="75"/>
      <c r="BS687" s="75"/>
      <c r="BT687" s="75"/>
      <c r="BU687" s="75"/>
      <c r="BV687" s="75"/>
      <c r="BW687" s="75"/>
      <c r="BX687" s="64">
        <f>O687</f>
        <v>47330</v>
      </c>
      <c r="BY687" s="65">
        <f>R687+AX687</f>
        <v>1800</v>
      </c>
      <c r="BZ687" s="66" t="str">
        <f>S687</f>
        <v>5 AÑOS</v>
      </c>
      <c r="CA687" s="42">
        <f>T687+AL687</f>
        <v>0</v>
      </c>
      <c r="CB687" s="66" t="s">
        <v>4092</v>
      </c>
    </row>
    <row r="688" spans="1:80" s="102" customFormat="1" ht="29.25" customHeight="1" x14ac:dyDescent="0.3">
      <c r="A688" s="75">
        <v>687</v>
      </c>
      <c r="B688" s="73">
        <v>113668</v>
      </c>
      <c r="C688" s="70" t="e">
        <v>#N/A</v>
      </c>
      <c r="D688" s="70" t="s">
        <v>4080</v>
      </c>
      <c r="E688" s="70" t="s">
        <v>4080</v>
      </c>
      <c r="F688" s="66" t="s">
        <v>4093</v>
      </c>
      <c r="G688" s="38" t="s">
        <v>4094</v>
      </c>
      <c r="H688" s="76" t="s">
        <v>643</v>
      </c>
      <c r="I688" s="76" t="s">
        <v>4095</v>
      </c>
      <c r="J688" s="40" t="s">
        <v>4096</v>
      </c>
      <c r="K688" s="66" t="s">
        <v>80</v>
      </c>
      <c r="L688" s="76" t="s">
        <v>4085</v>
      </c>
      <c r="M688" s="86">
        <v>45505</v>
      </c>
      <c r="N688" s="86">
        <v>45538</v>
      </c>
      <c r="O688" s="86">
        <v>47363</v>
      </c>
      <c r="P688" s="76">
        <f t="shared" si="15"/>
        <v>60</v>
      </c>
      <c r="Q688" s="76">
        <v>0</v>
      </c>
      <c r="R688" s="76">
        <f t="shared" si="16"/>
        <v>1800</v>
      </c>
      <c r="S688" s="76" t="s">
        <v>4086</v>
      </c>
      <c r="T688" s="69">
        <v>0</v>
      </c>
      <c r="U688" s="69" t="s">
        <v>644</v>
      </c>
      <c r="V688" s="77" t="s">
        <v>4087</v>
      </c>
      <c r="W688" s="77" t="s">
        <v>4087</v>
      </c>
      <c r="X688" s="100" t="s">
        <v>4087</v>
      </c>
      <c r="Y688" s="77" t="s">
        <v>4087</v>
      </c>
      <c r="Z688" s="77" t="s">
        <v>4087</v>
      </c>
      <c r="AA688" s="100" t="s">
        <v>4087</v>
      </c>
      <c r="AB688" s="77" t="s">
        <v>4087</v>
      </c>
      <c r="AC688" s="97">
        <v>45489</v>
      </c>
      <c r="AD688" s="48" t="s">
        <v>4097</v>
      </c>
      <c r="AE688" s="78" t="s">
        <v>4098</v>
      </c>
      <c r="AF688" s="77" t="s">
        <v>87</v>
      </c>
      <c r="AG688" s="61" t="s">
        <v>4090</v>
      </c>
      <c r="AH688" s="61" t="s">
        <v>4091</v>
      </c>
      <c r="AI688" s="48" t="s">
        <v>77</v>
      </c>
      <c r="AJ688" s="48" t="s">
        <v>77</v>
      </c>
      <c r="AK688" s="49"/>
      <c r="AL688" s="50"/>
      <c r="AM688" s="48" t="s">
        <v>77</v>
      </c>
      <c r="AN688" s="48" t="s">
        <v>77</v>
      </c>
      <c r="AO688" s="48" t="s">
        <v>77</v>
      </c>
      <c r="AP688" s="48" t="s">
        <v>77</v>
      </c>
      <c r="AQ688" s="48" t="s">
        <v>77</v>
      </c>
      <c r="AR688" s="48" t="s">
        <v>77</v>
      </c>
      <c r="AS688" s="48" t="s">
        <v>77</v>
      </c>
      <c r="AT688" s="101"/>
      <c r="AU688" s="101"/>
      <c r="AV688" s="101"/>
      <c r="AW688" s="101"/>
      <c r="AX688" s="52"/>
      <c r="AY688" s="37"/>
      <c r="AZ688" s="37"/>
      <c r="BA688" s="75"/>
      <c r="BB688" s="75"/>
      <c r="BC688" s="75"/>
      <c r="BD688" s="75"/>
      <c r="BE688" s="75"/>
      <c r="BF688" s="75"/>
      <c r="BG688" s="75"/>
      <c r="BH688" s="75"/>
      <c r="BI688" s="75"/>
      <c r="BJ688" s="75"/>
      <c r="BK688" s="75"/>
      <c r="BL688" s="75"/>
      <c r="BM688" s="75"/>
      <c r="BN688" s="75"/>
      <c r="BO688" s="75"/>
      <c r="BP688" s="75"/>
      <c r="BQ688" s="75"/>
      <c r="BR688" s="75"/>
      <c r="BS688" s="75"/>
      <c r="BT688" s="75"/>
      <c r="BU688" s="75"/>
      <c r="BV688" s="75"/>
      <c r="BW688" s="75"/>
      <c r="BX688" s="64">
        <f>O688</f>
        <v>47363</v>
      </c>
      <c r="BY688" s="65">
        <f>R688+AX688</f>
        <v>1800</v>
      </c>
      <c r="BZ688" s="66" t="str">
        <f>S688</f>
        <v>5 AÑOS</v>
      </c>
      <c r="CA688" s="42">
        <f>T688+AL688</f>
        <v>0</v>
      </c>
      <c r="CB688" s="66" t="s">
        <v>4092</v>
      </c>
    </row>
    <row r="689" spans="1:80" s="102" customFormat="1" ht="29.25" customHeight="1" x14ac:dyDescent="0.3">
      <c r="A689" s="75">
        <v>688</v>
      </c>
      <c r="B689" s="73">
        <v>113669</v>
      </c>
      <c r="C689" s="70" t="e">
        <v>#N/A</v>
      </c>
      <c r="D689" s="70" t="s">
        <v>4080</v>
      </c>
      <c r="E689" s="70" t="s">
        <v>4080</v>
      </c>
      <c r="F689" s="66" t="s">
        <v>4099</v>
      </c>
      <c r="G689" s="38" t="s">
        <v>4100</v>
      </c>
      <c r="H689" s="76" t="s">
        <v>643</v>
      </c>
      <c r="I689" s="76" t="s">
        <v>4101</v>
      </c>
      <c r="J689" s="40" t="s">
        <v>4102</v>
      </c>
      <c r="K689" s="66" t="s">
        <v>80</v>
      </c>
      <c r="L689" s="76" t="s">
        <v>4085</v>
      </c>
      <c r="M689" s="86">
        <v>45490</v>
      </c>
      <c r="N689" s="86">
        <v>45505</v>
      </c>
      <c r="O689" s="86">
        <v>47330</v>
      </c>
      <c r="P689" s="76">
        <f t="shared" si="15"/>
        <v>60</v>
      </c>
      <c r="Q689" s="76">
        <v>0</v>
      </c>
      <c r="R689" s="76">
        <f t="shared" si="16"/>
        <v>1800</v>
      </c>
      <c r="S689" s="76" t="s">
        <v>4086</v>
      </c>
      <c r="T689" s="69">
        <v>0</v>
      </c>
      <c r="U689" s="69" t="s">
        <v>644</v>
      </c>
      <c r="V689" s="77" t="s">
        <v>4087</v>
      </c>
      <c r="W689" s="77" t="s">
        <v>4087</v>
      </c>
      <c r="X689" s="100" t="s">
        <v>4087</v>
      </c>
      <c r="Y689" s="77" t="s">
        <v>4087</v>
      </c>
      <c r="Z689" s="77" t="s">
        <v>4087</v>
      </c>
      <c r="AA689" s="100" t="s">
        <v>4087</v>
      </c>
      <c r="AB689" s="77" t="s">
        <v>4087</v>
      </c>
      <c r="AC689" s="97">
        <v>45489</v>
      </c>
      <c r="AD689" s="48" t="s">
        <v>4103</v>
      </c>
      <c r="AE689" s="78" t="s">
        <v>4104</v>
      </c>
      <c r="AF689" s="77" t="s">
        <v>87</v>
      </c>
      <c r="AG689" s="61" t="s">
        <v>4090</v>
      </c>
      <c r="AH689" s="61" t="s">
        <v>4091</v>
      </c>
      <c r="AI689" s="48" t="s">
        <v>77</v>
      </c>
      <c r="AJ689" s="48" t="s">
        <v>77</v>
      </c>
      <c r="AK689" s="49"/>
      <c r="AL689" s="50"/>
      <c r="AM689" s="48" t="s">
        <v>77</v>
      </c>
      <c r="AN689" s="48" t="s">
        <v>77</v>
      </c>
      <c r="AO689" s="48" t="s">
        <v>77</v>
      </c>
      <c r="AP689" s="48" t="s">
        <v>77</v>
      </c>
      <c r="AQ689" s="48" t="s">
        <v>77</v>
      </c>
      <c r="AR689" s="48" t="s">
        <v>77</v>
      </c>
      <c r="AS689" s="48" t="s">
        <v>77</v>
      </c>
      <c r="AT689" s="101"/>
      <c r="AU689" s="101"/>
      <c r="AV689" s="101"/>
      <c r="AW689" s="101"/>
      <c r="AX689" s="52"/>
      <c r="AY689" s="37"/>
      <c r="AZ689" s="37"/>
      <c r="BA689" s="75"/>
      <c r="BB689" s="75"/>
      <c r="BC689" s="75"/>
      <c r="BD689" s="75"/>
      <c r="BE689" s="75"/>
      <c r="BF689" s="75"/>
      <c r="BG689" s="75"/>
      <c r="BH689" s="75"/>
      <c r="BI689" s="75"/>
      <c r="BJ689" s="75"/>
      <c r="BK689" s="75"/>
      <c r="BL689" s="75"/>
      <c r="BM689" s="75"/>
      <c r="BN689" s="75"/>
      <c r="BO689" s="75"/>
      <c r="BP689" s="75"/>
      <c r="BQ689" s="75"/>
      <c r="BR689" s="75"/>
      <c r="BS689" s="75"/>
      <c r="BT689" s="75"/>
      <c r="BU689" s="75"/>
      <c r="BV689" s="75"/>
      <c r="BW689" s="75"/>
      <c r="BX689" s="64">
        <f>O689</f>
        <v>47330</v>
      </c>
      <c r="BY689" s="65">
        <f>R689+AX689</f>
        <v>1800</v>
      </c>
      <c r="BZ689" s="66" t="str">
        <f>S689</f>
        <v>5 AÑOS</v>
      </c>
      <c r="CA689" s="42">
        <f>T689+AL689</f>
        <v>0</v>
      </c>
      <c r="CB689" s="66" t="s">
        <v>4092</v>
      </c>
    </row>
    <row r="690" spans="1:80" s="102" customFormat="1" ht="29.25" customHeight="1" x14ac:dyDescent="0.3">
      <c r="A690" s="75">
        <v>689</v>
      </c>
      <c r="B690" s="73">
        <v>113670</v>
      </c>
      <c r="C690" s="70" t="e">
        <v>#N/A</v>
      </c>
      <c r="D690" s="70" t="s">
        <v>4080</v>
      </c>
      <c r="E690" s="70" t="s">
        <v>4080</v>
      </c>
      <c r="F690" s="66" t="s">
        <v>4105</v>
      </c>
      <c r="G690" s="38" t="s">
        <v>4106</v>
      </c>
      <c r="H690" s="76" t="s">
        <v>643</v>
      </c>
      <c r="I690" s="76" t="s">
        <v>4107</v>
      </c>
      <c r="J690" s="40" t="s">
        <v>4108</v>
      </c>
      <c r="K690" s="66" t="s">
        <v>80</v>
      </c>
      <c r="L690" s="76" t="s">
        <v>4085</v>
      </c>
      <c r="M690" s="86">
        <v>45489</v>
      </c>
      <c r="N690" s="86">
        <v>45505</v>
      </c>
      <c r="O690" s="86">
        <v>47330</v>
      </c>
      <c r="P690" s="76">
        <f t="shared" si="15"/>
        <v>60</v>
      </c>
      <c r="Q690" s="76">
        <v>0</v>
      </c>
      <c r="R690" s="76">
        <f t="shared" si="16"/>
        <v>1800</v>
      </c>
      <c r="S690" s="76" t="s">
        <v>4086</v>
      </c>
      <c r="T690" s="69">
        <v>0</v>
      </c>
      <c r="U690" s="69" t="s">
        <v>644</v>
      </c>
      <c r="V690" s="77" t="s">
        <v>4087</v>
      </c>
      <c r="W690" s="77" t="s">
        <v>4087</v>
      </c>
      <c r="X690" s="100" t="s">
        <v>4087</v>
      </c>
      <c r="Y690" s="77" t="s">
        <v>4087</v>
      </c>
      <c r="Z690" s="77" t="s">
        <v>4087</v>
      </c>
      <c r="AA690" s="100" t="s">
        <v>4087</v>
      </c>
      <c r="AB690" s="77" t="s">
        <v>4087</v>
      </c>
      <c r="AC690" s="97">
        <v>45485</v>
      </c>
      <c r="AD690" s="48" t="s">
        <v>4109</v>
      </c>
      <c r="AE690" s="78" t="s">
        <v>4110</v>
      </c>
      <c r="AF690" s="77" t="s">
        <v>87</v>
      </c>
      <c r="AG690" s="61" t="s">
        <v>4090</v>
      </c>
      <c r="AH690" s="61" t="s">
        <v>4091</v>
      </c>
      <c r="AI690" s="48" t="s">
        <v>77</v>
      </c>
      <c r="AJ690" s="48" t="s">
        <v>77</v>
      </c>
      <c r="AK690" s="49"/>
      <c r="AL690" s="50"/>
      <c r="AM690" s="48" t="s">
        <v>77</v>
      </c>
      <c r="AN690" s="48" t="s">
        <v>77</v>
      </c>
      <c r="AO690" s="48" t="s">
        <v>77</v>
      </c>
      <c r="AP690" s="48" t="s">
        <v>77</v>
      </c>
      <c r="AQ690" s="48" t="s">
        <v>77</v>
      </c>
      <c r="AR690" s="48" t="s">
        <v>77</v>
      </c>
      <c r="AS690" s="48" t="s">
        <v>77</v>
      </c>
      <c r="AT690" s="101"/>
      <c r="AU690" s="101"/>
      <c r="AV690" s="101"/>
      <c r="AW690" s="101"/>
      <c r="AX690" s="52"/>
      <c r="AY690" s="37"/>
      <c r="AZ690" s="37"/>
      <c r="BA690" s="75"/>
      <c r="BB690" s="75"/>
      <c r="BC690" s="75"/>
      <c r="BD690" s="75"/>
      <c r="BE690" s="75"/>
      <c r="BF690" s="75"/>
      <c r="BG690" s="75"/>
      <c r="BH690" s="75"/>
      <c r="BI690" s="75"/>
      <c r="BJ690" s="75"/>
      <c r="BK690" s="75"/>
      <c r="BL690" s="75"/>
      <c r="BM690" s="75"/>
      <c r="BN690" s="75"/>
      <c r="BO690" s="75"/>
      <c r="BP690" s="75"/>
      <c r="BQ690" s="75"/>
      <c r="BR690" s="75"/>
      <c r="BS690" s="75"/>
      <c r="BT690" s="75"/>
      <c r="BU690" s="75"/>
      <c r="BV690" s="75"/>
      <c r="BW690" s="75"/>
      <c r="BX690" s="64">
        <f>O690</f>
        <v>47330</v>
      </c>
      <c r="BY690" s="65">
        <f>R690+AX690</f>
        <v>1800</v>
      </c>
      <c r="BZ690" s="66" t="str">
        <f>S690</f>
        <v>5 AÑOS</v>
      </c>
      <c r="CA690" s="42">
        <f>T690+AL690</f>
        <v>0</v>
      </c>
      <c r="CB690" s="66" t="s">
        <v>4092</v>
      </c>
    </row>
    <row r="691" spans="1:80" s="102" customFormat="1" ht="29.25" customHeight="1" x14ac:dyDescent="0.3">
      <c r="A691" s="75">
        <v>690</v>
      </c>
      <c r="B691" s="73">
        <v>113671</v>
      </c>
      <c r="C691" s="70" t="e">
        <v>#N/A</v>
      </c>
      <c r="D691" s="70" t="s">
        <v>4080</v>
      </c>
      <c r="E691" s="70" t="s">
        <v>4080</v>
      </c>
      <c r="F691" s="66" t="s">
        <v>4111</v>
      </c>
      <c r="G691" s="38" t="s">
        <v>4112</v>
      </c>
      <c r="H691" s="76" t="s">
        <v>643</v>
      </c>
      <c r="I691" s="76" t="s">
        <v>4113</v>
      </c>
      <c r="J691" s="40" t="s">
        <v>4114</v>
      </c>
      <c r="K691" s="66" t="s">
        <v>80</v>
      </c>
      <c r="L691" s="76" t="s">
        <v>4085</v>
      </c>
      <c r="M691" s="86">
        <v>45490</v>
      </c>
      <c r="N691" s="86">
        <v>45512</v>
      </c>
      <c r="O691" s="86">
        <v>47337</v>
      </c>
      <c r="P691" s="76">
        <f t="shared" si="15"/>
        <v>60</v>
      </c>
      <c r="Q691" s="76">
        <v>0</v>
      </c>
      <c r="R691" s="76">
        <f t="shared" si="16"/>
        <v>1800</v>
      </c>
      <c r="S691" s="76" t="s">
        <v>4086</v>
      </c>
      <c r="T691" s="69">
        <v>0</v>
      </c>
      <c r="U691" s="69" t="s">
        <v>644</v>
      </c>
      <c r="V691" s="77" t="s">
        <v>4087</v>
      </c>
      <c r="W691" s="77" t="s">
        <v>4087</v>
      </c>
      <c r="X691" s="100" t="s">
        <v>4087</v>
      </c>
      <c r="Y691" s="77" t="s">
        <v>4087</v>
      </c>
      <c r="Z691" s="77" t="s">
        <v>4087</v>
      </c>
      <c r="AA691" s="100" t="s">
        <v>4087</v>
      </c>
      <c r="AB691" s="77" t="s">
        <v>4087</v>
      </c>
      <c r="AC691" s="97">
        <v>45485</v>
      </c>
      <c r="AD691" s="48" t="s">
        <v>4115</v>
      </c>
      <c r="AE691" s="78" t="s">
        <v>4116</v>
      </c>
      <c r="AF691" s="77" t="s">
        <v>87</v>
      </c>
      <c r="AG691" s="61" t="s">
        <v>4090</v>
      </c>
      <c r="AH691" s="61" t="s">
        <v>4091</v>
      </c>
      <c r="AI691" s="48" t="s">
        <v>77</v>
      </c>
      <c r="AJ691" s="48" t="s">
        <v>77</v>
      </c>
      <c r="AK691" s="49"/>
      <c r="AL691" s="50"/>
      <c r="AM691" s="48" t="s">
        <v>77</v>
      </c>
      <c r="AN691" s="48" t="s">
        <v>77</v>
      </c>
      <c r="AO691" s="48" t="s">
        <v>77</v>
      </c>
      <c r="AP691" s="48" t="s">
        <v>77</v>
      </c>
      <c r="AQ691" s="48" t="s">
        <v>77</v>
      </c>
      <c r="AR691" s="48" t="s">
        <v>77</v>
      </c>
      <c r="AS691" s="48" t="s">
        <v>77</v>
      </c>
      <c r="AT691" s="101"/>
      <c r="AU691" s="101"/>
      <c r="AV691" s="101"/>
      <c r="AW691" s="101"/>
      <c r="AX691" s="52"/>
      <c r="AY691" s="37"/>
      <c r="AZ691" s="37"/>
      <c r="BA691" s="75"/>
      <c r="BB691" s="75"/>
      <c r="BC691" s="75"/>
      <c r="BD691" s="75"/>
      <c r="BE691" s="75"/>
      <c r="BF691" s="75"/>
      <c r="BG691" s="75"/>
      <c r="BH691" s="75"/>
      <c r="BI691" s="75"/>
      <c r="BJ691" s="75"/>
      <c r="BK691" s="75"/>
      <c r="BL691" s="75"/>
      <c r="BM691" s="75"/>
      <c r="BN691" s="75"/>
      <c r="BO691" s="75"/>
      <c r="BP691" s="75"/>
      <c r="BQ691" s="75"/>
      <c r="BR691" s="75"/>
      <c r="BS691" s="75"/>
      <c r="BT691" s="75"/>
      <c r="BU691" s="75"/>
      <c r="BV691" s="75"/>
      <c r="BW691" s="75"/>
      <c r="BX691" s="64">
        <f>O691</f>
        <v>47337</v>
      </c>
      <c r="BY691" s="65">
        <f>R691+AX691</f>
        <v>1800</v>
      </c>
      <c r="BZ691" s="66" t="str">
        <f>S691</f>
        <v>5 AÑOS</v>
      </c>
      <c r="CA691" s="42">
        <f>T691+AL691</f>
        <v>0</v>
      </c>
      <c r="CB691" s="66" t="s">
        <v>4092</v>
      </c>
    </row>
    <row r="692" spans="1:80" s="102" customFormat="1" ht="29.25" customHeight="1" x14ac:dyDescent="0.3">
      <c r="A692" s="75">
        <v>691</v>
      </c>
      <c r="B692" s="73">
        <v>113675</v>
      </c>
      <c r="C692" s="70" t="e">
        <v>#N/A</v>
      </c>
      <c r="D692" s="70" t="s">
        <v>4080</v>
      </c>
      <c r="E692" s="70" t="s">
        <v>4080</v>
      </c>
      <c r="F692" s="66" t="s">
        <v>4117</v>
      </c>
      <c r="G692" s="38" t="s">
        <v>4118</v>
      </c>
      <c r="H692" s="76" t="s">
        <v>643</v>
      </c>
      <c r="I692" s="76" t="s">
        <v>4119</v>
      </c>
      <c r="J692" s="40" t="s">
        <v>4120</v>
      </c>
      <c r="K692" s="66" t="s">
        <v>80</v>
      </c>
      <c r="L692" s="76" t="s">
        <v>4085</v>
      </c>
      <c r="M692" s="86">
        <v>45505</v>
      </c>
      <c r="N692" s="86">
        <v>45538</v>
      </c>
      <c r="O692" s="86">
        <v>47363</v>
      </c>
      <c r="P692" s="76">
        <f t="shared" si="15"/>
        <v>60</v>
      </c>
      <c r="Q692" s="76">
        <v>0</v>
      </c>
      <c r="R692" s="76">
        <f t="shared" si="16"/>
        <v>1800</v>
      </c>
      <c r="S692" s="76" t="s">
        <v>4086</v>
      </c>
      <c r="T692" s="69">
        <v>0</v>
      </c>
      <c r="U692" s="69" t="s">
        <v>644</v>
      </c>
      <c r="V692" s="77" t="s">
        <v>4087</v>
      </c>
      <c r="W692" s="77" t="s">
        <v>4087</v>
      </c>
      <c r="X692" s="100" t="s">
        <v>4087</v>
      </c>
      <c r="Y692" s="77" t="s">
        <v>4087</v>
      </c>
      <c r="Z692" s="77" t="s">
        <v>4087</v>
      </c>
      <c r="AA692" s="100" t="s">
        <v>4087</v>
      </c>
      <c r="AB692" s="77" t="s">
        <v>4087</v>
      </c>
      <c r="AC692" s="97">
        <v>45489</v>
      </c>
      <c r="AD692" s="48" t="s">
        <v>4121</v>
      </c>
      <c r="AE692" s="78" t="s">
        <v>4122</v>
      </c>
      <c r="AF692" s="77" t="s">
        <v>87</v>
      </c>
      <c r="AG692" s="61" t="s">
        <v>4090</v>
      </c>
      <c r="AH692" s="61" t="s">
        <v>4091</v>
      </c>
      <c r="AI692" s="48" t="s">
        <v>77</v>
      </c>
      <c r="AJ692" s="48" t="s">
        <v>77</v>
      </c>
      <c r="AK692" s="49"/>
      <c r="AL692" s="50"/>
      <c r="AM692" s="48" t="s">
        <v>77</v>
      </c>
      <c r="AN692" s="48" t="s">
        <v>77</v>
      </c>
      <c r="AO692" s="48" t="s">
        <v>77</v>
      </c>
      <c r="AP692" s="48" t="s">
        <v>77</v>
      </c>
      <c r="AQ692" s="48" t="s">
        <v>77</v>
      </c>
      <c r="AR692" s="48" t="s">
        <v>77</v>
      </c>
      <c r="AS692" s="48" t="s">
        <v>77</v>
      </c>
      <c r="AT692" s="101"/>
      <c r="AU692" s="101"/>
      <c r="AV692" s="101"/>
      <c r="AW692" s="101"/>
      <c r="AX692" s="52"/>
      <c r="AY692" s="37"/>
      <c r="AZ692" s="37"/>
      <c r="BA692" s="75"/>
      <c r="BB692" s="75"/>
      <c r="BC692" s="75"/>
      <c r="BD692" s="75"/>
      <c r="BE692" s="75"/>
      <c r="BF692" s="75"/>
      <c r="BG692" s="75"/>
      <c r="BH692" s="75"/>
      <c r="BI692" s="75"/>
      <c r="BJ692" s="75"/>
      <c r="BK692" s="75"/>
      <c r="BL692" s="75"/>
      <c r="BM692" s="75"/>
      <c r="BN692" s="75"/>
      <c r="BO692" s="75"/>
      <c r="BP692" s="75"/>
      <c r="BQ692" s="75"/>
      <c r="BR692" s="75"/>
      <c r="BS692" s="75"/>
      <c r="BT692" s="75"/>
      <c r="BU692" s="75"/>
      <c r="BV692" s="75"/>
      <c r="BW692" s="75"/>
      <c r="BX692" s="64">
        <f>O692</f>
        <v>47363</v>
      </c>
      <c r="BY692" s="65">
        <f>R692+AX692</f>
        <v>1800</v>
      </c>
      <c r="BZ692" s="66" t="str">
        <f>S692</f>
        <v>5 AÑOS</v>
      </c>
      <c r="CA692" s="42">
        <f>T692+AL692</f>
        <v>0</v>
      </c>
      <c r="CB692" s="66" t="s">
        <v>4092</v>
      </c>
    </row>
    <row r="693" spans="1:80" s="102" customFormat="1" ht="29.25" customHeight="1" x14ac:dyDescent="0.3">
      <c r="A693" s="75">
        <v>692</v>
      </c>
      <c r="B693" s="73">
        <v>113677</v>
      </c>
      <c r="C693" s="70" t="e">
        <v>#N/A</v>
      </c>
      <c r="D693" s="70" t="s">
        <v>4080</v>
      </c>
      <c r="E693" s="70" t="s">
        <v>4080</v>
      </c>
      <c r="F693" s="66" t="s">
        <v>4123</v>
      </c>
      <c r="G693" s="38" t="s">
        <v>4124</v>
      </c>
      <c r="H693" s="76" t="s">
        <v>643</v>
      </c>
      <c r="I693" s="76" t="s">
        <v>4125</v>
      </c>
      <c r="J693" s="40" t="s">
        <v>4126</v>
      </c>
      <c r="K693" s="66" t="s">
        <v>80</v>
      </c>
      <c r="L693" s="76" t="s">
        <v>4085</v>
      </c>
      <c r="M693" s="86">
        <v>45489</v>
      </c>
      <c r="N693" s="86">
        <v>45503</v>
      </c>
      <c r="O693" s="86">
        <v>47328</v>
      </c>
      <c r="P693" s="76">
        <f t="shared" si="15"/>
        <v>60</v>
      </c>
      <c r="Q693" s="76">
        <v>0</v>
      </c>
      <c r="R693" s="76">
        <f t="shared" si="16"/>
        <v>1800</v>
      </c>
      <c r="S693" s="76" t="s">
        <v>4086</v>
      </c>
      <c r="T693" s="69">
        <v>0</v>
      </c>
      <c r="U693" s="69" t="s">
        <v>644</v>
      </c>
      <c r="V693" s="77" t="s">
        <v>4087</v>
      </c>
      <c r="W693" s="77" t="s">
        <v>4087</v>
      </c>
      <c r="X693" s="100" t="s">
        <v>4087</v>
      </c>
      <c r="Y693" s="77" t="s">
        <v>4087</v>
      </c>
      <c r="Z693" s="77" t="s">
        <v>4087</v>
      </c>
      <c r="AA693" s="100" t="s">
        <v>4087</v>
      </c>
      <c r="AB693" s="77" t="s">
        <v>4087</v>
      </c>
      <c r="AC693" s="97">
        <v>45485</v>
      </c>
      <c r="AD693" s="48" t="s">
        <v>4127</v>
      </c>
      <c r="AE693" s="78" t="s">
        <v>4128</v>
      </c>
      <c r="AF693" s="77" t="s">
        <v>87</v>
      </c>
      <c r="AG693" s="61" t="s">
        <v>4090</v>
      </c>
      <c r="AH693" s="61" t="s">
        <v>4091</v>
      </c>
      <c r="AI693" s="48" t="s">
        <v>77</v>
      </c>
      <c r="AJ693" s="48" t="s">
        <v>77</v>
      </c>
      <c r="AK693" s="49"/>
      <c r="AL693" s="50"/>
      <c r="AM693" s="48" t="s">
        <v>77</v>
      </c>
      <c r="AN693" s="48" t="s">
        <v>77</v>
      </c>
      <c r="AO693" s="48" t="s">
        <v>77</v>
      </c>
      <c r="AP693" s="48" t="s">
        <v>77</v>
      </c>
      <c r="AQ693" s="48" t="s">
        <v>77</v>
      </c>
      <c r="AR693" s="48" t="s">
        <v>77</v>
      </c>
      <c r="AS693" s="48" t="s">
        <v>77</v>
      </c>
      <c r="AT693" s="101"/>
      <c r="AU693" s="101"/>
      <c r="AV693" s="101"/>
      <c r="AW693" s="101"/>
      <c r="AX693" s="52"/>
      <c r="AY693" s="37"/>
      <c r="AZ693" s="37"/>
      <c r="BA693" s="75"/>
      <c r="BB693" s="75"/>
      <c r="BC693" s="75"/>
      <c r="BD693" s="75"/>
      <c r="BE693" s="75"/>
      <c r="BF693" s="75"/>
      <c r="BG693" s="75"/>
      <c r="BH693" s="75"/>
      <c r="BI693" s="75"/>
      <c r="BJ693" s="75"/>
      <c r="BK693" s="75"/>
      <c r="BL693" s="75"/>
      <c r="BM693" s="75"/>
      <c r="BN693" s="75"/>
      <c r="BO693" s="75"/>
      <c r="BP693" s="75"/>
      <c r="BQ693" s="75"/>
      <c r="BR693" s="75"/>
      <c r="BS693" s="75"/>
      <c r="BT693" s="75"/>
      <c r="BU693" s="75"/>
      <c r="BV693" s="75"/>
      <c r="BW693" s="75"/>
      <c r="BX693" s="64">
        <f>O693</f>
        <v>47328</v>
      </c>
      <c r="BY693" s="65">
        <f>R693+AX693</f>
        <v>1800</v>
      </c>
      <c r="BZ693" s="66" t="str">
        <f>S693</f>
        <v>5 AÑOS</v>
      </c>
      <c r="CA693" s="42">
        <f>T693+AL693</f>
        <v>0</v>
      </c>
      <c r="CB693" s="66" t="s">
        <v>4092</v>
      </c>
    </row>
    <row r="694" spans="1:80" s="102" customFormat="1" ht="29.25" customHeight="1" x14ac:dyDescent="0.3">
      <c r="A694" s="75">
        <v>693</v>
      </c>
      <c r="B694" s="73">
        <v>113679</v>
      </c>
      <c r="C694" s="70" t="e">
        <v>#N/A</v>
      </c>
      <c r="D694" s="70" t="s">
        <v>4080</v>
      </c>
      <c r="E694" s="70" t="s">
        <v>4080</v>
      </c>
      <c r="F694" s="66" t="s">
        <v>4129</v>
      </c>
      <c r="G694" s="38" t="s">
        <v>4130</v>
      </c>
      <c r="H694" s="76" t="s">
        <v>643</v>
      </c>
      <c r="I694" s="76" t="s">
        <v>4131</v>
      </c>
      <c r="J694" s="40" t="s">
        <v>4132</v>
      </c>
      <c r="K694" s="66" t="s">
        <v>80</v>
      </c>
      <c r="L694" s="76" t="s">
        <v>4085</v>
      </c>
      <c r="M694" s="86">
        <v>45489</v>
      </c>
      <c r="N694" s="86">
        <v>45505</v>
      </c>
      <c r="O694" s="86">
        <v>47330</v>
      </c>
      <c r="P694" s="76">
        <f t="shared" si="15"/>
        <v>60</v>
      </c>
      <c r="Q694" s="76">
        <v>0</v>
      </c>
      <c r="R694" s="76">
        <f t="shared" si="16"/>
        <v>1800</v>
      </c>
      <c r="S694" s="76" t="s">
        <v>4086</v>
      </c>
      <c r="T694" s="69">
        <v>0</v>
      </c>
      <c r="U694" s="69" t="s">
        <v>644</v>
      </c>
      <c r="V694" s="77" t="s">
        <v>4087</v>
      </c>
      <c r="W694" s="77" t="s">
        <v>4087</v>
      </c>
      <c r="X694" s="100" t="s">
        <v>4087</v>
      </c>
      <c r="Y694" s="77" t="s">
        <v>4087</v>
      </c>
      <c r="Z694" s="77" t="s">
        <v>4087</v>
      </c>
      <c r="AA694" s="100" t="s">
        <v>4087</v>
      </c>
      <c r="AB694" s="77" t="s">
        <v>4087</v>
      </c>
      <c r="AC694" s="97">
        <v>45485</v>
      </c>
      <c r="AD694" s="48" t="s">
        <v>4133</v>
      </c>
      <c r="AE694" s="78" t="s">
        <v>4134</v>
      </c>
      <c r="AF694" s="77" t="s">
        <v>87</v>
      </c>
      <c r="AG694" s="61" t="s">
        <v>4090</v>
      </c>
      <c r="AH694" s="61" t="s">
        <v>4091</v>
      </c>
      <c r="AI694" s="48" t="s">
        <v>77</v>
      </c>
      <c r="AJ694" s="48" t="s">
        <v>77</v>
      </c>
      <c r="AK694" s="49"/>
      <c r="AL694" s="50"/>
      <c r="AM694" s="48" t="s">
        <v>77</v>
      </c>
      <c r="AN694" s="48" t="s">
        <v>77</v>
      </c>
      <c r="AO694" s="48" t="s">
        <v>77</v>
      </c>
      <c r="AP694" s="48" t="s">
        <v>77</v>
      </c>
      <c r="AQ694" s="48" t="s">
        <v>77</v>
      </c>
      <c r="AR694" s="48" t="s">
        <v>77</v>
      </c>
      <c r="AS694" s="48" t="s">
        <v>77</v>
      </c>
      <c r="AT694" s="101"/>
      <c r="AU694" s="101"/>
      <c r="AV694" s="101"/>
      <c r="AW694" s="101"/>
      <c r="AX694" s="52"/>
      <c r="AY694" s="37"/>
      <c r="AZ694" s="37"/>
      <c r="BA694" s="75"/>
      <c r="BB694" s="75"/>
      <c r="BC694" s="75"/>
      <c r="BD694" s="75"/>
      <c r="BE694" s="75"/>
      <c r="BF694" s="75"/>
      <c r="BG694" s="75"/>
      <c r="BH694" s="75"/>
      <c r="BI694" s="75"/>
      <c r="BJ694" s="75"/>
      <c r="BK694" s="75"/>
      <c r="BL694" s="75"/>
      <c r="BM694" s="75"/>
      <c r="BN694" s="75"/>
      <c r="BO694" s="75"/>
      <c r="BP694" s="75"/>
      <c r="BQ694" s="75"/>
      <c r="BR694" s="75"/>
      <c r="BS694" s="75"/>
      <c r="BT694" s="75"/>
      <c r="BU694" s="75"/>
      <c r="BV694" s="75"/>
      <c r="BW694" s="75"/>
      <c r="BX694" s="64">
        <f>O694</f>
        <v>47330</v>
      </c>
      <c r="BY694" s="65">
        <f>R694+AX694</f>
        <v>1800</v>
      </c>
      <c r="BZ694" s="66" t="str">
        <f>S694</f>
        <v>5 AÑOS</v>
      </c>
      <c r="CA694" s="42">
        <f>T694+AL694</f>
        <v>0</v>
      </c>
      <c r="CB694" s="66" t="s">
        <v>4092</v>
      </c>
    </row>
    <row r="695" spans="1:80" s="102" customFormat="1" ht="29.25" customHeight="1" x14ac:dyDescent="0.3">
      <c r="A695" s="75">
        <v>694</v>
      </c>
      <c r="B695" s="73">
        <v>113680</v>
      </c>
      <c r="C695" s="70" t="e">
        <v>#N/A</v>
      </c>
      <c r="D695" s="70" t="s">
        <v>4080</v>
      </c>
      <c r="E695" s="70" t="s">
        <v>4080</v>
      </c>
      <c r="F695" s="66" t="s">
        <v>4135</v>
      </c>
      <c r="G695" s="38" t="s">
        <v>4136</v>
      </c>
      <c r="H695" s="76" t="s">
        <v>643</v>
      </c>
      <c r="I695" s="76" t="s">
        <v>4137</v>
      </c>
      <c r="J695" s="40" t="s">
        <v>4138</v>
      </c>
      <c r="K695" s="66" t="s">
        <v>80</v>
      </c>
      <c r="L695" s="76" t="s">
        <v>4085</v>
      </c>
      <c r="M695" s="86">
        <v>45491</v>
      </c>
      <c r="N695" s="86">
        <v>45538</v>
      </c>
      <c r="O695" s="86">
        <v>47363</v>
      </c>
      <c r="P695" s="76">
        <f t="shared" si="15"/>
        <v>60</v>
      </c>
      <c r="Q695" s="76">
        <v>0</v>
      </c>
      <c r="R695" s="76">
        <f t="shared" si="16"/>
        <v>1800</v>
      </c>
      <c r="S695" s="76" t="s">
        <v>4086</v>
      </c>
      <c r="T695" s="69">
        <v>0</v>
      </c>
      <c r="U695" s="69" t="s">
        <v>644</v>
      </c>
      <c r="V695" s="77" t="s">
        <v>4087</v>
      </c>
      <c r="W695" s="77" t="s">
        <v>4087</v>
      </c>
      <c r="X695" s="100" t="s">
        <v>4087</v>
      </c>
      <c r="Y695" s="77" t="s">
        <v>4087</v>
      </c>
      <c r="Z695" s="77" t="s">
        <v>4087</v>
      </c>
      <c r="AA695" s="100" t="s">
        <v>4087</v>
      </c>
      <c r="AB695" s="77" t="s">
        <v>4087</v>
      </c>
      <c r="AC695" s="97">
        <v>45489</v>
      </c>
      <c r="AD695" s="48" t="s">
        <v>4139</v>
      </c>
      <c r="AE695" s="78" t="s">
        <v>4140</v>
      </c>
      <c r="AF695" s="77" t="s">
        <v>87</v>
      </c>
      <c r="AG695" s="61" t="s">
        <v>4090</v>
      </c>
      <c r="AH695" s="61" t="s">
        <v>4091</v>
      </c>
      <c r="AI695" s="48" t="s">
        <v>77</v>
      </c>
      <c r="AJ695" s="48" t="s">
        <v>77</v>
      </c>
      <c r="AK695" s="49"/>
      <c r="AL695" s="50"/>
      <c r="AM695" s="48" t="s">
        <v>77</v>
      </c>
      <c r="AN695" s="48" t="s">
        <v>77</v>
      </c>
      <c r="AO695" s="48" t="s">
        <v>77</v>
      </c>
      <c r="AP695" s="48" t="s">
        <v>77</v>
      </c>
      <c r="AQ695" s="48" t="s">
        <v>77</v>
      </c>
      <c r="AR695" s="48" t="s">
        <v>77</v>
      </c>
      <c r="AS695" s="48" t="s">
        <v>77</v>
      </c>
      <c r="AT695" s="101"/>
      <c r="AU695" s="101"/>
      <c r="AV695" s="101"/>
      <c r="AW695" s="101"/>
      <c r="AX695" s="52"/>
      <c r="AY695" s="37"/>
      <c r="AZ695" s="37"/>
      <c r="BA695" s="75"/>
      <c r="BB695" s="75"/>
      <c r="BC695" s="75"/>
      <c r="BD695" s="75"/>
      <c r="BE695" s="75"/>
      <c r="BF695" s="75"/>
      <c r="BG695" s="75"/>
      <c r="BH695" s="75"/>
      <c r="BI695" s="75"/>
      <c r="BJ695" s="75"/>
      <c r="BK695" s="75"/>
      <c r="BL695" s="75"/>
      <c r="BM695" s="75"/>
      <c r="BN695" s="75"/>
      <c r="BO695" s="75"/>
      <c r="BP695" s="75"/>
      <c r="BQ695" s="75"/>
      <c r="BR695" s="75"/>
      <c r="BS695" s="75"/>
      <c r="BT695" s="75"/>
      <c r="BU695" s="75"/>
      <c r="BV695" s="75"/>
      <c r="BW695" s="75"/>
      <c r="BX695" s="64">
        <f>O695</f>
        <v>47363</v>
      </c>
      <c r="BY695" s="65">
        <f>R695+AX695</f>
        <v>1800</v>
      </c>
      <c r="BZ695" s="66" t="str">
        <f>S695</f>
        <v>5 AÑOS</v>
      </c>
      <c r="CA695" s="42">
        <f>T695+AL695</f>
        <v>0</v>
      </c>
      <c r="CB695" s="66" t="s">
        <v>4092</v>
      </c>
    </row>
    <row r="696" spans="1:80" s="102" customFormat="1" ht="29.25" customHeight="1" x14ac:dyDescent="0.3">
      <c r="A696" s="75">
        <v>695</v>
      </c>
      <c r="B696" s="73">
        <v>113681</v>
      </c>
      <c r="C696" s="70" t="e">
        <v>#N/A</v>
      </c>
      <c r="D696" s="70" t="s">
        <v>4080</v>
      </c>
      <c r="E696" s="70" t="s">
        <v>4080</v>
      </c>
      <c r="F696" s="66" t="s">
        <v>4141</v>
      </c>
      <c r="G696" s="38" t="s">
        <v>4142</v>
      </c>
      <c r="H696" s="76" t="s">
        <v>643</v>
      </c>
      <c r="I696" s="76" t="s">
        <v>4143</v>
      </c>
      <c r="J696" s="40" t="s">
        <v>4144</v>
      </c>
      <c r="K696" s="66" t="s">
        <v>80</v>
      </c>
      <c r="L696" s="76" t="s">
        <v>4085</v>
      </c>
      <c r="M696" s="86">
        <v>45559</v>
      </c>
      <c r="N696" s="86">
        <v>45569</v>
      </c>
      <c r="O696" s="86">
        <v>47394</v>
      </c>
      <c r="P696" s="76">
        <f t="shared" si="15"/>
        <v>60</v>
      </c>
      <c r="Q696" s="76">
        <v>0</v>
      </c>
      <c r="R696" s="76">
        <f t="shared" si="16"/>
        <v>1800</v>
      </c>
      <c r="S696" s="76" t="s">
        <v>4086</v>
      </c>
      <c r="T696" s="69">
        <v>0</v>
      </c>
      <c r="U696" s="69" t="s">
        <v>644</v>
      </c>
      <c r="V696" s="77" t="s">
        <v>4087</v>
      </c>
      <c r="W696" s="77" t="s">
        <v>4087</v>
      </c>
      <c r="X696" s="100" t="s">
        <v>4087</v>
      </c>
      <c r="Y696" s="77" t="s">
        <v>4087</v>
      </c>
      <c r="Z696" s="77" t="s">
        <v>4087</v>
      </c>
      <c r="AA696" s="100" t="s">
        <v>4087</v>
      </c>
      <c r="AB696" s="77" t="s">
        <v>4087</v>
      </c>
      <c r="AC696" s="97">
        <v>45489</v>
      </c>
      <c r="AD696" s="48" t="s">
        <v>4145</v>
      </c>
      <c r="AE696" s="78" t="s">
        <v>4146</v>
      </c>
      <c r="AF696" s="77" t="s">
        <v>87</v>
      </c>
      <c r="AG696" s="61" t="s">
        <v>4090</v>
      </c>
      <c r="AH696" s="61" t="s">
        <v>4091</v>
      </c>
      <c r="AI696" s="48" t="s">
        <v>77</v>
      </c>
      <c r="AJ696" s="48" t="s">
        <v>77</v>
      </c>
      <c r="AK696" s="49"/>
      <c r="AL696" s="50"/>
      <c r="AM696" s="48" t="s">
        <v>77</v>
      </c>
      <c r="AN696" s="48" t="s">
        <v>77</v>
      </c>
      <c r="AO696" s="48" t="s">
        <v>77</v>
      </c>
      <c r="AP696" s="48" t="s">
        <v>77</v>
      </c>
      <c r="AQ696" s="48" t="s">
        <v>77</v>
      </c>
      <c r="AR696" s="48" t="s">
        <v>77</v>
      </c>
      <c r="AS696" s="48" t="s">
        <v>77</v>
      </c>
      <c r="AT696" s="101"/>
      <c r="AU696" s="101"/>
      <c r="AV696" s="101"/>
      <c r="AW696" s="101"/>
      <c r="AX696" s="52"/>
      <c r="AY696" s="37"/>
      <c r="AZ696" s="37"/>
      <c r="BA696" s="75"/>
      <c r="BB696" s="75"/>
      <c r="BC696" s="75"/>
      <c r="BD696" s="75"/>
      <c r="BE696" s="75"/>
      <c r="BF696" s="75"/>
      <c r="BG696" s="75"/>
      <c r="BH696" s="75"/>
      <c r="BI696" s="75"/>
      <c r="BJ696" s="75"/>
      <c r="BK696" s="75"/>
      <c r="BL696" s="75"/>
      <c r="BM696" s="75"/>
      <c r="BN696" s="75"/>
      <c r="BO696" s="75"/>
      <c r="BP696" s="75"/>
      <c r="BQ696" s="75"/>
      <c r="BR696" s="75"/>
      <c r="BS696" s="75"/>
      <c r="BT696" s="75"/>
      <c r="BU696" s="75"/>
      <c r="BV696" s="75"/>
      <c r="BW696" s="75"/>
      <c r="BX696" s="64">
        <f>O696</f>
        <v>47394</v>
      </c>
      <c r="BY696" s="65">
        <f>R696+AX696</f>
        <v>1800</v>
      </c>
      <c r="BZ696" s="66" t="str">
        <f>S696</f>
        <v>5 AÑOS</v>
      </c>
      <c r="CA696" s="42">
        <f>T696+AL696</f>
        <v>0</v>
      </c>
      <c r="CB696" s="66" t="s">
        <v>4092</v>
      </c>
    </row>
    <row r="697" spans="1:80" s="58" customFormat="1" ht="29.25" customHeight="1" x14ac:dyDescent="0.3">
      <c r="A697" s="34">
        <v>696</v>
      </c>
      <c r="B697" s="37" t="s">
        <v>142</v>
      </c>
      <c r="C697" s="37" t="s">
        <v>142</v>
      </c>
      <c r="D697" s="37" t="s">
        <v>142</v>
      </c>
      <c r="E697" s="37" t="s">
        <v>142</v>
      </c>
      <c r="F697" s="37" t="s">
        <v>142</v>
      </c>
      <c r="G697" s="61" t="s">
        <v>142</v>
      </c>
      <c r="H697" s="37" t="s">
        <v>142</v>
      </c>
      <c r="I697" s="37" t="s">
        <v>142</v>
      </c>
      <c r="J697" s="37" t="s">
        <v>142</v>
      </c>
      <c r="K697" s="37" t="s">
        <v>142</v>
      </c>
      <c r="L697" s="37" t="s">
        <v>142</v>
      </c>
      <c r="M697" s="37" t="s">
        <v>142</v>
      </c>
      <c r="N697" s="37" t="s">
        <v>142</v>
      </c>
      <c r="O697" s="37" t="s">
        <v>142</v>
      </c>
      <c r="P697" s="37" t="s">
        <v>142</v>
      </c>
      <c r="Q697" s="37" t="s">
        <v>142</v>
      </c>
      <c r="R697" s="37" t="s">
        <v>142</v>
      </c>
      <c r="S697" s="37" t="s">
        <v>142</v>
      </c>
      <c r="T697" s="37" t="s">
        <v>142</v>
      </c>
      <c r="U697" s="37" t="s">
        <v>142</v>
      </c>
      <c r="V697" s="48" t="s">
        <v>142</v>
      </c>
      <c r="W697" s="48" t="s">
        <v>142</v>
      </c>
      <c r="X697" s="48" t="s">
        <v>142</v>
      </c>
      <c r="Y697" s="48" t="s">
        <v>142</v>
      </c>
      <c r="Z697" s="48" t="s">
        <v>142</v>
      </c>
      <c r="AA697" s="62" t="s">
        <v>142</v>
      </c>
      <c r="AB697" s="48" t="s">
        <v>142</v>
      </c>
      <c r="AC697" s="48" t="s">
        <v>142</v>
      </c>
      <c r="AD697" s="48" t="s">
        <v>142</v>
      </c>
      <c r="AE697" s="48" t="s">
        <v>142</v>
      </c>
      <c r="AF697" s="48" t="s">
        <v>142</v>
      </c>
      <c r="AG697" s="48" t="s">
        <v>142</v>
      </c>
      <c r="AH697" s="48" t="s">
        <v>142</v>
      </c>
      <c r="AI697" s="48" t="s">
        <v>142</v>
      </c>
      <c r="AJ697" s="48" t="s">
        <v>142</v>
      </c>
      <c r="AK697" s="48" t="s">
        <v>142</v>
      </c>
      <c r="AL697" s="48" t="s">
        <v>142</v>
      </c>
      <c r="AM697" s="48" t="s">
        <v>142</v>
      </c>
      <c r="AN697" s="48" t="s">
        <v>142</v>
      </c>
      <c r="AO697" s="37" t="s">
        <v>142</v>
      </c>
      <c r="AP697" s="37" t="s">
        <v>142</v>
      </c>
      <c r="AQ697" s="37" t="s">
        <v>142</v>
      </c>
      <c r="AR697" s="37" t="s">
        <v>142</v>
      </c>
      <c r="AS697" s="37" t="s">
        <v>142</v>
      </c>
      <c r="AT697" s="37" t="s">
        <v>142</v>
      </c>
      <c r="AU697" s="37" t="s">
        <v>142</v>
      </c>
      <c r="AV697" s="37" t="s">
        <v>142</v>
      </c>
      <c r="AW697" s="37" t="s">
        <v>142</v>
      </c>
      <c r="AX697" s="37" t="s">
        <v>142</v>
      </c>
      <c r="AY697" s="37" t="s">
        <v>142</v>
      </c>
      <c r="AZ697" s="37" t="s">
        <v>142</v>
      </c>
      <c r="BA697" s="37" t="s">
        <v>142</v>
      </c>
      <c r="BB697" s="37" t="s">
        <v>142</v>
      </c>
      <c r="BC697" s="37" t="s">
        <v>142</v>
      </c>
      <c r="BD697" s="37" t="s">
        <v>142</v>
      </c>
      <c r="BE697" s="37" t="s">
        <v>142</v>
      </c>
      <c r="BF697" s="37" t="s">
        <v>142</v>
      </c>
      <c r="BG697" s="37" t="s">
        <v>142</v>
      </c>
      <c r="BH697" s="37" t="s">
        <v>142</v>
      </c>
      <c r="BI697" s="37" t="s">
        <v>142</v>
      </c>
      <c r="BJ697" s="37" t="s">
        <v>142</v>
      </c>
      <c r="BK697" s="37" t="s">
        <v>142</v>
      </c>
      <c r="BL697" s="37" t="s">
        <v>142</v>
      </c>
      <c r="BM697" s="37" t="s">
        <v>142</v>
      </c>
      <c r="BN697" s="37" t="s">
        <v>142</v>
      </c>
      <c r="BO697" s="37" t="s">
        <v>142</v>
      </c>
      <c r="BP697" s="37" t="s">
        <v>142</v>
      </c>
      <c r="BQ697" s="37" t="s">
        <v>142</v>
      </c>
      <c r="BR697" s="37" t="s">
        <v>142</v>
      </c>
      <c r="BS697" s="37" t="s">
        <v>142</v>
      </c>
      <c r="BT697" s="37" t="s">
        <v>142</v>
      </c>
      <c r="BU697" s="37" t="s">
        <v>142</v>
      </c>
      <c r="BV697" s="37" t="s">
        <v>142</v>
      </c>
      <c r="BW697" s="37" t="s">
        <v>142</v>
      </c>
      <c r="BX697" s="37" t="s">
        <v>142</v>
      </c>
      <c r="BY697" s="37" t="s">
        <v>142</v>
      </c>
      <c r="BZ697" s="37" t="s">
        <v>142</v>
      </c>
      <c r="CA697" s="37" t="s">
        <v>142</v>
      </c>
      <c r="CB697" s="37" t="s">
        <v>142</v>
      </c>
    </row>
    <row r="698" spans="1:80" s="102" customFormat="1" ht="29.25" customHeight="1" x14ac:dyDescent="0.3">
      <c r="A698" s="75">
        <v>697</v>
      </c>
      <c r="B698" s="73">
        <v>113683</v>
      </c>
      <c r="C698" s="70" t="e">
        <v>#N/A</v>
      </c>
      <c r="D698" s="70" t="s">
        <v>4080</v>
      </c>
      <c r="E698" s="70" t="s">
        <v>4080</v>
      </c>
      <c r="F698" s="66" t="s">
        <v>4147</v>
      </c>
      <c r="G698" s="38" t="s">
        <v>4148</v>
      </c>
      <c r="H698" s="76" t="s">
        <v>643</v>
      </c>
      <c r="I698" s="76" t="s">
        <v>4149</v>
      </c>
      <c r="J698" s="40" t="s">
        <v>4150</v>
      </c>
      <c r="K698" s="66" t="s">
        <v>80</v>
      </c>
      <c r="L698" s="76" t="s">
        <v>4085</v>
      </c>
      <c r="M698" s="86">
        <v>45490</v>
      </c>
      <c r="N698" s="86">
        <v>45503</v>
      </c>
      <c r="O698" s="86">
        <v>47328</v>
      </c>
      <c r="P698" s="76">
        <f t="shared" ref="P698:P706" si="17">5*12</f>
        <v>60</v>
      </c>
      <c r="Q698" s="76">
        <v>0</v>
      </c>
      <c r="R698" s="76">
        <f t="shared" ref="R698:R706" si="18">60*30</f>
        <v>1800</v>
      </c>
      <c r="S698" s="76" t="s">
        <v>4086</v>
      </c>
      <c r="T698" s="69">
        <v>0</v>
      </c>
      <c r="U698" s="69" t="s">
        <v>644</v>
      </c>
      <c r="V698" s="77" t="s">
        <v>4087</v>
      </c>
      <c r="W698" s="77" t="s">
        <v>4087</v>
      </c>
      <c r="X698" s="100" t="s">
        <v>4087</v>
      </c>
      <c r="Y698" s="77" t="s">
        <v>4087</v>
      </c>
      <c r="Z698" s="77" t="s">
        <v>4087</v>
      </c>
      <c r="AA698" s="100" t="s">
        <v>4087</v>
      </c>
      <c r="AB698" s="77" t="s">
        <v>4087</v>
      </c>
      <c r="AC698" s="97">
        <v>45485</v>
      </c>
      <c r="AD698" s="48" t="s">
        <v>4151</v>
      </c>
      <c r="AE698" s="78" t="s">
        <v>4152</v>
      </c>
      <c r="AF698" s="77" t="s">
        <v>87</v>
      </c>
      <c r="AG698" s="61" t="s">
        <v>4090</v>
      </c>
      <c r="AH698" s="61" t="s">
        <v>4091</v>
      </c>
      <c r="AI698" s="48" t="s">
        <v>77</v>
      </c>
      <c r="AJ698" s="48" t="s">
        <v>77</v>
      </c>
      <c r="AK698" s="49"/>
      <c r="AL698" s="50"/>
      <c r="AM698" s="48" t="s">
        <v>77</v>
      </c>
      <c r="AN698" s="48" t="s">
        <v>77</v>
      </c>
      <c r="AO698" s="48" t="s">
        <v>77</v>
      </c>
      <c r="AP698" s="48" t="s">
        <v>77</v>
      </c>
      <c r="AQ698" s="48" t="s">
        <v>77</v>
      </c>
      <c r="AR698" s="48" t="s">
        <v>77</v>
      </c>
      <c r="AS698" s="48" t="s">
        <v>77</v>
      </c>
      <c r="AT698" s="101"/>
      <c r="AU698" s="101"/>
      <c r="AV698" s="101"/>
      <c r="AW698" s="101"/>
      <c r="AX698" s="52"/>
      <c r="AY698" s="37"/>
      <c r="AZ698" s="37"/>
      <c r="BA698" s="75"/>
      <c r="BB698" s="75"/>
      <c r="BC698" s="75"/>
      <c r="BD698" s="75"/>
      <c r="BE698" s="75"/>
      <c r="BF698" s="75"/>
      <c r="BG698" s="75"/>
      <c r="BH698" s="75"/>
      <c r="BI698" s="75"/>
      <c r="BJ698" s="75"/>
      <c r="BK698" s="75"/>
      <c r="BL698" s="75"/>
      <c r="BM698" s="75"/>
      <c r="BN698" s="75"/>
      <c r="BO698" s="75"/>
      <c r="BP698" s="75"/>
      <c r="BQ698" s="75"/>
      <c r="BR698" s="75"/>
      <c r="BS698" s="75"/>
      <c r="BT698" s="75"/>
      <c r="BU698" s="75"/>
      <c r="BV698" s="75"/>
      <c r="BW698" s="75"/>
      <c r="BX698" s="64">
        <f>O698</f>
        <v>47328</v>
      </c>
      <c r="BY698" s="65">
        <f>R698+AX698</f>
        <v>1800</v>
      </c>
      <c r="BZ698" s="66" t="str">
        <f>S698</f>
        <v>5 AÑOS</v>
      </c>
      <c r="CA698" s="42">
        <f>T698+AL698</f>
        <v>0</v>
      </c>
      <c r="CB698" s="66" t="s">
        <v>4092</v>
      </c>
    </row>
    <row r="699" spans="1:80" s="102" customFormat="1" ht="29.25" customHeight="1" x14ac:dyDescent="0.3">
      <c r="A699" s="75">
        <v>698</v>
      </c>
      <c r="B699" s="73">
        <v>113684</v>
      </c>
      <c r="C699" s="70" t="e">
        <v>#N/A</v>
      </c>
      <c r="D699" s="70" t="s">
        <v>4080</v>
      </c>
      <c r="E699" s="70" t="s">
        <v>4080</v>
      </c>
      <c r="F699" s="66" t="s">
        <v>4153</v>
      </c>
      <c r="G699" s="38" t="s">
        <v>4154</v>
      </c>
      <c r="H699" s="76" t="s">
        <v>643</v>
      </c>
      <c r="I699" s="76" t="s">
        <v>4155</v>
      </c>
      <c r="J699" s="40" t="s">
        <v>4156</v>
      </c>
      <c r="K699" s="66" t="s">
        <v>80</v>
      </c>
      <c r="L699" s="76" t="s">
        <v>4085</v>
      </c>
      <c r="M699" s="86">
        <v>45491</v>
      </c>
      <c r="N699" s="86">
        <v>45505</v>
      </c>
      <c r="O699" s="86">
        <v>47330</v>
      </c>
      <c r="P699" s="76">
        <f t="shared" si="17"/>
        <v>60</v>
      </c>
      <c r="Q699" s="76">
        <v>0</v>
      </c>
      <c r="R699" s="76">
        <f t="shared" si="18"/>
        <v>1800</v>
      </c>
      <c r="S699" s="76" t="s">
        <v>4086</v>
      </c>
      <c r="T699" s="69">
        <v>0</v>
      </c>
      <c r="U699" s="69" t="s">
        <v>644</v>
      </c>
      <c r="V699" s="77" t="s">
        <v>4087</v>
      </c>
      <c r="W699" s="77" t="s">
        <v>4087</v>
      </c>
      <c r="X699" s="100" t="s">
        <v>4087</v>
      </c>
      <c r="Y699" s="77" t="s">
        <v>4087</v>
      </c>
      <c r="Z699" s="77" t="s">
        <v>4087</v>
      </c>
      <c r="AA699" s="100" t="s">
        <v>4087</v>
      </c>
      <c r="AB699" s="77" t="s">
        <v>4087</v>
      </c>
      <c r="AC699" s="97">
        <v>45489</v>
      </c>
      <c r="AD699" s="48" t="s">
        <v>4157</v>
      </c>
      <c r="AE699" s="78" t="s">
        <v>4158</v>
      </c>
      <c r="AF699" s="77" t="s">
        <v>87</v>
      </c>
      <c r="AG699" s="61" t="s">
        <v>4090</v>
      </c>
      <c r="AH699" s="61" t="s">
        <v>4091</v>
      </c>
      <c r="AI699" s="48" t="s">
        <v>77</v>
      </c>
      <c r="AJ699" s="48" t="s">
        <v>77</v>
      </c>
      <c r="AK699" s="49"/>
      <c r="AL699" s="50"/>
      <c r="AM699" s="48" t="s">
        <v>77</v>
      </c>
      <c r="AN699" s="48" t="s">
        <v>77</v>
      </c>
      <c r="AO699" s="48" t="s">
        <v>77</v>
      </c>
      <c r="AP699" s="48" t="s">
        <v>77</v>
      </c>
      <c r="AQ699" s="48" t="s">
        <v>77</v>
      </c>
      <c r="AR699" s="48" t="s">
        <v>77</v>
      </c>
      <c r="AS699" s="48" t="s">
        <v>77</v>
      </c>
      <c r="AT699" s="101"/>
      <c r="AU699" s="101"/>
      <c r="AV699" s="101"/>
      <c r="AW699" s="101"/>
      <c r="AX699" s="52"/>
      <c r="AY699" s="37"/>
      <c r="AZ699" s="37"/>
      <c r="BA699" s="75"/>
      <c r="BB699" s="75"/>
      <c r="BC699" s="75"/>
      <c r="BD699" s="75"/>
      <c r="BE699" s="75"/>
      <c r="BF699" s="75"/>
      <c r="BG699" s="75"/>
      <c r="BH699" s="75"/>
      <c r="BI699" s="75"/>
      <c r="BJ699" s="75"/>
      <c r="BK699" s="75"/>
      <c r="BL699" s="75"/>
      <c r="BM699" s="75"/>
      <c r="BN699" s="75"/>
      <c r="BO699" s="75"/>
      <c r="BP699" s="75"/>
      <c r="BQ699" s="75"/>
      <c r="BR699" s="75"/>
      <c r="BS699" s="75"/>
      <c r="BT699" s="75"/>
      <c r="BU699" s="75"/>
      <c r="BV699" s="75"/>
      <c r="BW699" s="75"/>
      <c r="BX699" s="64">
        <f>O699</f>
        <v>47330</v>
      </c>
      <c r="BY699" s="65">
        <f>R699+AX699</f>
        <v>1800</v>
      </c>
      <c r="BZ699" s="66" t="str">
        <f>S699</f>
        <v>5 AÑOS</v>
      </c>
      <c r="CA699" s="42">
        <f>T699+AL699</f>
        <v>0</v>
      </c>
      <c r="CB699" s="66" t="s">
        <v>4092</v>
      </c>
    </row>
    <row r="700" spans="1:80" s="102" customFormat="1" ht="29.25" customHeight="1" x14ac:dyDescent="0.3">
      <c r="A700" s="75">
        <v>699</v>
      </c>
      <c r="B700" s="73">
        <v>113685</v>
      </c>
      <c r="C700" s="70" t="e">
        <v>#N/A</v>
      </c>
      <c r="D700" s="70" t="s">
        <v>4080</v>
      </c>
      <c r="E700" s="70" t="s">
        <v>4080</v>
      </c>
      <c r="F700" s="66" t="s">
        <v>4159</v>
      </c>
      <c r="G700" s="38" t="s">
        <v>4160</v>
      </c>
      <c r="H700" s="76" t="s">
        <v>643</v>
      </c>
      <c r="I700" s="76" t="s">
        <v>4161</v>
      </c>
      <c r="J700" s="40" t="s">
        <v>4162</v>
      </c>
      <c r="K700" s="66" t="s">
        <v>80</v>
      </c>
      <c r="L700" s="76" t="s">
        <v>4085</v>
      </c>
      <c r="M700" s="86">
        <v>45491</v>
      </c>
      <c r="N700" s="86">
        <v>45503</v>
      </c>
      <c r="O700" s="86">
        <v>47328</v>
      </c>
      <c r="P700" s="76">
        <f t="shared" si="17"/>
        <v>60</v>
      </c>
      <c r="Q700" s="76">
        <v>0</v>
      </c>
      <c r="R700" s="76">
        <f t="shared" si="18"/>
        <v>1800</v>
      </c>
      <c r="S700" s="76" t="s">
        <v>4086</v>
      </c>
      <c r="T700" s="69">
        <v>0</v>
      </c>
      <c r="U700" s="69" t="s">
        <v>644</v>
      </c>
      <c r="V700" s="77" t="s">
        <v>4087</v>
      </c>
      <c r="W700" s="77" t="s">
        <v>4087</v>
      </c>
      <c r="X700" s="100" t="s">
        <v>4087</v>
      </c>
      <c r="Y700" s="77" t="s">
        <v>4087</v>
      </c>
      <c r="Z700" s="77" t="s">
        <v>4087</v>
      </c>
      <c r="AA700" s="100" t="s">
        <v>4087</v>
      </c>
      <c r="AB700" s="77" t="s">
        <v>4087</v>
      </c>
      <c r="AC700" s="97">
        <v>45485</v>
      </c>
      <c r="AD700" s="48" t="s">
        <v>4163</v>
      </c>
      <c r="AE700" s="78" t="s">
        <v>4164</v>
      </c>
      <c r="AF700" s="77" t="s">
        <v>87</v>
      </c>
      <c r="AG700" s="61" t="s">
        <v>4090</v>
      </c>
      <c r="AH700" s="61" t="s">
        <v>4091</v>
      </c>
      <c r="AI700" s="48" t="s">
        <v>77</v>
      </c>
      <c r="AJ700" s="48" t="s">
        <v>77</v>
      </c>
      <c r="AK700" s="49"/>
      <c r="AL700" s="50"/>
      <c r="AM700" s="48" t="s">
        <v>77</v>
      </c>
      <c r="AN700" s="48" t="s">
        <v>77</v>
      </c>
      <c r="AO700" s="48" t="s">
        <v>77</v>
      </c>
      <c r="AP700" s="48" t="s">
        <v>77</v>
      </c>
      <c r="AQ700" s="48" t="s">
        <v>77</v>
      </c>
      <c r="AR700" s="48" t="s">
        <v>77</v>
      </c>
      <c r="AS700" s="48" t="s">
        <v>77</v>
      </c>
      <c r="AT700" s="101"/>
      <c r="AU700" s="101"/>
      <c r="AV700" s="101"/>
      <c r="AW700" s="101"/>
      <c r="AX700" s="52"/>
      <c r="AY700" s="37"/>
      <c r="AZ700" s="37"/>
      <c r="BA700" s="75"/>
      <c r="BB700" s="75"/>
      <c r="BC700" s="75"/>
      <c r="BD700" s="75"/>
      <c r="BE700" s="75"/>
      <c r="BF700" s="75"/>
      <c r="BG700" s="75"/>
      <c r="BH700" s="75"/>
      <c r="BI700" s="75"/>
      <c r="BJ700" s="75"/>
      <c r="BK700" s="75"/>
      <c r="BL700" s="75"/>
      <c r="BM700" s="75"/>
      <c r="BN700" s="75"/>
      <c r="BO700" s="75"/>
      <c r="BP700" s="75"/>
      <c r="BQ700" s="75"/>
      <c r="BR700" s="75"/>
      <c r="BS700" s="75"/>
      <c r="BT700" s="75"/>
      <c r="BU700" s="75"/>
      <c r="BV700" s="75"/>
      <c r="BW700" s="75"/>
      <c r="BX700" s="64">
        <f>O700</f>
        <v>47328</v>
      </c>
      <c r="BY700" s="65">
        <f>R700+AX700</f>
        <v>1800</v>
      </c>
      <c r="BZ700" s="66" t="str">
        <f>S700</f>
        <v>5 AÑOS</v>
      </c>
      <c r="CA700" s="42">
        <f>T700+AL700</f>
        <v>0</v>
      </c>
      <c r="CB700" s="66" t="s">
        <v>4092</v>
      </c>
    </row>
    <row r="701" spans="1:80" s="102" customFormat="1" ht="29.25" customHeight="1" x14ac:dyDescent="0.3">
      <c r="A701" s="75">
        <v>700</v>
      </c>
      <c r="B701" s="73">
        <v>113686</v>
      </c>
      <c r="C701" s="70" t="e">
        <v>#N/A</v>
      </c>
      <c r="D701" s="70" t="s">
        <v>4080</v>
      </c>
      <c r="E701" s="70" t="s">
        <v>4080</v>
      </c>
      <c r="F701" s="66" t="s">
        <v>4165</v>
      </c>
      <c r="G701" s="38" t="s">
        <v>4166</v>
      </c>
      <c r="H701" s="76" t="s">
        <v>643</v>
      </c>
      <c r="I701" s="76" t="s">
        <v>4167</v>
      </c>
      <c r="J701" s="40" t="s">
        <v>4168</v>
      </c>
      <c r="K701" s="66" t="s">
        <v>80</v>
      </c>
      <c r="L701" s="76" t="s">
        <v>4085</v>
      </c>
      <c r="M701" s="86">
        <v>45491</v>
      </c>
      <c r="N701" s="86">
        <v>45503</v>
      </c>
      <c r="O701" s="86">
        <v>47328</v>
      </c>
      <c r="P701" s="76">
        <f t="shared" si="17"/>
        <v>60</v>
      </c>
      <c r="Q701" s="76">
        <v>0</v>
      </c>
      <c r="R701" s="76">
        <f t="shared" si="18"/>
        <v>1800</v>
      </c>
      <c r="S701" s="76" t="s">
        <v>4086</v>
      </c>
      <c r="T701" s="69">
        <v>0</v>
      </c>
      <c r="U701" s="69" t="s">
        <v>644</v>
      </c>
      <c r="V701" s="77" t="s">
        <v>4087</v>
      </c>
      <c r="W701" s="77" t="s">
        <v>4087</v>
      </c>
      <c r="X701" s="100" t="s">
        <v>4087</v>
      </c>
      <c r="Y701" s="77" t="s">
        <v>4087</v>
      </c>
      <c r="Z701" s="77" t="s">
        <v>4087</v>
      </c>
      <c r="AA701" s="100" t="s">
        <v>4087</v>
      </c>
      <c r="AB701" s="77" t="s">
        <v>4087</v>
      </c>
      <c r="AC701" s="97">
        <v>45485</v>
      </c>
      <c r="AD701" s="48" t="s">
        <v>4169</v>
      </c>
      <c r="AE701" s="78" t="s">
        <v>4170</v>
      </c>
      <c r="AF701" s="77" t="s">
        <v>87</v>
      </c>
      <c r="AG701" s="61" t="s">
        <v>4090</v>
      </c>
      <c r="AH701" s="61" t="s">
        <v>4091</v>
      </c>
      <c r="AI701" s="48" t="s">
        <v>77</v>
      </c>
      <c r="AJ701" s="48" t="s">
        <v>77</v>
      </c>
      <c r="AK701" s="49"/>
      <c r="AL701" s="50"/>
      <c r="AM701" s="48" t="s">
        <v>77</v>
      </c>
      <c r="AN701" s="48" t="s">
        <v>77</v>
      </c>
      <c r="AO701" s="48" t="s">
        <v>77</v>
      </c>
      <c r="AP701" s="48" t="s">
        <v>77</v>
      </c>
      <c r="AQ701" s="48" t="s">
        <v>77</v>
      </c>
      <c r="AR701" s="48" t="s">
        <v>77</v>
      </c>
      <c r="AS701" s="48" t="s">
        <v>77</v>
      </c>
      <c r="AT701" s="101"/>
      <c r="AU701" s="101"/>
      <c r="AV701" s="101"/>
      <c r="AW701" s="101"/>
      <c r="AX701" s="52"/>
      <c r="AY701" s="37"/>
      <c r="AZ701" s="37"/>
      <c r="BA701" s="75"/>
      <c r="BB701" s="75"/>
      <c r="BC701" s="75"/>
      <c r="BD701" s="75"/>
      <c r="BE701" s="75"/>
      <c r="BF701" s="75"/>
      <c r="BG701" s="75"/>
      <c r="BH701" s="75"/>
      <c r="BI701" s="75"/>
      <c r="BJ701" s="75"/>
      <c r="BK701" s="75"/>
      <c r="BL701" s="75"/>
      <c r="BM701" s="75"/>
      <c r="BN701" s="75"/>
      <c r="BO701" s="75"/>
      <c r="BP701" s="75"/>
      <c r="BQ701" s="75"/>
      <c r="BR701" s="75"/>
      <c r="BS701" s="75"/>
      <c r="BT701" s="75"/>
      <c r="BU701" s="75"/>
      <c r="BV701" s="75"/>
      <c r="BW701" s="75"/>
      <c r="BX701" s="64">
        <f>O701</f>
        <v>47328</v>
      </c>
      <c r="BY701" s="65">
        <f>R701+AX701</f>
        <v>1800</v>
      </c>
      <c r="BZ701" s="66" t="str">
        <f>S701</f>
        <v>5 AÑOS</v>
      </c>
      <c r="CA701" s="42">
        <f>T701+AL701</f>
        <v>0</v>
      </c>
      <c r="CB701" s="66" t="s">
        <v>4092</v>
      </c>
    </row>
    <row r="702" spans="1:80" s="102" customFormat="1" ht="29.25" customHeight="1" x14ac:dyDescent="0.3">
      <c r="A702" s="75">
        <v>701</v>
      </c>
      <c r="B702" s="73">
        <v>113702</v>
      </c>
      <c r="C702" s="70" t="e">
        <v>#N/A</v>
      </c>
      <c r="D702" s="70" t="s">
        <v>4080</v>
      </c>
      <c r="E702" s="70" t="s">
        <v>4080</v>
      </c>
      <c r="F702" s="66" t="s">
        <v>4165</v>
      </c>
      <c r="G702" s="38" t="s">
        <v>4171</v>
      </c>
      <c r="H702" s="76" t="s">
        <v>643</v>
      </c>
      <c r="I702" s="76" t="s">
        <v>4172</v>
      </c>
      <c r="J702" s="40" t="s">
        <v>4173</v>
      </c>
      <c r="K702" s="66" t="s">
        <v>80</v>
      </c>
      <c r="L702" s="76" t="s">
        <v>4085</v>
      </c>
      <c r="M702" s="86">
        <v>45491</v>
      </c>
      <c r="N702" s="86">
        <v>45503</v>
      </c>
      <c r="O702" s="86">
        <v>47328</v>
      </c>
      <c r="P702" s="76">
        <f t="shared" si="17"/>
        <v>60</v>
      </c>
      <c r="Q702" s="76">
        <v>0</v>
      </c>
      <c r="R702" s="76">
        <f t="shared" si="18"/>
        <v>1800</v>
      </c>
      <c r="S702" s="76" t="s">
        <v>4086</v>
      </c>
      <c r="T702" s="69">
        <v>0</v>
      </c>
      <c r="U702" s="69" t="s">
        <v>644</v>
      </c>
      <c r="V702" s="77" t="s">
        <v>4087</v>
      </c>
      <c r="W702" s="77" t="s">
        <v>4087</v>
      </c>
      <c r="X702" s="100" t="s">
        <v>4087</v>
      </c>
      <c r="Y702" s="77" t="s">
        <v>4087</v>
      </c>
      <c r="Z702" s="77" t="s">
        <v>4087</v>
      </c>
      <c r="AA702" s="100" t="s">
        <v>4087</v>
      </c>
      <c r="AB702" s="77" t="s">
        <v>4087</v>
      </c>
      <c r="AC702" s="97">
        <v>45485</v>
      </c>
      <c r="AD702" s="48" t="s">
        <v>4174</v>
      </c>
      <c r="AE702" s="78" t="s">
        <v>4175</v>
      </c>
      <c r="AF702" s="77" t="s">
        <v>87</v>
      </c>
      <c r="AG702" s="61" t="s">
        <v>4090</v>
      </c>
      <c r="AH702" s="61" t="s">
        <v>4091</v>
      </c>
      <c r="AI702" s="48" t="s">
        <v>77</v>
      </c>
      <c r="AJ702" s="48" t="s">
        <v>77</v>
      </c>
      <c r="AK702" s="49"/>
      <c r="AL702" s="50"/>
      <c r="AM702" s="48" t="s">
        <v>77</v>
      </c>
      <c r="AN702" s="48" t="s">
        <v>77</v>
      </c>
      <c r="AO702" s="48" t="s">
        <v>77</v>
      </c>
      <c r="AP702" s="48" t="s">
        <v>77</v>
      </c>
      <c r="AQ702" s="48" t="s">
        <v>77</v>
      </c>
      <c r="AR702" s="48" t="s">
        <v>77</v>
      </c>
      <c r="AS702" s="48" t="s">
        <v>77</v>
      </c>
      <c r="AT702" s="101"/>
      <c r="AU702" s="101"/>
      <c r="AV702" s="101"/>
      <c r="AW702" s="101"/>
      <c r="AX702" s="52"/>
      <c r="AY702" s="37"/>
      <c r="AZ702" s="37"/>
      <c r="BA702" s="75"/>
      <c r="BB702" s="75"/>
      <c r="BC702" s="75"/>
      <c r="BD702" s="75"/>
      <c r="BE702" s="75"/>
      <c r="BF702" s="75"/>
      <c r="BG702" s="75"/>
      <c r="BH702" s="75"/>
      <c r="BI702" s="75"/>
      <c r="BJ702" s="75"/>
      <c r="BK702" s="75"/>
      <c r="BL702" s="75"/>
      <c r="BM702" s="75"/>
      <c r="BN702" s="75"/>
      <c r="BO702" s="75"/>
      <c r="BP702" s="75"/>
      <c r="BQ702" s="75"/>
      <c r="BR702" s="75"/>
      <c r="BS702" s="75"/>
      <c r="BT702" s="75"/>
      <c r="BU702" s="75"/>
      <c r="BV702" s="75"/>
      <c r="BW702" s="75"/>
      <c r="BX702" s="64">
        <f>O702</f>
        <v>47328</v>
      </c>
      <c r="BY702" s="65">
        <f>R702+AX702</f>
        <v>1800</v>
      </c>
      <c r="BZ702" s="66" t="str">
        <f>S702</f>
        <v>5 AÑOS</v>
      </c>
      <c r="CA702" s="42">
        <f>T702+AL702</f>
        <v>0</v>
      </c>
      <c r="CB702" s="66" t="s">
        <v>4092</v>
      </c>
    </row>
    <row r="703" spans="1:80" s="102" customFormat="1" ht="29.25" customHeight="1" x14ac:dyDescent="0.3">
      <c r="A703" s="75">
        <v>702</v>
      </c>
      <c r="B703" s="73">
        <v>113704</v>
      </c>
      <c r="C703" s="70" t="e">
        <v>#N/A</v>
      </c>
      <c r="D703" s="70" t="s">
        <v>4080</v>
      </c>
      <c r="E703" s="70" t="s">
        <v>4080</v>
      </c>
      <c r="F703" s="66" t="s">
        <v>4176</v>
      </c>
      <c r="G703" s="38" t="s">
        <v>4177</v>
      </c>
      <c r="H703" s="76" t="s">
        <v>643</v>
      </c>
      <c r="I703" s="76" t="s">
        <v>4178</v>
      </c>
      <c r="J703" s="40" t="s">
        <v>4179</v>
      </c>
      <c r="K703" s="66" t="s">
        <v>80</v>
      </c>
      <c r="L703" s="76" t="s">
        <v>4085</v>
      </c>
      <c r="M703" s="86">
        <v>45491</v>
      </c>
      <c r="N703" s="86">
        <v>45611</v>
      </c>
      <c r="O703" s="86">
        <v>47436</v>
      </c>
      <c r="P703" s="76">
        <f t="shared" si="17"/>
        <v>60</v>
      </c>
      <c r="Q703" s="76">
        <v>0</v>
      </c>
      <c r="R703" s="76">
        <f t="shared" si="18"/>
        <v>1800</v>
      </c>
      <c r="S703" s="76" t="s">
        <v>4086</v>
      </c>
      <c r="T703" s="69">
        <v>0</v>
      </c>
      <c r="U703" s="69" t="s">
        <v>644</v>
      </c>
      <c r="V703" s="77" t="s">
        <v>4087</v>
      </c>
      <c r="W703" s="77" t="s">
        <v>4087</v>
      </c>
      <c r="X703" s="100" t="s">
        <v>4087</v>
      </c>
      <c r="Y703" s="77" t="s">
        <v>4087</v>
      </c>
      <c r="Z703" s="77" t="s">
        <v>4087</v>
      </c>
      <c r="AA703" s="100" t="s">
        <v>4087</v>
      </c>
      <c r="AB703" s="77" t="s">
        <v>4087</v>
      </c>
      <c r="AC703" s="97">
        <v>45485</v>
      </c>
      <c r="AD703" s="48" t="s">
        <v>4180</v>
      </c>
      <c r="AE703" s="78" t="s">
        <v>4181</v>
      </c>
      <c r="AF703" s="77" t="s">
        <v>87</v>
      </c>
      <c r="AG703" s="61" t="s">
        <v>4090</v>
      </c>
      <c r="AH703" s="61" t="s">
        <v>4091</v>
      </c>
      <c r="AI703" s="48" t="s">
        <v>77</v>
      </c>
      <c r="AJ703" s="48" t="s">
        <v>77</v>
      </c>
      <c r="AK703" s="49"/>
      <c r="AL703" s="50"/>
      <c r="AM703" s="48" t="s">
        <v>77</v>
      </c>
      <c r="AN703" s="48" t="s">
        <v>77</v>
      </c>
      <c r="AO703" s="48" t="s">
        <v>77</v>
      </c>
      <c r="AP703" s="48" t="s">
        <v>77</v>
      </c>
      <c r="AQ703" s="48" t="s">
        <v>77</v>
      </c>
      <c r="AR703" s="48" t="s">
        <v>77</v>
      </c>
      <c r="AS703" s="48" t="s">
        <v>77</v>
      </c>
      <c r="AT703" s="101"/>
      <c r="AU703" s="101"/>
      <c r="AV703" s="101"/>
      <c r="AW703" s="101"/>
      <c r="AX703" s="52"/>
      <c r="AY703" s="37"/>
      <c r="AZ703" s="37"/>
      <c r="BA703" s="75"/>
      <c r="BB703" s="75"/>
      <c r="BC703" s="75"/>
      <c r="BD703" s="75"/>
      <c r="BE703" s="75"/>
      <c r="BF703" s="75"/>
      <c r="BG703" s="75"/>
      <c r="BH703" s="75"/>
      <c r="BI703" s="75"/>
      <c r="BJ703" s="75"/>
      <c r="BK703" s="75"/>
      <c r="BL703" s="75"/>
      <c r="BM703" s="75"/>
      <c r="BN703" s="75"/>
      <c r="BO703" s="75"/>
      <c r="BP703" s="75"/>
      <c r="BQ703" s="75"/>
      <c r="BR703" s="75"/>
      <c r="BS703" s="75"/>
      <c r="BT703" s="75"/>
      <c r="BU703" s="75"/>
      <c r="BV703" s="75"/>
      <c r="BW703" s="75"/>
      <c r="BX703" s="64">
        <f>O703</f>
        <v>47436</v>
      </c>
      <c r="BY703" s="65">
        <f>R703+AX703</f>
        <v>1800</v>
      </c>
      <c r="BZ703" s="66" t="str">
        <f>S703</f>
        <v>5 AÑOS</v>
      </c>
      <c r="CA703" s="42">
        <f>T703+AL703</f>
        <v>0</v>
      </c>
      <c r="CB703" s="66" t="s">
        <v>4092</v>
      </c>
    </row>
    <row r="704" spans="1:80" s="102" customFormat="1" ht="29.25" customHeight="1" x14ac:dyDescent="0.3">
      <c r="A704" s="75">
        <v>703</v>
      </c>
      <c r="B704" s="73">
        <v>113708</v>
      </c>
      <c r="C704" s="70" t="e">
        <v>#N/A</v>
      </c>
      <c r="D704" s="70" t="s">
        <v>4080</v>
      </c>
      <c r="E704" s="70" t="s">
        <v>4080</v>
      </c>
      <c r="F704" s="66" t="s">
        <v>4182</v>
      </c>
      <c r="G704" s="38" t="s">
        <v>4183</v>
      </c>
      <c r="H704" s="76" t="s">
        <v>643</v>
      </c>
      <c r="I704" s="76" t="s">
        <v>4184</v>
      </c>
      <c r="J704" s="40" t="s">
        <v>4185</v>
      </c>
      <c r="K704" s="66" t="s">
        <v>80</v>
      </c>
      <c r="L704" s="76" t="s">
        <v>4085</v>
      </c>
      <c r="M704" s="86">
        <v>45490</v>
      </c>
      <c r="N704" s="86">
        <v>45505</v>
      </c>
      <c r="O704" s="86">
        <v>47330</v>
      </c>
      <c r="P704" s="76">
        <f t="shared" si="17"/>
        <v>60</v>
      </c>
      <c r="Q704" s="76">
        <v>0</v>
      </c>
      <c r="R704" s="76">
        <f t="shared" si="18"/>
        <v>1800</v>
      </c>
      <c r="S704" s="76" t="s">
        <v>4086</v>
      </c>
      <c r="T704" s="69">
        <v>0</v>
      </c>
      <c r="U704" s="69" t="s">
        <v>644</v>
      </c>
      <c r="V704" s="77" t="s">
        <v>4087</v>
      </c>
      <c r="W704" s="77" t="s">
        <v>4087</v>
      </c>
      <c r="X704" s="100" t="s">
        <v>4087</v>
      </c>
      <c r="Y704" s="77" t="s">
        <v>4087</v>
      </c>
      <c r="Z704" s="77" t="s">
        <v>4087</v>
      </c>
      <c r="AA704" s="100" t="s">
        <v>4087</v>
      </c>
      <c r="AB704" s="77" t="s">
        <v>4087</v>
      </c>
      <c r="AC704" s="97">
        <v>45485</v>
      </c>
      <c r="AD704" s="48" t="s">
        <v>4186</v>
      </c>
      <c r="AE704" s="78" t="s">
        <v>4187</v>
      </c>
      <c r="AF704" s="77" t="s">
        <v>87</v>
      </c>
      <c r="AG704" s="61" t="s">
        <v>4090</v>
      </c>
      <c r="AH704" s="61" t="s">
        <v>4091</v>
      </c>
      <c r="AI704" s="48" t="s">
        <v>77</v>
      </c>
      <c r="AJ704" s="48" t="s">
        <v>77</v>
      </c>
      <c r="AK704" s="49"/>
      <c r="AL704" s="50"/>
      <c r="AM704" s="48" t="s">
        <v>77</v>
      </c>
      <c r="AN704" s="48" t="s">
        <v>77</v>
      </c>
      <c r="AO704" s="48" t="s">
        <v>77</v>
      </c>
      <c r="AP704" s="48" t="s">
        <v>77</v>
      </c>
      <c r="AQ704" s="48" t="s">
        <v>77</v>
      </c>
      <c r="AR704" s="48" t="s">
        <v>77</v>
      </c>
      <c r="AS704" s="48" t="s">
        <v>77</v>
      </c>
      <c r="AT704" s="101"/>
      <c r="AU704" s="101"/>
      <c r="AV704" s="101"/>
      <c r="AW704" s="101"/>
      <c r="AX704" s="52"/>
      <c r="AY704" s="37"/>
      <c r="AZ704" s="37"/>
      <c r="BA704" s="75"/>
      <c r="BB704" s="75"/>
      <c r="BC704" s="75"/>
      <c r="BD704" s="75"/>
      <c r="BE704" s="75"/>
      <c r="BF704" s="75"/>
      <c r="BG704" s="75"/>
      <c r="BH704" s="75"/>
      <c r="BI704" s="75"/>
      <c r="BJ704" s="75"/>
      <c r="BK704" s="75"/>
      <c r="BL704" s="75"/>
      <c r="BM704" s="75"/>
      <c r="BN704" s="75"/>
      <c r="BO704" s="75"/>
      <c r="BP704" s="75"/>
      <c r="BQ704" s="75"/>
      <c r="BR704" s="75"/>
      <c r="BS704" s="75"/>
      <c r="BT704" s="75"/>
      <c r="BU704" s="75"/>
      <c r="BV704" s="75"/>
      <c r="BW704" s="75"/>
      <c r="BX704" s="64">
        <f>O704</f>
        <v>47330</v>
      </c>
      <c r="BY704" s="65">
        <f>R704+AX704</f>
        <v>1800</v>
      </c>
      <c r="BZ704" s="66" t="str">
        <f>S704</f>
        <v>5 AÑOS</v>
      </c>
      <c r="CA704" s="42">
        <f>T704+AL704</f>
        <v>0</v>
      </c>
      <c r="CB704" s="66" t="s">
        <v>4092</v>
      </c>
    </row>
    <row r="705" spans="1:80" s="102" customFormat="1" ht="29.25" customHeight="1" x14ac:dyDescent="0.3">
      <c r="A705" s="75">
        <v>704</v>
      </c>
      <c r="B705" s="73">
        <v>113710</v>
      </c>
      <c r="C705" s="70" t="e">
        <v>#N/A</v>
      </c>
      <c r="D705" s="70" t="s">
        <v>4080</v>
      </c>
      <c r="E705" s="70" t="s">
        <v>4080</v>
      </c>
      <c r="F705" s="66" t="s">
        <v>4188</v>
      </c>
      <c r="G705" s="38" t="s">
        <v>4189</v>
      </c>
      <c r="H705" s="76" t="s">
        <v>643</v>
      </c>
      <c r="I705" s="76" t="s">
        <v>4190</v>
      </c>
      <c r="J705" s="40" t="s">
        <v>4191</v>
      </c>
      <c r="K705" s="66" t="s">
        <v>80</v>
      </c>
      <c r="L705" s="76" t="s">
        <v>4085</v>
      </c>
      <c r="M705" s="86">
        <v>45505</v>
      </c>
      <c r="N705" s="86">
        <v>45569</v>
      </c>
      <c r="O705" s="86">
        <v>47394</v>
      </c>
      <c r="P705" s="76">
        <f t="shared" si="17"/>
        <v>60</v>
      </c>
      <c r="Q705" s="76">
        <v>0</v>
      </c>
      <c r="R705" s="76">
        <f t="shared" si="18"/>
        <v>1800</v>
      </c>
      <c r="S705" s="76" t="s">
        <v>4086</v>
      </c>
      <c r="T705" s="69">
        <v>0</v>
      </c>
      <c r="U705" s="69" t="s">
        <v>644</v>
      </c>
      <c r="V705" s="77" t="s">
        <v>4087</v>
      </c>
      <c r="W705" s="77" t="s">
        <v>4087</v>
      </c>
      <c r="X705" s="100" t="s">
        <v>4087</v>
      </c>
      <c r="Y705" s="77" t="s">
        <v>4087</v>
      </c>
      <c r="Z705" s="77" t="s">
        <v>4087</v>
      </c>
      <c r="AA705" s="100" t="s">
        <v>4087</v>
      </c>
      <c r="AB705" s="77" t="s">
        <v>4087</v>
      </c>
      <c r="AC705" s="97">
        <v>45485</v>
      </c>
      <c r="AD705" s="48" t="s">
        <v>4192</v>
      </c>
      <c r="AE705" s="78" t="s">
        <v>4193</v>
      </c>
      <c r="AF705" s="77" t="s">
        <v>87</v>
      </c>
      <c r="AG705" s="61" t="s">
        <v>4090</v>
      </c>
      <c r="AH705" s="61" t="s">
        <v>4194</v>
      </c>
      <c r="AI705" s="48" t="s">
        <v>77</v>
      </c>
      <c r="AJ705" s="48" t="s">
        <v>77</v>
      </c>
      <c r="AK705" s="49"/>
      <c r="AL705" s="50"/>
      <c r="AM705" s="48" t="s">
        <v>77</v>
      </c>
      <c r="AN705" s="48" t="s">
        <v>77</v>
      </c>
      <c r="AO705" s="48" t="s">
        <v>77</v>
      </c>
      <c r="AP705" s="48" t="s">
        <v>77</v>
      </c>
      <c r="AQ705" s="48" t="s">
        <v>77</v>
      </c>
      <c r="AR705" s="48" t="s">
        <v>77</v>
      </c>
      <c r="AS705" s="48" t="s">
        <v>77</v>
      </c>
      <c r="AT705" s="101"/>
      <c r="AU705" s="101"/>
      <c r="AV705" s="101"/>
      <c r="AW705" s="101"/>
      <c r="AX705" s="52"/>
      <c r="AY705" s="37"/>
      <c r="AZ705" s="37"/>
      <c r="BA705" s="75"/>
      <c r="BB705" s="75"/>
      <c r="BC705" s="75"/>
      <c r="BD705" s="75"/>
      <c r="BE705" s="75"/>
      <c r="BF705" s="75"/>
      <c r="BG705" s="75"/>
      <c r="BH705" s="75"/>
      <c r="BI705" s="75"/>
      <c r="BJ705" s="75"/>
      <c r="BK705" s="75"/>
      <c r="BL705" s="75"/>
      <c r="BM705" s="75"/>
      <c r="BN705" s="75"/>
      <c r="BO705" s="75"/>
      <c r="BP705" s="75"/>
      <c r="BQ705" s="75"/>
      <c r="BR705" s="75"/>
      <c r="BS705" s="75"/>
      <c r="BT705" s="75"/>
      <c r="BU705" s="75"/>
      <c r="BV705" s="75"/>
      <c r="BW705" s="75"/>
      <c r="BX705" s="64">
        <f>O705</f>
        <v>47394</v>
      </c>
      <c r="BY705" s="65">
        <f>R705+AX705</f>
        <v>1800</v>
      </c>
      <c r="BZ705" s="66" t="str">
        <f>S705</f>
        <v>5 AÑOS</v>
      </c>
      <c r="CA705" s="42">
        <f>T705+AL705</f>
        <v>0</v>
      </c>
      <c r="CB705" s="66" t="s">
        <v>4092</v>
      </c>
    </row>
    <row r="706" spans="1:80" s="102" customFormat="1" ht="29.25" customHeight="1" x14ac:dyDescent="0.3">
      <c r="A706" s="75">
        <v>705</v>
      </c>
      <c r="B706" s="73">
        <v>113711</v>
      </c>
      <c r="C706" s="70" t="e">
        <v>#N/A</v>
      </c>
      <c r="D706" s="70" t="s">
        <v>4080</v>
      </c>
      <c r="E706" s="70" t="s">
        <v>4080</v>
      </c>
      <c r="F706" s="66" t="s">
        <v>4195</v>
      </c>
      <c r="G706" s="38" t="s">
        <v>4196</v>
      </c>
      <c r="H706" s="76" t="s">
        <v>643</v>
      </c>
      <c r="I706" s="76" t="s">
        <v>4197</v>
      </c>
      <c r="J706" s="40" t="s">
        <v>4198</v>
      </c>
      <c r="K706" s="66" t="s">
        <v>80</v>
      </c>
      <c r="L706" s="76" t="s">
        <v>4085</v>
      </c>
      <c r="M706" s="86">
        <v>45491</v>
      </c>
      <c r="N706" s="86">
        <v>45505</v>
      </c>
      <c r="O706" s="86">
        <v>47330</v>
      </c>
      <c r="P706" s="76">
        <f t="shared" si="17"/>
        <v>60</v>
      </c>
      <c r="Q706" s="76">
        <v>0</v>
      </c>
      <c r="R706" s="76">
        <f t="shared" si="18"/>
        <v>1800</v>
      </c>
      <c r="S706" s="76" t="s">
        <v>4086</v>
      </c>
      <c r="T706" s="69">
        <v>0</v>
      </c>
      <c r="U706" s="69" t="s">
        <v>644</v>
      </c>
      <c r="V706" s="77" t="s">
        <v>4087</v>
      </c>
      <c r="W706" s="77" t="s">
        <v>4087</v>
      </c>
      <c r="X706" s="100" t="s">
        <v>4087</v>
      </c>
      <c r="Y706" s="77" t="s">
        <v>4087</v>
      </c>
      <c r="Z706" s="77" t="s">
        <v>4087</v>
      </c>
      <c r="AA706" s="100" t="s">
        <v>4087</v>
      </c>
      <c r="AB706" s="77" t="s">
        <v>4087</v>
      </c>
      <c r="AC706" s="97">
        <v>45485</v>
      </c>
      <c r="AD706" s="48" t="s">
        <v>4199</v>
      </c>
      <c r="AE706" s="78" t="s">
        <v>4200</v>
      </c>
      <c r="AF706" s="77" t="s">
        <v>87</v>
      </c>
      <c r="AG706" s="61" t="s">
        <v>4090</v>
      </c>
      <c r="AH706" s="61" t="s">
        <v>4091</v>
      </c>
      <c r="AI706" s="48" t="s">
        <v>77</v>
      </c>
      <c r="AJ706" s="48" t="s">
        <v>77</v>
      </c>
      <c r="AK706" s="49"/>
      <c r="AL706" s="50"/>
      <c r="AM706" s="48" t="s">
        <v>77</v>
      </c>
      <c r="AN706" s="48" t="s">
        <v>77</v>
      </c>
      <c r="AO706" s="48" t="s">
        <v>77</v>
      </c>
      <c r="AP706" s="48" t="s">
        <v>77</v>
      </c>
      <c r="AQ706" s="48" t="s">
        <v>77</v>
      </c>
      <c r="AR706" s="48" t="s">
        <v>77</v>
      </c>
      <c r="AS706" s="48" t="s">
        <v>77</v>
      </c>
      <c r="AT706" s="101"/>
      <c r="AU706" s="101"/>
      <c r="AV706" s="101"/>
      <c r="AW706" s="101"/>
      <c r="AX706" s="52"/>
      <c r="AY706" s="37"/>
      <c r="AZ706" s="37"/>
      <c r="BA706" s="75"/>
      <c r="BB706" s="75"/>
      <c r="BC706" s="75"/>
      <c r="BD706" s="75"/>
      <c r="BE706" s="75"/>
      <c r="BF706" s="75"/>
      <c r="BG706" s="75"/>
      <c r="BH706" s="75"/>
      <c r="BI706" s="75"/>
      <c r="BJ706" s="75"/>
      <c r="BK706" s="75"/>
      <c r="BL706" s="75"/>
      <c r="BM706" s="75"/>
      <c r="BN706" s="75"/>
      <c r="BO706" s="75"/>
      <c r="BP706" s="75"/>
      <c r="BQ706" s="75"/>
      <c r="BR706" s="75"/>
      <c r="BS706" s="75"/>
      <c r="BT706" s="75"/>
      <c r="BU706" s="75"/>
      <c r="BV706" s="75"/>
      <c r="BW706" s="75"/>
      <c r="BX706" s="64">
        <f>O706</f>
        <v>47330</v>
      </c>
      <c r="BY706" s="65">
        <f>R706+AX706</f>
        <v>1800</v>
      </c>
      <c r="BZ706" s="66" t="str">
        <f>S706</f>
        <v>5 AÑOS</v>
      </c>
      <c r="CA706" s="42">
        <f>T706+AL706</f>
        <v>0</v>
      </c>
      <c r="CB706" s="66" t="s">
        <v>4092</v>
      </c>
    </row>
    <row r="707" spans="1:80" s="58" customFormat="1" ht="29.25" customHeight="1" x14ac:dyDescent="0.3">
      <c r="A707" s="75">
        <v>706</v>
      </c>
      <c r="B707" s="73">
        <v>111384</v>
      </c>
      <c r="C707" s="36" t="s">
        <v>71</v>
      </c>
      <c r="D707" s="71" t="s">
        <v>72</v>
      </c>
      <c r="E707" s="71" t="s">
        <v>73</v>
      </c>
      <c r="F707" s="66" t="s">
        <v>4201</v>
      </c>
      <c r="G707" s="38" t="s">
        <v>4202</v>
      </c>
      <c r="H707" s="76" t="s">
        <v>76</v>
      </c>
      <c r="I707" s="76" t="s">
        <v>4203</v>
      </c>
      <c r="J707" s="40" t="s">
        <v>1347</v>
      </c>
      <c r="K707" s="66" t="s">
        <v>80</v>
      </c>
      <c r="L707" s="76" t="s">
        <v>81</v>
      </c>
      <c r="M707" s="86">
        <v>45489</v>
      </c>
      <c r="N707" s="86">
        <v>45490</v>
      </c>
      <c r="O707" s="86">
        <v>45612</v>
      </c>
      <c r="P707" s="76">
        <v>4</v>
      </c>
      <c r="Q707" s="76">
        <v>0</v>
      </c>
      <c r="R707" s="76">
        <v>120</v>
      </c>
      <c r="S707" s="76" t="s">
        <v>1144</v>
      </c>
      <c r="T707" s="69">
        <v>26000000</v>
      </c>
      <c r="U707" s="69">
        <v>6500000</v>
      </c>
      <c r="V707" s="46">
        <v>1694</v>
      </c>
      <c r="W707" s="44">
        <v>45468</v>
      </c>
      <c r="X707" s="45">
        <v>26000000</v>
      </c>
      <c r="Y707" s="46">
        <v>2081</v>
      </c>
      <c r="Z707" s="44">
        <v>45490</v>
      </c>
      <c r="AA707" s="47" t="s">
        <v>3354</v>
      </c>
      <c r="AB707" s="77" t="s">
        <v>84</v>
      </c>
      <c r="AC707" s="97">
        <v>45489</v>
      </c>
      <c r="AD707" s="48" t="s">
        <v>4204</v>
      </c>
      <c r="AE707" s="78" t="s">
        <v>4205</v>
      </c>
      <c r="AF707" s="77" t="s">
        <v>87</v>
      </c>
      <c r="AG707" s="61" t="s">
        <v>1556</v>
      </c>
      <c r="AH707" s="61" t="s">
        <v>1350</v>
      </c>
      <c r="AI707" s="48" t="s">
        <v>77</v>
      </c>
      <c r="AJ707" s="48" t="s">
        <v>77</v>
      </c>
      <c r="AK707" s="49"/>
      <c r="AL707" s="50"/>
      <c r="AM707" s="48" t="s">
        <v>77</v>
      </c>
      <c r="AN707" s="48" t="s">
        <v>77</v>
      </c>
      <c r="AO707" s="48" t="s">
        <v>77</v>
      </c>
      <c r="AP707" s="48" t="s">
        <v>77</v>
      </c>
      <c r="AQ707" s="48" t="s">
        <v>77</v>
      </c>
      <c r="AR707" s="48" t="s">
        <v>77</v>
      </c>
      <c r="AS707" s="48" t="s">
        <v>77</v>
      </c>
      <c r="AT707" s="51"/>
      <c r="AU707" s="51"/>
      <c r="AV707" s="51"/>
      <c r="AW707" s="51"/>
      <c r="AX707" s="52"/>
      <c r="AY707" s="37"/>
      <c r="AZ707" s="37"/>
      <c r="BA707" s="75"/>
      <c r="BB707" s="75"/>
      <c r="BC707" s="75"/>
      <c r="BD707" s="75"/>
      <c r="BE707" s="75"/>
      <c r="BF707" s="75"/>
      <c r="BG707" s="75"/>
      <c r="BH707" s="75"/>
      <c r="BI707" s="75"/>
      <c r="BJ707" s="75"/>
      <c r="BK707" s="75"/>
      <c r="BL707" s="75"/>
      <c r="BM707" s="75"/>
      <c r="BN707" s="75"/>
      <c r="BO707" s="75"/>
      <c r="BP707" s="75"/>
      <c r="BQ707" s="75"/>
      <c r="BR707" s="75"/>
      <c r="BS707" s="75"/>
      <c r="BT707" s="75"/>
      <c r="BU707" s="75"/>
      <c r="BV707" s="75"/>
      <c r="BW707" s="75"/>
      <c r="BX707" s="64">
        <f>O707</f>
        <v>45612</v>
      </c>
      <c r="BY707" s="65">
        <f>R707+AX707</f>
        <v>120</v>
      </c>
      <c r="BZ707" s="66" t="str">
        <f>S707</f>
        <v>4 MESES</v>
      </c>
      <c r="CA707" s="42">
        <f>T707+AL707</f>
        <v>26000000</v>
      </c>
      <c r="CB707" s="37" t="s">
        <v>91</v>
      </c>
    </row>
    <row r="708" spans="1:80" s="102" customFormat="1" ht="29.25" customHeight="1" x14ac:dyDescent="0.3">
      <c r="A708" s="75">
        <v>707</v>
      </c>
      <c r="B708" s="73">
        <v>113799</v>
      </c>
      <c r="C708" s="70" t="e">
        <v>#N/A</v>
      </c>
      <c r="D708" s="70" t="s">
        <v>4080</v>
      </c>
      <c r="E708" s="70" t="s">
        <v>4080</v>
      </c>
      <c r="F708" s="66" t="s">
        <v>4206</v>
      </c>
      <c r="G708" s="38" t="s">
        <v>4207</v>
      </c>
      <c r="H708" s="76" t="s">
        <v>643</v>
      </c>
      <c r="I708" s="76" t="s">
        <v>4208</v>
      </c>
      <c r="J708" s="40" t="s">
        <v>4209</v>
      </c>
      <c r="K708" s="66" t="s">
        <v>80</v>
      </c>
      <c r="L708" s="76" t="s">
        <v>4085</v>
      </c>
      <c r="M708" s="86">
        <v>45490</v>
      </c>
      <c r="N708" s="86">
        <v>45505</v>
      </c>
      <c r="O708" s="86">
        <v>47330</v>
      </c>
      <c r="P708" s="76">
        <f>5*12</f>
        <v>60</v>
      </c>
      <c r="Q708" s="76">
        <v>0</v>
      </c>
      <c r="R708" s="76">
        <f>60*30</f>
        <v>1800</v>
      </c>
      <c r="S708" s="76" t="s">
        <v>4086</v>
      </c>
      <c r="T708" s="69">
        <v>0</v>
      </c>
      <c r="U708" s="69" t="s">
        <v>644</v>
      </c>
      <c r="V708" s="77" t="s">
        <v>4087</v>
      </c>
      <c r="W708" s="77" t="s">
        <v>4087</v>
      </c>
      <c r="X708" s="100" t="s">
        <v>4087</v>
      </c>
      <c r="Y708" s="77" t="s">
        <v>4087</v>
      </c>
      <c r="Z708" s="77" t="s">
        <v>4087</v>
      </c>
      <c r="AA708" s="100" t="s">
        <v>4087</v>
      </c>
      <c r="AB708" s="77" t="s">
        <v>4087</v>
      </c>
      <c r="AC708" s="97">
        <v>45489</v>
      </c>
      <c r="AD708" s="48" t="s">
        <v>4210</v>
      </c>
      <c r="AE708" s="78" t="s">
        <v>4211</v>
      </c>
      <c r="AF708" s="77" t="s">
        <v>87</v>
      </c>
      <c r="AG708" s="61" t="s">
        <v>4090</v>
      </c>
      <c r="AH708" s="61" t="s">
        <v>4091</v>
      </c>
      <c r="AI708" s="48" t="s">
        <v>77</v>
      </c>
      <c r="AJ708" s="48" t="s">
        <v>77</v>
      </c>
      <c r="AK708" s="49"/>
      <c r="AL708" s="50"/>
      <c r="AM708" s="48" t="s">
        <v>77</v>
      </c>
      <c r="AN708" s="48" t="s">
        <v>77</v>
      </c>
      <c r="AO708" s="48" t="s">
        <v>77</v>
      </c>
      <c r="AP708" s="48" t="s">
        <v>77</v>
      </c>
      <c r="AQ708" s="48" t="s">
        <v>77</v>
      </c>
      <c r="AR708" s="48" t="s">
        <v>77</v>
      </c>
      <c r="AS708" s="48" t="s">
        <v>77</v>
      </c>
      <c r="AT708" s="101"/>
      <c r="AU708" s="101"/>
      <c r="AV708" s="101"/>
      <c r="AW708" s="101"/>
      <c r="AX708" s="52"/>
      <c r="AY708" s="37"/>
      <c r="AZ708" s="37"/>
      <c r="BA708" s="75"/>
      <c r="BB708" s="75"/>
      <c r="BC708" s="75"/>
      <c r="BD708" s="75"/>
      <c r="BE708" s="75"/>
      <c r="BF708" s="75"/>
      <c r="BG708" s="75"/>
      <c r="BH708" s="75"/>
      <c r="BI708" s="75"/>
      <c r="BJ708" s="75"/>
      <c r="BK708" s="75"/>
      <c r="BL708" s="75"/>
      <c r="BM708" s="75"/>
      <c r="BN708" s="75"/>
      <c r="BO708" s="75"/>
      <c r="BP708" s="75"/>
      <c r="BQ708" s="75"/>
      <c r="BR708" s="75"/>
      <c r="BS708" s="75"/>
      <c r="BT708" s="75"/>
      <c r="BU708" s="75"/>
      <c r="BV708" s="75"/>
      <c r="BW708" s="75"/>
      <c r="BX708" s="64">
        <f>O708</f>
        <v>47330</v>
      </c>
      <c r="BY708" s="65">
        <f>R708+AX708</f>
        <v>1800</v>
      </c>
      <c r="BZ708" s="66" t="str">
        <f>S708</f>
        <v>5 AÑOS</v>
      </c>
      <c r="CA708" s="42">
        <f>T708+AL708</f>
        <v>0</v>
      </c>
      <c r="CB708" s="66" t="s">
        <v>4092</v>
      </c>
    </row>
    <row r="709" spans="1:80" s="102" customFormat="1" ht="29.25" customHeight="1" x14ac:dyDescent="0.3">
      <c r="A709" s="75">
        <v>708</v>
      </c>
      <c r="B709" s="73">
        <v>113894</v>
      </c>
      <c r="C709" s="70" t="e">
        <v>#N/A</v>
      </c>
      <c r="D709" s="70" t="s">
        <v>4080</v>
      </c>
      <c r="E709" s="70" t="s">
        <v>4080</v>
      </c>
      <c r="F709" s="66" t="s">
        <v>4212</v>
      </c>
      <c r="G709" s="38" t="s">
        <v>4213</v>
      </c>
      <c r="H709" s="76" t="s">
        <v>643</v>
      </c>
      <c r="I709" s="76" t="s">
        <v>4214</v>
      </c>
      <c r="J709" s="40" t="s">
        <v>4215</v>
      </c>
      <c r="K709" s="66" t="s">
        <v>80</v>
      </c>
      <c r="L709" s="76" t="s">
        <v>4085</v>
      </c>
      <c r="M709" s="86">
        <v>45505</v>
      </c>
      <c r="N709" s="86">
        <v>45573</v>
      </c>
      <c r="O709" s="86">
        <v>47398</v>
      </c>
      <c r="P709" s="76">
        <f>5*12</f>
        <v>60</v>
      </c>
      <c r="Q709" s="76">
        <v>0</v>
      </c>
      <c r="R709" s="76">
        <f>60*30</f>
        <v>1800</v>
      </c>
      <c r="S709" s="76" t="s">
        <v>4086</v>
      </c>
      <c r="T709" s="69">
        <v>0</v>
      </c>
      <c r="U709" s="69" t="s">
        <v>644</v>
      </c>
      <c r="V709" s="77" t="s">
        <v>4087</v>
      </c>
      <c r="W709" s="77" t="s">
        <v>4087</v>
      </c>
      <c r="X709" s="100" t="s">
        <v>4087</v>
      </c>
      <c r="Y709" s="77" t="s">
        <v>4087</v>
      </c>
      <c r="Z709" s="77" t="s">
        <v>4087</v>
      </c>
      <c r="AA709" s="100" t="s">
        <v>4087</v>
      </c>
      <c r="AB709" s="77" t="s">
        <v>4087</v>
      </c>
      <c r="AC709" s="97">
        <v>45485</v>
      </c>
      <c r="AD709" s="48" t="s">
        <v>4216</v>
      </c>
      <c r="AE709" s="78" t="s">
        <v>4217</v>
      </c>
      <c r="AF709" s="77" t="s">
        <v>87</v>
      </c>
      <c r="AG709" s="61" t="s">
        <v>4090</v>
      </c>
      <c r="AH709" s="61" t="s">
        <v>4091</v>
      </c>
      <c r="AI709" s="48" t="s">
        <v>77</v>
      </c>
      <c r="AJ709" s="48" t="s">
        <v>77</v>
      </c>
      <c r="AK709" s="49"/>
      <c r="AL709" s="50"/>
      <c r="AM709" s="48" t="s">
        <v>77</v>
      </c>
      <c r="AN709" s="48" t="s">
        <v>77</v>
      </c>
      <c r="AO709" s="48" t="s">
        <v>77</v>
      </c>
      <c r="AP709" s="48" t="s">
        <v>77</v>
      </c>
      <c r="AQ709" s="48" t="s">
        <v>77</v>
      </c>
      <c r="AR709" s="48" t="s">
        <v>77</v>
      </c>
      <c r="AS709" s="48" t="s">
        <v>77</v>
      </c>
      <c r="AT709" s="101"/>
      <c r="AU709" s="101"/>
      <c r="AV709" s="101"/>
      <c r="AW709" s="101"/>
      <c r="AX709" s="52"/>
      <c r="AY709" s="37"/>
      <c r="AZ709" s="37"/>
      <c r="BA709" s="75"/>
      <c r="BB709" s="75"/>
      <c r="BC709" s="75"/>
      <c r="BD709" s="75"/>
      <c r="BE709" s="75"/>
      <c r="BF709" s="75"/>
      <c r="BG709" s="75"/>
      <c r="BH709" s="75"/>
      <c r="BI709" s="75"/>
      <c r="BJ709" s="75"/>
      <c r="BK709" s="75"/>
      <c r="BL709" s="75"/>
      <c r="BM709" s="75"/>
      <c r="BN709" s="75"/>
      <c r="BO709" s="75"/>
      <c r="BP709" s="75"/>
      <c r="BQ709" s="75"/>
      <c r="BR709" s="75"/>
      <c r="BS709" s="75"/>
      <c r="BT709" s="75"/>
      <c r="BU709" s="75"/>
      <c r="BV709" s="75"/>
      <c r="BW709" s="75"/>
      <c r="BX709" s="64">
        <f>O709</f>
        <v>47398</v>
      </c>
      <c r="BY709" s="65">
        <f>R709+AX709</f>
        <v>1800</v>
      </c>
      <c r="BZ709" s="66" t="str">
        <f>S709</f>
        <v>5 AÑOS</v>
      </c>
      <c r="CA709" s="42">
        <f>T709+AL709</f>
        <v>0</v>
      </c>
      <c r="CB709" s="66" t="s">
        <v>4092</v>
      </c>
    </row>
    <row r="710" spans="1:80" s="58" customFormat="1" ht="29.25" customHeight="1" x14ac:dyDescent="0.3">
      <c r="A710" s="75">
        <v>709</v>
      </c>
      <c r="B710" s="73">
        <v>113213</v>
      </c>
      <c r="C710" s="36" t="s">
        <v>71</v>
      </c>
      <c r="D710" s="71" t="s">
        <v>72</v>
      </c>
      <c r="E710" s="71" t="s">
        <v>73</v>
      </c>
      <c r="F710" s="66" t="s">
        <v>4218</v>
      </c>
      <c r="G710" s="38" t="s">
        <v>362</v>
      </c>
      <c r="H710" s="76" t="s">
        <v>76</v>
      </c>
      <c r="I710" s="76" t="s">
        <v>4219</v>
      </c>
      <c r="J710" s="40" t="s">
        <v>4220</v>
      </c>
      <c r="K710" s="66" t="s">
        <v>80</v>
      </c>
      <c r="L710" s="76" t="s">
        <v>81</v>
      </c>
      <c r="M710" s="86">
        <v>45489</v>
      </c>
      <c r="N710" s="86">
        <v>45490</v>
      </c>
      <c r="O710" s="86">
        <v>45581</v>
      </c>
      <c r="P710" s="76">
        <v>3</v>
      </c>
      <c r="Q710" s="76">
        <v>0</v>
      </c>
      <c r="R710" s="76">
        <f>3*30</f>
        <v>90</v>
      </c>
      <c r="S710" s="76" t="s">
        <v>2842</v>
      </c>
      <c r="T710" s="69">
        <v>18000000</v>
      </c>
      <c r="U710" s="69">
        <v>6000000</v>
      </c>
      <c r="V710" s="46">
        <v>1712</v>
      </c>
      <c r="W710" s="44">
        <v>45483</v>
      </c>
      <c r="X710" s="45">
        <v>72000000</v>
      </c>
      <c r="Y710" s="46">
        <v>2082</v>
      </c>
      <c r="Z710" s="44">
        <v>45490</v>
      </c>
      <c r="AA710" s="47" t="s">
        <v>3296</v>
      </c>
      <c r="AB710" s="77" t="s">
        <v>84</v>
      </c>
      <c r="AC710" s="97">
        <v>45489</v>
      </c>
      <c r="AD710" s="48" t="s">
        <v>4221</v>
      </c>
      <c r="AE710" s="78" t="s">
        <v>4222</v>
      </c>
      <c r="AF710" s="77" t="s">
        <v>87</v>
      </c>
      <c r="AG710" s="61" t="s">
        <v>257</v>
      </c>
      <c r="AH710" s="61" t="s">
        <v>258</v>
      </c>
      <c r="AI710" s="48" t="s">
        <v>77</v>
      </c>
      <c r="AJ710" s="48" t="s">
        <v>77</v>
      </c>
      <c r="AK710" s="49"/>
      <c r="AL710" s="50"/>
      <c r="AM710" s="48" t="s">
        <v>77</v>
      </c>
      <c r="AN710" s="48" t="s">
        <v>77</v>
      </c>
      <c r="AO710" s="48" t="s">
        <v>77</v>
      </c>
      <c r="AP710" s="48" t="s">
        <v>77</v>
      </c>
      <c r="AQ710" s="48" t="s">
        <v>77</v>
      </c>
      <c r="AR710" s="48" t="s">
        <v>77</v>
      </c>
      <c r="AS710" s="48" t="s">
        <v>77</v>
      </c>
      <c r="AT710" s="51"/>
      <c r="AU710" s="51"/>
      <c r="AV710" s="51"/>
      <c r="AW710" s="51"/>
      <c r="AX710" s="52"/>
      <c r="AY710" s="37"/>
      <c r="AZ710" s="37"/>
      <c r="BA710" s="75"/>
      <c r="BB710" s="75"/>
      <c r="BC710" s="75"/>
      <c r="BD710" s="75"/>
      <c r="BE710" s="75"/>
      <c r="BF710" s="75"/>
      <c r="BG710" s="75"/>
      <c r="BH710" s="75"/>
      <c r="BI710" s="75"/>
      <c r="BJ710" s="75"/>
      <c r="BK710" s="75"/>
      <c r="BL710" s="75"/>
      <c r="BM710" s="75"/>
      <c r="BN710" s="75"/>
      <c r="BO710" s="75"/>
      <c r="BP710" s="75"/>
      <c r="BQ710" s="75"/>
      <c r="BR710" s="75"/>
      <c r="BS710" s="75"/>
      <c r="BT710" s="75"/>
      <c r="BU710" s="75"/>
      <c r="BV710" s="75"/>
      <c r="BW710" s="75"/>
      <c r="BX710" s="64">
        <f>O710</f>
        <v>45581</v>
      </c>
      <c r="BY710" s="65">
        <f>R710+AX710</f>
        <v>90</v>
      </c>
      <c r="BZ710" s="66" t="str">
        <f>S710</f>
        <v>3 MESES</v>
      </c>
      <c r="CA710" s="42">
        <f>T710+AL710</f>
        <v>18000000</v>
      </c>
      <c r="CB710" s="37" t="s">
        <v>91</v>
      </c>
    </row>
    <row r="711" spans="1:80" s="58" customFormat="1" ht="29.25" customHeight="1" x14ac:dyDescent="0.3">
      <c r="A711" s="75">
        <v>710</v>
      </c>
      <c r="B711" s="73">
        <v>113208</v>
      </c>
      <c r="C711" s="36" t="s">
        <v>71</v>
      </c>
      <c r="D711" s="71" t="s">
        <v>72</v>
      </c>
      <c r="E711" s="71" t="s">
        <v>73</v>
      </c>
      <c r="F711" s="66" t="s">
        <v>4223</v>
      </c>
      <c r="G711" s="38" t="s">
        <v>4224</v>
      </c>
      <c r="H711" s="76" t="s">
        <v>76</v>
      </c>
      <c r="I711" s="76" t="s">
        <v>4225</v>
      </c>
      <c r="J711" s="40" t="s">
        <v>159</v>
      </c>
      <c r="K711" s="66" t="s">
        <v>80</v>
      </c>
      <c r="L711" s="76" t="s">
        <v>81</v>
      </c>
      <c r="M711" s="86">
        <v>45489</v>
      </c>
      <c r="N711" s="86">
        <v>45490</v>
      </c>
      <c r="O711" s="86">
        <v>45581</v>
      </c>
      <c r="P711" s="76">
        <v>3</v>
      </c>
      <c r="Q711" s="76">
        <v>0</v>
      </c>
      <c r="R711" s="76">
        <f>3*30</f>
        <v>90</v>
      </c>
      <c r="S711" s="76" t="s">
        <v>2842</v>
      </c>
      <c r="T711" s="69">
        <v>21000000</v>
      </c>
      <c r="U711" s="69">
        <v>7000000</v>
      </c>
      <c r="V711" s="46">
        <v>1708</v>
      </c>
      <c r="W711" s="44">
        <v>45483</v>
      </c>
      <c r="X711" s="45">
        <v>63000000</v>
      </c>
      <c r="Y711" s="46">
        <v>2083</v>
      </c>
      <c r="Z711" s="44">
        <v>45490</v>
      </c>
      <c r="AA711" s="47" t="s">
        <v>610</v>
      </c>
      <c r="AB711" s="77" t="s">
        <v>84</v>
      </c>
      <c r="AC711" s="97">
        <v>45489</v>
      </c>
      <c r="AD711" s="48" t="s">
        <v>4226</v>
      </c>
      <c r="AE711" s="78" t="s">
        <v>4227</v>
      </c>
      <c r="AF711" s="77" t="s">
        <v>87</v>
      </c>
      <c r="AG711" s="48" t="s">
        <v>88</v>
      </c>
      <c r="AH711" s="48" t="s">
        <v>242</v>
      </c>
      <c r="AI711" s="48" t="s">
        <v>77</v>
      </c>
      <c r="AJ711" s="48" t="s">
        <v>77</v>
      </c>
      <c r="AK711" s="49"/>
      <c r="AL711" s="50"/>
      <c r="AM711" s="48" t="s">
        <v>77</v>
      </c>
      <c r="AN711" s="48" t="s">
        <v>77</v>
      </c>
      <c r="AO711" s="48" t="s">
        <v>77</v>
      </c>
      <c r="AP711" s="48" t="s">
        <v>77</v>
      </c>
      <c r="AQ711" s="48" t="s">
        <v>77</v>
      </c>
      <c r="AR711" s="48" t="s">
        <v>77</v>
      </c>
      <c r="AS711" s="48" t="s">
        <v>77</v>
      </c>
      <c r="AT711" s="51"/>
      <c r="AU711" s="51"/>
      <c r="AV711" s="51"/>
      <c r="AW711" s="51"/>
      <c r="AX711" s="52"/>
      <c r="AY711" s="37"/>
      <c r="AZ711" s="37"/>
      <c r="BA711" s="75"/>
      <c r="BB711" s="75"/>
      <c r="BC711" s="75"/>
      <c r="BD711" s="75"/>
      <c r="BE711" s="75"/>
      <c r="BF711" s="75"/>
      <c r="BG711" s="75"/>
      <c r="BH711" s="75"/>
      <c r="BI711" s="75"/>
      <c r="BJ711" s="75"/>
      <c r="BK711" s="75"/>
      <c r="BL711" s="75"/>
      <c r="BM711" s="75"/>
      <c r="BN711" s="75"/>
      <c r="BO711" s="75"/>
      <c r="BP711" s="75"/>
      <c r="BQ711" s="75"/>
      <c r="BR711" s="75"/>
      <c r="BS711" s="75"/>
      <c r="BT711" s="75"/>
      <c r="BU711" s="75"/>
      <c r="BV711" s="75"/>
      <c r="BW711" s="75"/>
      <c r="BX711" s="64">
        <f>O711</f>
        <v>45581</v>
      </c>
      <c r="BY711" s="65">
        <f>R711+AX711</f>
        <v>90</v>
      </c>
      <c r="BZ711" s="66" t="str">
        <f>S711</f>
        <v>3 MESES</v>
      </c>
      <c r="CA711" s="42">
        <f>T711+AL711</f>
        <v>21000000</v>
      </c>
      <c r="CB711" s="37" t="s">
        <v>91</v>
      </c>
    </row>
    <row r="712" spans="1:80" s="58" customFormat="1" ht="29.25" customHeight="1" x14ac:dyDescent="0.3">
      <c r="A712" s="75">
        <v>711</v>
      </c>
      <c r="B712" s="73">
        <v>113209</v>
      </c>
      <c r="C712" s="36" t="s">
        <v>71</v>
      </c>
      <c r="D712" s="71" t="s">
        <v>72</v>
      </c>
      <c r="E712" s="71" t="s">
        <v>73</v>
      </c>
      <c r="F712" s="66" t="s">
        <v>4228</v>
      </c>
      <c r="G712" s="38" t="s">
        <v>4229</v>
      </c>
      <c r="H712" s="76" t="s">
        <v>76</v>
      </c>
      <c r="I712" s="76" t="s">
        <v>4230</v>
      </c>
      <c r="J712" s="40" t="s">
        <v>4231</v>
      </c>
      <c r="K712" s="66" t="s">
        <v>80</v>
      </c>
      <c r="L712" s="76" t="s">
        <v>81</v>
      </c>
      <c r="M712" s="86">
        <v>45489</v>
      </c>
      <c r="N712" s="86">
        <v>45490</v>
      </c>
      <c r="O712" s="86">
        <v>45581</v>
      </c>
      <c r="P712" s="76">
        <v>3</v>
      </c>
      <c r="Q712" s="76">
        <v>0</v>
      </c>
      <c r="R712" s="76">
        <f>3*30</f>
        <v>90</v>
      </c>
      <c r="S712" s="76" t="s">
        <v>2842</v>
      </c>
      <c r="T712" s="69">
        <v>12000000</v>
      </c>
      <c r="U712" s="69">
        <v>4000000</v>
      </c>
      <c r="V712" s="46">
        <v>1709</v>
      </c>
      <c r="W712" s="44">
        <v>45483</v>
      </c>
      <c r="X712" s="45">
        <v>12000000</v>
      </c>
      <c r="Y712" s="46">
        <v>2084</v>
      </c>
      <c r="Z712" s="44">
        <v>45490</v>
      </c>
      <c r="AA712" s="47" t="s">
        <v>3003</v>
      </c>
      <c r="AB712" s="77" t="s">
        <v>84</v>
      </c>
      <c r="AC712" s="97">
        <v>45489</v>
      </c>
      <c r="AD712" s="48" t="s">
        <v>4232</v>
      </c>
      <c r="AE712" s="78" t="s">
        <v>4233</v>
      </c>
      <c r="AF712" s="77" t="s">
        <v>87</v>
      </c>
      <c r="AG712" s="48" t="s">
        <v>88</v>
      </c>
      <c r="AH712" s="48" t="s">
        <v>242</v>
      </c>
      <c r="AI712" s="48" t="s">
        <v>77</v>
      </c>
      <c r="AJ712" s="48" t="s">
        <v>77</v>
      </c>
      <c r="AK712" s="49"/>
      <c r="AL712" s="50"/>
      <c r="AM712" s="48" t="s">
        <v>77</v>
      </c>
      <c r="AN712" s="48" t="s">
        <v>77</v>
      </c>
      <c r="AO712" s="48" t="s">
        <v>77</v>
      </c>
      <c r="AP712" s="48" t="s">
        <v>77</v>
      </c>
      <c r="AQ712" s="48" t="s">
        <v>77</v>
      </c>
      <c r="AR712" s="48" t="s">
        <v>77</v>
      </c>
      <c r="AS712" s="48" t="s">
        <v>77</v>
      </c>
      <c r="AT712" s="51"/>
      <c r="AU712" s="51"/>
      <c r="AV712" s="51"/>
      <c r="AW712" s="51"/>
      <c r="AX712" s="52"/>
      <c r="AY712" s="37"/>
      <c r="AZ712" s="37"/>
      <c r="BA712" s="75"/>
      <c r="BB712" s="75"/>
      <c r="BC712" s="75"/>
      <c r="BD712" s="75"/>
      <c r="BE712" s="75"/>
      <c r="BF712" s="75"/>
      <c r="BG712" s="75"/>
      <c r="BH712" s="75"/>
      <c r="BI712" s="75"/>
      <c r="BJ712" s="75"/>
      <c r="BK712" s="75"/>
      <c r="BL712" s="75"/>
      <c r="BM712" s="75"/>
      <c r="BN712" s="75"/>
      <c r="BO712" s="75"/>
      <c r="BP712" s="75"/>
      <c r="BQ712" s="75"/>
      <c r="BR712" s="75"/>
      <c r="BS712" s="75"/>
      <c r="BT712" s="75"/>
      <c r="BU712" s="75"/>
      <c r="BV712" s="75"/>
      <c r="BW712" s="75"/>
      <c r="BX712" s="64">
        <f>O712</f>
        <v>45581</v>
      </c>
      <c r="BY712" s="65">
        <f>R712+AX712</f>
        <v>90</v>
      </c>
      <c r="BZ712" s="66" t="str">
        <f>S712</f>
        <v>3 MESES</v>
      </c>
      <c r="CA712" s="42">
        <f>T712+AL712</f>
        <v>12000000</v>
      </c>
      <c r="CB712" s="37" t="s">
        <v>91</v>
      </c>
    </row>
    <row r="713" spans="1:80" s="58" customFormat="1" ht="29.25" customHeight="1" x14ac:dyDescent="0.3">
      <c r="A713" s="75">
        <v>712</v>
      </c>
      <c r="B713" s="73">
        <v>113211</v>
      </c>
      <c r="C713" s="36" t="s">
        <v>71</v>
      </c>
      <c r="D713" s="71" t="s">
        <v>72</v>
      </c>
      <c r="E713" s="71" t="s">
        <v>73</v>
      </c>
      <c r="F713" s="66" t="s">
        <v>4234</v>
      </c>
      <c r="G713" s="38" t="s">
        <v>4235</v>
      </c>
      <c r="H713" s="76" t="s">
        <v>76</v>
      </c>
      <c r="I713" s="76" t="s">
        <v>4236</v>
      </c>
      <c r="J713" s="40" t="s">
        <v>635</v>
      </c>
      <c r="K713" s="66" t="s">
        <v>80</v>
      </c>
      <c r="L713" s="76" t="s">
        <v>81</v>
      </c>
      <c r="M713" s="86">
        <v>45490</v>
      </c>
      <c r="N713" s="86">
        <v>45490</v>
      </c>
      <c r="O713" s="86">
        <v>45581</v>
      </c>
      <c r="P713" s="76">
        <v>3</v>
      </c>
      <c r="Q713" s="76">
        <v>0</v>
      </c>
      <c r="R713" s="76">
        <f>3*30</f>
        <v>90</v>
      </c>
      <c r="S713" s="76" t="s">
        <v>2842</v>
      </c>
      <c r="T713" s="69">
        <v>21000000</v>
      </c>
      <c r="U713" s="69">
        <v>7000000</v>
      </c>
      <c r="V713" s="46">
        <v>1711</v>
      </c>
      <c r="W713" s="44">
        <v>45483</v>
      </c>
      <c r="X713" s="45">
        <v>21000000</v>
      </c>
      <c r="Y713" s="46">
        <v>2099</v>
      </c>
      <c r="Z713" s="44">
        <v>45491</v>
      </c>
      <c r="AA713" s="47" t="s">
        <v>610</v>
      </c>
      <c r="AB713" s="77" t="s">
        <v>84</v>
      </c>
      <c r="AC713" s="97">
        <v>45490</v>
      </c>
      <c r="AD713" s="48" t="s">
        <v>4237</v>
      </c>
      <c r="AE713" s="8" t="s">
        <v>4238</v>
      </c>
      <c r="AF713" s="77" t="s">
        <v>87</v>
      </c>
      <c r="AG713" s="61" t="s">
        <v>257</v>
      </c>
      <c r="AH713" s="61" t="s">
        <v>258</v>
      </c>
      <c r="AI713" s="48" t="s">
        <v>77</v>
      </c>
      <c r="AJ713" s="48" t="s">
        <v>77</v>
      </c>
      <c r="AK713" s="49"/>
      <c r="AL713" s="50"/>
      <c r="AM713" s="48" t="s">
        <v>77</v>
      </c>
      <c r="AN713" s="48" t="s">
        <v>77</v>
      </c>
      <c r="AO713" s="48" t="s">
        <v>77</v>
      </c>
      <c r="AP713" s="48" t="s">
        <v>77</v>
      </c>
      <c r="AQ713" s="48" t="s">
        <v>77</v>
      </c>
      <c r="AR713" s="48" t="s">
        <v>77</v>
      </c>
      <c r="AS713" s="48" t="s">
        <v>77</v>
      </c>
      <c r="AT713" s="51"/>
      <c r="AU713" s="51"/>
      <c r="AV713" s="51"/>
      <c r="AW713" s="51"/>
      <c r="AX713" s="52"/>
      <c r="AY713" s="37"/>
      <c r="AZ713" s="37"/>
      <c r="BA713" s="75"/>
      <c r="BB713" s="75"/>
      <c r="BC713" s="75"/>
      <c r="BD713" s="75"/>
      <c r="BE713" s="75"/>
      <c r="BF713" s="75"/>
      <c r="BG713" s="75"/>
      <c r="BH713" s="75"/>
      <c r="BI713" s="75"/>
      <c r="BJ713" s="76" t="s">
        <v>490</v>
      </c>
      <c r="BK713" s="64">
        <v>45534</v>
      </c>
      <c r="BL713" s="79">
        <v>45536</v>
      </c>
      <c r="BM713" s="81" t="s">
        <v>897</v>
      </c>
      <c r="BN713" s="66">
        <v>1020770762</v>
      </c>
      <c r="BO713" s="66" t="s">
        <v>3021</v>
      </c>
      <c r="BP713" s="42">
        <v>10033333</v>
      </c>
      <c r="BQ713" s="81" t="s">
        <v>4235</v>
      </c>
      <c r="BR713" s="66">
        <v>1014215482</v>
      </c>
      <c r="BS713" s="66" t="s">
        <v>3020</v>
      </c>
      <c r="BT713" s="42">
        <v>10966667</v>
      </c>
      <c r="BU713" s="80" t="s">
        <v>3330</v>
      </c>
      <c r="BV713" s="75"/>
      <c r="BW713" s="75"/>
      <c r="BX713" s="64">
        <f>O713</f>
        <v>45581</v>
      </c>
      <c r="BY713" s="65">
        <f>R713+AX713</f>
        <v>90</v>
      </c>
      <c r="BZ713" s="66" t="str">
        <f>S713</f>
        <v>3 MESES</v>
      </c>
      <c r="CA713" s="42">
        <f>T713+AL713</f>
        <v>21000000</v>
      </c>
      <c r="CB713" s="37" t="s">
        <v>91</v>
      </c>
    </row>
    <row r="714" spans="1:80" s="58" customFormat="1" ht="29.25" customHeight="1" x14ac:dyDescent="0.3">
      <c r="A714" s="75">
        <v>713</v>
      </c>
      <c r="B714" s="73">
        <v>113210</v>
      </c>
      <c r="C714" s="36" t="s">
        <v>71</v>
      </c>
      <c r="D714" s="71" t="s">
        <v>72</v>
      </c>
      <c r="E714" s="71" t="s">
        <v>73</v>
      </c>
      <c r="F714" s="66" t="s">
        <v>4239</v>
      </c>
      <c r="G714" s="38" t="s">
        <v>486</v>
      </c>
      <c r="H714" s="76" t="s">
        <v>76</v>
      </c>
      <c r="I714" s="76" t="s">
        <v>4240</v>
      </c>
      <c r="J714" s="40" t="s">
        <v>3491</v>
      </c>
      <c r="K714" s="66" t="s">
        <v>80</v>
      </c>
      <c r="L714" s="76" t="s">
        <v>81</v>
      </c>
      <c r="M714" s="86">
        <v>45489</v>
      </c>
      <c r="N714" s="86">
        <v>45490</v>
      </c>
      <c r="O714" s="86">
        <v>45612</v>
      </c>
      <c r="P714" s="76">
        <v>4</v>
      </c>
      <c r="Q714" s="76">
        <v>0</v>
      </c>
      <c r="R714" s="76">
        <v>120</v>
      </c>
      <c r="S714" s="76" t="s">
        <v>1144</v>
      </c>
      <c r="T714" s="69">
        <v>36000000</v>
      </c>
      <c r="U714" s="69">
        <v>9000000</v>
      </c>
      <c r="V714" s="46">
        <v>1710</v>
      </c>
      <c r="W714" s="44">
        <v>45483</v>
      </c>
      <c r="X714" s="45">
        <v>36000000</v>
      </c>
      <c r="Y714" s="46">
        <v>2085</v>
      </c>
      <c r="Z714" s="44">
        <v>45490</v>
      </c>
      <c r="AA714" s="47" t="s">
        <v>3492</v>
      </c>
      <c r="AB714" s="77" t="s">
        <v>84</v>
      </c>
      <c r="AC714" s="97">
        <v>45489</v>
      </c>
      <c r="AD714" s="48" t="s">
        <v>4241</v>
      </c>
      <c r="AE714" s="78" t="s">
        <v>4242</v>
      </c>
      <c r="AF714" s="77" t="s">
        <v>87</v>
      </c>
      <c r="AG714" s="61" t="s">
        <v>257</v>
      </c>
      <c r="AH714" s="61" t="s">
        <v>258</v>
      </c>
      <c r="AI714" s="48" t="s">
        <v>77</v>
      </c>
      <c r="AJ714" s="48" t="s">
        <v>77</v>
      </c>
      <c r="AK714" s="49"/>
      <c r="AL714" s="50"/>
      <c r="AM714" s="48" t="s">
        <v>77</v>
      </c>
      <c r="AN714" s="48" t="s">
        <v>77</v>
      </c>
      <c r="AO714" s="48" t="s">
        <v>77</v>
      </c>
      <c r="AP714" s="48" t="s">
        <v>77</v>
      </c>
      <c r="AQ714" s="48" t="s">
        <v>77</v>
      </c>
      <c r="AR714" s="48" t="s">
        <v>77</v>
      </c>
      <c r="AS714" s="48" t="s">
        <v>77</v>
      </c>
      <c r="AT714" s="51"/>
      <c r="AU714" s="51"/>
      <c r="AV714" s="51"/>
      <c r="AW714" s="51"/>
      <c r="AX714" s="52"/>
      <c r="AY714" s="37"/>
      <c r="AZ714" s="37"/>
      <c r="BA714" s="75"/>
      <c r="BB714" s="75"/>
      <c r="BC714" s="75"/>
      <c r="BD714" s="75"/>
      <c r="BE714" s="75"/>
      <c r="BF714" s="75"/>
      <c r="BG714" s="75"/>
      <c r="BH714" s="75"/>
      <c r="BI714" s="75"/>
      <c r="BJ714" s="75"/>
      <c r="BK714" s="75"/>
      <c r="BL714" s="75"/>
      <c r="BM714" s="75"/>
      <c r="BN714" s="75"/>
      <c r="BO714" s="75"/>
      <c r="BP714" s="75"/>
      <c r="BQ714" s="75"/>
      <c r="BR714" s="75"/>
      <c r="BS714" s="75"/>
      <c r="BT714" s="75"/>
      <c r="BU714" s="75"/>
      <c r="BV714" s="67" t="s">
        <v>243</v>
      </c>
      <c r="BW714" s="79">
        <v>45581</v>
      </c>
      <c r="BX714" s="64">
        <v>45580</v>
      </c>
      <c r="BY714" s="65">
        <v>89</v>
      </c>
      <c r="BZ714" s="66" t="s">
        <v>4243</v>
      </c>
      <c r="CA714" s="42">
        <v>26700000</v>
      </c>
      <c r="CB714" s="37" t="s">
        <v>245</v>
      </c>
    </row>
    <row r="715" spans="1:80" s="102" customFormat="1" ht="29.25" customHeight="1" x14ac:dyDescent="0.3">
      <c r="A715" s="75">
        <v>714</v>
      </c>
      <c r="B715" s="73">
        <v>113930</v>
      </c>
      <c r="C715" s="70" t="e">
        <v>#N/A</v>
      </c>
      <c r="D715" s="70" t="s">
        <v>4080</v>
      </c>
      <c r="E715" s="70" t="s">
        <v>4080</v>
      </c>
      <c r="F715" s="66" t="s">
        <v>4244</v>
      </c>
      <c r="G715" s="38" t="s">
        <v>4245</v>
      </c>
      <c r="H715" s="76" t="s">
        <v>643</v>
      </c>
      <c r="I715" s="76" t="s">
        <v>4246</v>
      </c>
      <c r="J715" s="40" t="s">
        <v>4247</v>
      </c>
      <c r="K715" s="66" t="s">
        <v>80</v>
      </c>
      <c r="L715" s="76" t="s">
        <v>4085</v>
      </c>
      <c r="M715" s="86">
        <v>45490</v>
      </c>
      <c r="N715" s="86">
        <v>45505</v>
      </c>
      <c r="O715" s="86">
        <v>47330</v>
      </c>
      <c r="P715" s="76">
        <f>5*12</f>
        <v>60</v>
      </c>
      <c r="Q715" s="76">
        <v>0</v>
      </c>
      <c r="R715" s="76">
        <f>60*30</f>
        <v>1800</v>
      </c>
      <c r="S715" s="76" t="s">
        <v>4086</v>
      </c>
      <c r="T715" s="69">
        <v>0</v>
      </c>
      <c r="U715" s="69" t="s">
        <v>644</v>
      </c>
      <c r="V715" s="77" t="s">
        <v>4087</v>
      </c>
      <c r="W715" s="77" t="s">
        <v>4087</v>
      </c>
      <c r="X715" s="100" t="s">
        <v>4087</v>
      </c>
      <c r="Y715" s="77" t="s">
        <v>4087</v>
      </c>
      <c r="Z715" s="77" t="s">
        <v>4087</v>
      </c>
      <c r="AA715" s="100" t="s">
        <v>4087</v>
      </c>
      <c r="AB715" s="77" t="s">
        <v>4087</v>
      </c>
      <c r="AC715" s="97">
        <v>45490</v>
      </c>
      <c r="AD715" s="48" t="s">
        <v>4248</v>
      </c>
      <c r="AE715" s="78" t="s">
        <v>4249</v>
      </c>
      <c r="AF715" s="77" t="s">
        <v>87</v>
      </c>
      <c r="AG715" s="61" t="s">
        <v>4090</v>
      </c>
      <c r="AH715" s="61" t="s">
        <v>4091</v>
      </c>
      <c r="AI715" s="48" t="s">
        <v>77</v>
      </c>
      <c r="AJ715" s="48" t="s">
        <v>77</v>
      </c>
      <c r="AK715" s="49"/>
      <c r="AL715" s="50"/>
      <c r="AM715" s="48" t="s">
        <v>77</v>
      </c>
      <c r="AN715" s="48" t="s">
        <v>77</v>
      </c>
      <c r="AO715" s="48" t="s">
        <v>77</v>
      </c>
      <c r="AP715" s="48" t="s">
        <v>77</v>
      </c>
      <c r="AQ715" s="48" t="s">
        <v>77</v>
      </c>
      <c r="AR715" s="48" t="s">
        <v>77</v>
      </c>
      <c r="AS715" s="48" t="s">
        <v>77</v>
      </c>
      <c r="AT715" s="101"/>
      <c r="AU715" s="101"/>
      <c r="AV715" s="101"/>
      <c r="AW715" s="101"/>
      <c r="AX715" s="52"/>
      <c r="AY715" s="37"/>
      <c r="AZ715" s="37"/>
      <c r="BA715" s="75"/>
      <c r="BB715" s="75"/>
      <c r="BC715" s="75"/>
      <c r="BD715" s="75"/>
      <c r="BE715" s="75"/>
      <c r="BF715" s="75"/>
      <c r="BG715" s="75"/>
      <c r="BH715" s="75"/>
      <c r="BI715" s="75"/>
      <c r="BJ715" s="75"/>
      <c r="BK715" s="75"/>
      <c r="BL715" s="75"/>
      <c r="BM715" s="75"/>
      <c r="BN715" s="75"/>
      <c r="BO715" s="75"/>
      <c r="BP715" s="75"/>
      <c r="BQ715" s="75"/>
      <c r="BR715" s="75"/>
      <c r="BS715" s="75"/>
      <c r="BT715" s="75"/>
      <c r="BU715" s="75"/>
      <c r="BV715" s="75"/>
      <c r="BW715" s="75"/>
      <c r="BX715" s="64">
        <f>O715</f>
        <v>47330</v>
      </c>
      <c r="BY715" s="65">
        <f>R715+AX715</f>
        <v>1800</v>
      </c>
      <c r="BZ715" s="66" t="str">
        <f>S715</f>
        <v>5 AÑOS</v>
      </c>
      <c r="CA715" s="42">
        <f>T715+AL715</f>
        <v>0</v>
      </c>
      <c r="CB715" s="66" t="s">
        <v>4092</v>
      </c>
    </row>
    <row r="716" spans="1:80" s="58" customFormat="1" ht="29.25" customHeight="1" x14ac:dyDescent="0.3">
      <c r="A716" s="75">
        <v>715</v>
      </c>
      <c r="B716" s="73">
        <v>113213</v>
      </c>
      <c r="C716" s="36" t="s">
        <v>71</v>
      </c>
      <c r="D716" s="71" t="s">
        <v>72</v>
      </c>
      <c r="E716" s="71" t="s">
        <v>73</v>
      </c>
      <c r="F716" s="66" t="s">
        <v>4250</v>
      </c>
      <c r="G716" s="38" t="s">
        <v>846</v>
      </c>
      <c r="H716" s="76" t="s">
        <v>76</v>
      </c>
      <c r="I716" s="76" t="s">
        <v>4251</v>
      </c>
      <c r="J716" s="40" t="s">
        <v>254</v>
      </c>
      <c r="K716" s="66" t="s">
        <v>80</v>
      </c>
      <c r="L716" s="76" t="s">
        <v>81</v>
      </c>
      <c r="M716" s="86">
        <v>45489</v>
      </c>
      <c r="N716" s="86">
        <v>45490</v>
      </c>
      <c r="O716" s="86">
        <v>45581</v>
      </c>
      <c r="P716" s="76">
        <v>3</v>
      </c>
      <c r="Q716" s="76">
        <v>0</v>
      </c>
      <c r="R716" s="76">
        <f>3*30</f>
        <v>90</v>
      </c>
      <c r="S716" s="76" t="s">
        <v>2842</v>
      </c>
      <c r="T716" s="69">
        <v>18000000</v>
      </c>
      <c r="U716" s="69">
        <v>6000000</v>
      </c>
      <c r="V716" s="43">
        <v>1712</v>
      </c>
      <c r="W716" s="44">
        <v>45483</v>
      </c>
      <c r="X716" s="45">
        <v>72000000</v>
      </c>
      <c r="Y716" s="46">
        <v>2086</v>
      </c>
      <c r="Z716" s="44">
        <v>45490</v>
      </c>
      <c r="AA716" s="47" t="s">
        <v>3296</v>
      </c>
      <c r="AB716" s="77" t="s">
        <v>84</v>
      </c>
      <c r="AC716" s="97">
        <v>45489</v>
      </c>
      <c r="AD716" s="48" t="s">
        <v>4252</v>
      </c>
      <c r="AE716" s="78" t="s">
        <v>4253</v>
      </c>
      <c r="AF716" s="77" t="s">
        <v>87</v>
      </c>
      <c r="AG716" s="61" t="s">
        <v>4254</v>
      </c>
      <c r="AH716" s="60" t="s">
        <v>329</v>
      </c>
      <c r="AI716" s="48" t="s">
        <v>77</v>
      </c>
      <c r="AJ716" s="48" t="s">
        <v>77</v>
      </c>
      <c r="AK716" s="49"/>
      <c r="AL716" s="50"/>
      <c r="AM716" s="48" t="s">
        <v>77</v>
      </c>
      <c r="AN716" s="48" t="s">
        <v>77</v>
      </c>
      <c r="AO716" s="48" t="s">
        <v>77</v>
      </c>
      <c r="AP716" s="48" t="s">
        <v>77</v>
      </c>
      <c r="AQ716" s="48" t="s">
        <v>77</v>
      </c>
      <c r="AR716" s="48" t="s">
        <v>77</v>
      </c>
      <c r="AS716" s="48" t="s">
        <v>77</v>
      </c>
      <c r="AT716" s="51"/>
      <c r="AU716" s="51"/>
      <c r="AV716" s="51"/>
      <c r="AW716" s="51"/>
      <c r="AX716" s="52"/>
      <c r="AY716" s="37"/>
      <c r="AZ716" s="37"/>
      <c r="BA716" s="75"/>
      <c r="BB716" s="75"/>
      <c r="BC716" s="75"/>
      <c r="BD716" s="75"/>
      <c r="BE716" s="75"/>
      <c r="BF716" s="75"/>
      <c r="BG716" s="75"/>
      <c r="BH716" s="75"/>
      <c r="BI716" s="75"/>
      <c r="BJ716" s="75"/>
      <c r="BK716" s="75"/>
      <c r="BL716" s="75"/>
      <c r="BM716" s="75"/>
      <c r="BN716" s="75"/>
      <c r="BO716" s="75"/>
      <c r="BP716" s="75"/>
      <c r="BQ716" s="75"/>
      <c r="BR716" s="75"/>
      <c r="BS716" s="75"/>
      <c r="BT716" s="75"/>
      <c r="BU716" s="75"/>
      <c r="BV716" s="75"/>
      <c r="BW716" s="75"/>
      <c r="BX716" s="64">
        <f>O716</f>
        <v>45581</v>
      </c>
      <c r="BY716" s="65">
        <f>R716+AX716</f>
        <v>90</v>
      </c>
      <c r="BZ716" s="66" t="str">
        <f>S716</f>
        <v>3 MESES</v>
      </c>
      <c r="CA716" s="42">
        <f>T716+AL716</f>
        <v>18000000</v>
      </c>
      <c r="CB716" s="37" t="s">
        <v>91</v>
      </c>
    </row>
    <row r="717" spans="1:80" s="58" customFormat="1" ht="29.25" customHeight="1" x14ac:dyDescent="0.3">
      <c r="A717" s="75">
        <v>716</v>
      </c>
      <c r="B717" s="73">
        <v>113096</v>
      </c>
      <c r="C717" s="36" t="s">
        <v>133</v>
      </c>
      <c r="D717" s="71" t="s">
        <v>134</v>
      </c>
      <c r="E717" s="71" t="s">
        <v>385</v>
      </c>
      <c r="F717" s="66" t="s">
        <v>4255</v>
      </c>
      <c r="G717" s="38" t="s">
        <v>580</v>
      </c>
      <c r="H717" s="76" t="s">
        <v>76</v>
      </c>
      <c r="I717" s="76" t="s">
        <v>4256</v>
      </c>
      <c r="J717" s="40" t="s">
        <v>993</v>
      </c>
      <c r="K717" s="66" t="s">
        <v>80</v>
      </c>
      <c r="L717" s="76" t="s">
        <v>81</v>
      </c>
      <c r="M717" s="86">
        <v>45489</v>
      </c>
      <c r="N717" s="86">
        <v>45490</v>
      </c>
      <c r="O717" s="86">
        <v>45581</v>
      </c>
      <c r="P717" s="76">
        <v>3</v>
      </c>
      <c r="Q717" s="76">
        <v>0</v>
      </c>
      <c r="R717" s="76">
        <f>3*30</f>
        <v>90</v>
      </c>
      <c r="S717" s="76" t="s">
        <v>2842</v>
      </c>
      <c r="T717" s="69">
        <v>22500000</v>
      </c>
      <c r="U717" s="69">
        <v>7500000</v>
      </c>
      <c r="V717" s="46">
        <v>1707</v>
      </c>
      <c r="W717" s="44">
        <v>45483</v>
      </c>
      <c r="X717" s="45">
        <v>22500000</v>
      </c>
      <c r="Y717" s="46">
        <v>2087</v>
      </c>
      <c r="Z717" s="44">
        <v>45490</v>
      </c>
      <c r="AA717" s="47" t="s">
        <v>2782</v>
      </c>
      <c r="AB717" s="77" t="s">
        <v>84</v>
      </c>
      <c r="AC717" s="97">
        <v>45489</v>
      </c>
      <c r="AD717" s="48" t="s">
        <v>4257</v>
      </c>
      <c r="AE717" s="78" t="s">
        <v>4258</v>
      </c>
      <c r="AF717" s="77" t="s">
        <v>87</v>
      </c>
      <c r="AG717" s="61" t="s">
        <v>586</v>
      </c>
      <c r="AH717" s="61" t="s">
        <v>107</v>
      </c>
      <c r="AI717" s="48" t="s">
        <v>77</v>
      </c>
      <c r="AJ717" s="48" t="s">
        <v>77</v>
      </c>
      <c r="AK717" s="49"/>
      <c r="AL717" s="50"/>
      <c r="AM717" s="48" t="s">
        <v>77</v>
      </c>
      <c r="AN717" s="48" t="s">
        <v>77</v>
      </c>
      <c r="AO717" s="48" t="s">
        <v>77</v>
      </c>
      <c r="AP717" s="48" t="s">
        <v>77</v>
      </c>
      <c r="AQ717" s="48" t="s">
        <v>77</v>
      </c>
      <c r="AR717" s="48" t="s">
        <v>77</v>
      </c>
      <c r="AS717" s="48" t="s">
        <v>77</v>
      </c>
      <c r="AT717" s="51"/>
      <c r="AU717" s="51"/>
      <c r="AV717" s="51"/>
      <c r="AW717" s="51"/>
      <c r="AX717" s="52"/>
      <c r="AY717" s="37"/>
      <c r="AZ717" s="37"/>
      <c r="BA717" s="75"/>
      <c r="BB717" s="75"/>
      <c r="BC717" s="75"/>
      <c r="BD717" s="75"/>
      <c r="BE717" s="75"/>
      <c r="BF717" s="75"/>
      <c r="BG717" s="75"/>
      <c r="BH717" s="75"/>
      <c r="BI717" s="75"/>
      <c r="BJ717" s="75"/>
      <c r="BK717" s="75"/>
      <c r="BL717" s="75"/>
      <c r="BM717" s="75"/>
      <c r="BN717" s="75"/>
      <c r="BO717" s="75"/>
      <c r="BP717" s="75"/>
      <c r="BQ717" s="75"/>
      <c r="BR717" s="75"/>
      <c r="BS717" s="75"/>
      <c r="BT717" s="75"/>
      <c r="BU717" s="75"/>
      <c r="BV717" s="75"/>
      <c r="BW717" s="75"/>
      <c r="BX717" s="64">
        <f>O717</f>
        <v>45581</v>
      </c>
      <c r="BY717" s="65">
        <f>R717+AX717</f>
        <v>90</v>
      </c>
      <c r="BZ717" s="66" t="str">
        <f>S717</f>
        <v>3 MESES</v>
      </c>
      <c r="CA717" s="42">
        <f>T717+AL717</f>
        <v>22500000</v>
      </c>
      <c r="CB717" s="37" t="s">
        <v>91</v>
      </c>
    </row>
    <row r="718" spans="1:80" s="58" customFormat="1" ht="29.25" customHeight="1" x14ac:dyDescent="0.3">
      <c r="A718" s="75">
        <v>717</v>
      </c>
      <c r="B718" s="73">
        <v>111386</v>
      </c>
      <c r="C718" s="36" t="s">
        <v>71</v>
      </c>
      <c r="D718" s="71" t="s">
        <v>72</v>
      </c>
      <c r="E718" s="71" t="s">
        <v>73</v>
      </c>
      <c r="F718" s="66" t="s">
        <v>4259</v>
      </c>
      <c r="G718" s="38" t="s">
        <v>4260</v>
      </c>
      <c r="H718" s="76" t="s">
        <v>76</v>
      </c>
      <c r="I718" s="76" t="s">
        <v>4261</v>
      </c>
      <c r="J718" s="40" t="s">
        <v>1294</v>
      </c>
      <c r="K718" s="66" t="s">
        <v>80</v>
      </c>
      <c r="L718" s="76" t="s">
        <v>81</v>
      </c>
      <c r="M718" s="86">
        <v>45489</v>
      </c>
      <c r="N718" s="86">
        <v>45490</v>
      </c>
      <c r="O718" s="86">
        <v>45612</v>
      </c>
      <c r="P718" s="76">
        <v>4</v>
      </c>
      <c r="Q718" s="76">
        <v>0</v>
      </c>
      <c r="R718" s="76">
        <v>120</v>
      </c>
      <c r="S718" s="76" t="s">
        <v>1144</v>
      </c>
      <c r="T718" s="69">
        <v>20000000</v>
      </c>
      <c r="U718" s="69">
        <v>5000000</v>
      </c>
      <c r="V718" s="46">
        <v>1696</v>
      </c>
      <c r="W718" s="44">
        <v>45468</v>
      </c>
      <c r="X718" s="45">
        <v>20000000</v>
      </c>
      <c r="Y718" s="46">
        <v>2088</v>
      </c>
      <c r="Z718" s="44">
        <v>45490</v>
      </c>
      <c r="AA718" s="47" t="s">
        <v>3333</v>
      </c>
      <c r="AB718" s="77" t="s">
        <v>84</v>
      </c>
      <c r="AC718" s="97">
        <v>45489</v>
      </c>
      <c r="AD718" s="48" t="s">
        <v>4262</v>
      </c>
      <c r="AE718" s="78" t="s">
        <v>4263</v>
      </c>
      <c r="AF718" s="77" t="s">
        <v>87</v>
      </c>
      <c r="AG718" s="61" t="s">
        <v>586</v>
      </c>
      <c r="AH718" s="60" t="s">
        <v>580</v>
      </c>
      <c r="AI718" s="48" t="s">
        <v>77</v>
      </c>
      <c r="AJ718" s="48" t="s">
        <v>77</v>
      </c>
      <c r="AK718" s="49"/>
      <c r="AL718" s="50"/>
      <c r="AM718" s="48" t="s">
        <v>77</v>
      </c>
      <c r="AN718" s="48" t="s">
        <v>77</v>
      </c>
      <c r="AO718" s="48" t="s">
        <v>77</v>
      </c>
      <c r="AP718" s="48" t="s">
        <v>77</v>
      </c>
      <c r="AQ718" s="48" t="s">
        <v>77</v>
      </c>
      <c r="AR718" s="48" t="s">
        <v>77</v>
      </c>
      <c r="AS718" s="48" t="s">
        <v>77</v>
      </c>
      <c r="AT718" s="51"/>
      <c r="AU718" s="51"/>
      <c r="AV718" s="51"/>
      <c r="AW718" s="51"/>
      <c r="AX718" s="52"/>
      <c r="AY718" s="37"/>
      <c r="AZ718" s="37"/>
      <c r="BA718" s="75"/>
      <c r="BB718" s="75"/>
      <c r="BC718" s="75"/>
      <c r="BD718" s="75"/>
      <c r="BE718" s="75"/>
      <c r="BF718" s="75"/>
      <c r="BG718" s="75"/>
      <c r="BH718" s="75"/>
      <c r="BI718" s="75"/>
      <c r="BJ718" s="76" t="s">
        <v>490</v>
      </c>
      <c r="BK718" s="64">
        <v>45544</v>
      </c>
      <c r="BL718" s="79">
        <v>45545</v>
      </c>
      <c r="BM718" s="81" t="s">
        <v>4264</v>
      </c>
      <c r="BN718" s="66">
        <v>1123086901</v>
      </c>
      <c r="BO718" s="66" t="s">
        <v>4265</v>
      </c>
      <c r="BP718" s="42">
        <v>8833333</v>
      </c>
      <c r="BQ718" s="81" t="s">
        <v>4260</v>
      </c>
      <c r="BR718" s="66">
        <v>53076365</v>
      </c>
      <c r="BS718" s="66" t="s">
        <v>4266</v>
      </c>
      <c r="BT718" s="42">
        <v>11166667</v>
      </c>
      <c r="BU718" s="80" t="s">
        <v>90</v>
      </c>
      <c r="BV718" s="75"/>
      <c r="BW718" s="75"/>
      <c r="BX718" s="64">
        <f>O718</f>
        <v>45612</v>
      </c>
      <c r="BY718" s="65">
        <f>R718+AX718</f>
        <v>120</v>
      </c>
      <c r="BZ718" s="66" t="str">
        <f>S718</f>
        <v>4 MESES</v>
      </c>
      <c r="CA718" s="42">
        <f>T718+AL718</f>
        <v>20000000</v>
      </c>
      <c r="CB718" s="37" t="s">
        <v>91</v>
      </c>
    </row>
    <row r="719" spans="1:80" s="58" customFormat="1" ht="29.25" customHeight="1" x14ac:dyDescent="0.3">
      <c r="A719" s="75">
        <v>718</v>
      </c>
      <c r="B719" s="73">
        <v>113213</v>
      </c>
      <c r="C719" s="36" t="s">
        <v>71</v>
      </c>
      <c r="D719" s="71" t="s">
        <v>72</v>
      </c>
      <c r="E719" s="71" t="s">
        <v>73</v>
      </c>
      <c r="F719" s="66" t="s">
        <v>4267</v>
      </c>
      <c r="G719" s="38" t="s">
        <v>518</v>
      </c>
      <c r="H719" s="76" t="s">
        <v>76</v>
      </c>
      <c r="I719" s="76" t="s">
        <v>4268</v>
      </c>
      <c r="J719" s="40" t="s">
        <v>254</v>
      </c>
      <c r="K719" s="66" t="s">
        <v>80</v>
      </c>
      <c r="L719" s="76" t="s">
        <v>81</v>
      </c>
      <c r="M719" s="86">
        <v>45489</v>
      </c>
      <c r="N719" s="86">
        <v>45490</v>
      </c>
      <c r="O719" s="86">
        <v>45581</v>
      </c>
      <c r="P719" s="76">
        <v>3</v>
      </c>
      <c r="Q719" s="76">
        <v>0</v>
      </c>
      <c r="R719" s="76">
        <f>3*30</f>
        <v>90</v>
      </c>
      <c r="S719" s="76" t="s">
        <v>2842</v>
      </c>
      <c r="T719" s="69">
        <v>18000000</v>
      </c>
      <c r="U719" s="69">
        <v>6000000</v>
      </c>
      <c r="V719" s="43">
        <v>1712</v>
      </c>
      <c r="W719" s="44">
        <v>45483</v>
      </c>
      <c r="X719" s="45">
        <v>72000000</v>
      </c>
      <c r="Y719" s="46">
        <v>2089</v>
      </c>
      <c r="Z719" s="44">
        <v>45490</v>
      </c>
      <c r="AA719" s="47" t="s">
        <v>3296</v>
      </c>
      <c r="AB719" s="77" t="s">
        <v>84</v>
      </c>
      <c r="AC719" s="97">
        <v>45489</v>
      </c>
      <c r="AD719" s="48" t="s">
        <v>4269</v>
      </c>
      <c r="AE719" s="78" t="s">
        <v>4270</v>
      </c>
      <c r="AF719" s="77" t="s">
        <v>87</v>
      </c>
      <c r="AG719" s="61" t="s">
        <v>257</v>
      </c>
      <c r="AH719" s="61" t="s">
        <v>258</v>
      </c>
      <c r="AI719" s="48" t="s">
        <v>77</v>
      </c>
      <c r="AJ719" s="48" t="s">
        <v>77</v>
      </c>
      <c r="AK719" s="49"/>
      <c r="AL719" s="50"/>
      <c r="AM719" s="48" t="s">
        <v>77</v>
      </c>
      <c r="AN719" s="48" t="s">
        <v>77</v>
      </c>
      <c r="AO719" s="48" t="s">
        <v>77</v>
      </c>
      <c r="AP719" s="48" t="s">
        <v>77</v>
      </c>
      <c r="AQ719" s="48" t="s">
        <v>77</v>
      </c>
      <c r="AR719" s="48" t="s">
        <v>77</v>
      </c>
      <c r="AS719" s="48" t="s">
        <v>77</v>
      </c>
      <c r="AT719" s="51"/>
      <c r="AU719" s="51"/>
      <c r="AV719" s="51"/>
      <c r="AW719" s="51"/>
      <c r="AX719" s="52"/>
      <c r="AY719" s="37"/>
      <c r="AZ719" s="37"/>
      <c r="BA719" s="75"/>
      <c r="BB719" s="75"/>
      <c r="BC719" s="75"/>
      <c r="BD719" s="75"/>
      <c r="BE719" s="75"/>
      <c r="BF719" s="75"/>
      <c r="BG719" s="75"/>
      <c r="BH719" s="75"/>
      <c r="BI719" s="75"/>
      <c r="BJ719" s="75"/>
      <c r="BK719" s="75"/>
      <c r="BL719" s="75"/>
      <c r="BM719" s="75"/>
      <c r="BN719" s="75"/>
      <c r="BO719" s="75"/>
      <c r="BP719" s="75"/>
      <c r="BQ719" s="75"/>
      <c r="BR719" s="75"/>
      <c r="BS719" s="75"/>
      <c r="BT719" s="75"/>
      <c r="BU719" s="75"/>
      <c r="BV719" s="75"/>
      <c r="BW719" s="75"/>
      <c r="BX719" s="64">
        <f>O719</f>
        <v>45581</v>
      </c>
      <c r="BY719" s="65">
        <f>R719+AX719</f>
        <v>90</v>
      </c>
      <c r="BZ719" s="66" t="str">
        <f>S719</f>
        <v>3 MESES</v>
      </c>
      <c r="CA719" s="42">
        <f>T719+AL719</f>
        <v>18000000</v>
      </c>
      <c r="CB719" s="37" t="s">
        <v>91</v>
      </c>
    </row>
    <row r="720" spans="1:80" s="58" customFormat="1" ht="29.25" customHeight="1" x14ac:dyDescent="0.3">
      <c r="A720" s="75">
        <v>719</v>
      </c>
      <c r="B720" s="73">
        <v>113213</v>
      </c>
      <c r="C720" s="36" t="s">
        <v>71</v>
      </c>
      <c r="D720" s="71" t="s">
        <v>72</v>
      </c>
      <c r="E720" s="71" t="s">
        <v>73</v>
      </c>
      <c r="F720" s="66" t="s">
        <v>4271</v>
      </c>
      <c r="G720" s="38" t="s">
        <v>529</v>
      </c>
      <c r="H720" s="76" t="s">
        <v>76</v>
      </c>
      <c r="I720" s="76" t="s">
        <v>4272</v>
      </c>
      <c r="J720" s="40" t="s">
        <v>254</v>
      </c>
      <c r="K720" s="66" t="s">
        <v>80</v>
      </c>
      <c r="L720" s="76" t="s">
        <v>81</v>
      </c>
      <c r="M720" s="86">
        <v>45489</v>
      </c>
      <c r="N720" s="86">
        <v>45490</v>
      </c>
      <c r="O720" s="86">
        <v>45581</v>
      </c>
      <c r="P720" s="76">
        <v>3</v>
      </c>
      <c r="Q720" s="76">
        <v>0</v>
      </c>
      <c r="R720" s="76">
        <f>3*30</f>
        <v>90</v>
      </c>
      <c r="S720" s="76" t="s">
        <v>2842</v>
      </c>
      <c r="T720" s="69">
        <v>18000000</v>
      </c>
      <c r="U720" s="69">
        <v>6000000</v>
      </c>
      <c r="V720" s="43">
        <v>1712</v>
      </c>
      <c r="W720" s="44">
        <v>45483</v>
      </c>
      <c r="X720" s="45">
        <v>72000000</v>
      </c>
      <c r="Y720" s="46">
        <v>2090</v>
      </c>
      <c r="Z720" s="44">
        <v>45490</v>
      </c>
      <c r="AA720" s="47" t="s">
        <v>3296</v>
      </c>
      <c r="AB720" s="77" t="s">
        <v>84</v>
      </c>
      <c r="AC720" s="97">
        <v>45489</v>
      </c>
      <c r="AD720" s="48" t="s">
        <v>4273</v>
      </c>
      <c r="AE720" s="78" t="s">
        <v>4274</v>
      </c>
      <c r="AF720" s="77" t="s">
        <v>87</v>
      </c>
      <c r="AG720" s="61" t="s">
        <v>257</v>
      </c>
      <c r="AH720" s="60" t="s">
        <v>329</v>
      </c>
      <c r="AI720" s="48" t="s">
        <v>77</v>
      </c>
      <c r="AJ720" s="48" t="s">
        <v>77</v>
      </c>
      <c r="AK720" s="49"/>
      <c r="AL720" s="50"/>
      <c r="AM720" s="48" t="s">
        <v>77</v>
      </c>
      <c r="AN720" s="48" t="s">
        <v>77</v>
      </c>
      <c r="AO720" s="48" t="s">
        <v>77</v>
      </c>
      <c r="AP720" s="48" t="s">
        <v>77</v>
      </c>
      <c r="AQ720" s="48" t="s">
        <v>77</v>
      </c>
      <c r="AR720" s="48" t="s">
        <v>77</v>
      </c>
      <c r="AS720" s="48" t="s">
        <v>77</v>
      </c>
      <c r="AT720" s="51"/>
      <c r="AU720" s="51"/>
      <c r="AV720" s="51"/>
      <c r="AW720" s="51"/>
      <c r="AX720" s="52"/>
      <c r="AY720" s="37"/>
      <c r="AZ720" s="37"/>
      <c r="BA720" s="75"/>
      <c r="BB720" s="75"/>
      <c r="BC720" s="75"/>
      <c r="BD720" s="75"/>
      <c r="BE720" s="75"/>
      <c r="BF720" s="75"/>
      <c r="BG720" s="75"/>
      <c r="BH720" s="75"/>
      <c r="BI720" s="75"/>
      <c r="BJ720" s="75"/>
      <c r="BK720" s="75"/>
      <c r="BL720" s="75"/>
      <c r="BM720" s="75"/>
      <c r="BN720" s="75"/>
      <c r="BO720" s="75"/>
      <c r="BP720" s="75"/>
      <c r="BQ720" s="75"/>
      <c r="BR720" s="75"/>
      <c r="BS720" s="75"/>
      <c r="BT720" s="75"/>
      <c r="BU720" s="75"/>
      <c r="BV720" s="75"/>
      <c r="BW720" s="75"/>
      <c r="BX720" s="64">
        <f>O720</f>
        <v>45581</v>
      </c>
      <c r="BY720" s="65">
        <f>R720+AX720</f>
        <v>90</v>
      </c>
      <c r="BZ720" s="66" t="str">
        <f>S720</f>
        <v>3 MESES</v>
      </c>
      <c r="CA720" s="42">
        <f>T720+AL720</f>
        <v>18000000</v>
      </c>
      <c r="CB720" s="37" t="s">
        <v>91</v>
      </c>
    </row>
    <row r="721" spans="1:80" s="58" customFormat="1" ht="29.25" customHeight="1" x14ac:dyDescent="0.3">
      <c r="A721" s="75">
        <v>720</v>
      </c>
      <c r="B721" s="73">
        <v>113208</v>
      </c>
      <c r="C721" s="36" t="s">
        <v>71</v>
      </c>
      <c r="D721" s="71" t="s">
        <v>72</v>
      </c>
      <c r="E721" s="71" t="s">
        <v>73</v>
      </c>
      <c r="F721" s="66" t="s">
        <v>4275</v>
      </c>
      <c r="G721" s="38" t="s">
        <v>495</v>
      </c>
      <c r="H721" s="76" t="s">
        <v>76</v>
      </c>
      <c r="I721" s="76" t="s">
        <v>4276</v>
      </c>
      <c r="J721" s="40" t="s">
        <v>4277</v>
      </c>
      <c r="K721" s="66" t="s">
        <v>80</v>
      </c>
      <c r="L721" s="76" t="s">
        <v>81</v>
      </c>
      <c r="M721" s="86">
        <v>45489</v>
      </c>
      <c r="N721" s="86">
        <v>45490</v>
      </c>
      <c r="O721" s="86">
        <v>45581</v>
      </c>
      <c r="P721" s="76">
        <v>3</v>
      </c>
      <c r="Q721" s="76">
        <v>0</v>
      </c>
      <c r="R721" s="76">
        <f>3*30</f>
        <v>90</v>
      </c>
      <c r="S721" s="76" t="s">
        <v>2842</v>
      </c>
      <c r="T721" s="69">
        <v>21000000</v>
      </c>
      <c r="U721" s="69">
        <v>7000000</v>
      </c>
      <c r="V721" s="43">
        <v>1708</v>
      </c>
      <c r="W721" s="44">
        <v>45483</v>
      </c>
      <c r="X721" s="45">
        <v>63000000</v>
      </c>
      <c r="Y721" s="46">
        <v>2091</v>
      </c>
      <c r="Z721" s="44">
        <v>45490</v>
      </c>
      <c r="AA721" s="47" t="s">
        <v>610</v>
      </c>
      <c r="AB721" s="77" t="s">
        <v>84</v>
      </c>
      <c r="AC721" s="97">
        <v>45489</v>
      </c>
      <c r="AD721" s="48" t="s">
        <v>4278</v>
      </c>
      <c r="AE721" s="78" t="s">
        <v>4279</v>
      </c>
      <c r="AF721" s="77" t="s">
        <v>87</v>
      </c>
      <c r="AG721" s="48" t="s">
        <v>88</v>
      </c>
      <c r="AH721" s="48" t="s">
        <v>242</v>
      </c>
      <c r="AI721" s="48" t="s">
        <v>77</v>
      </c>
      <c r="AJ721" s="48" t="s">
        <v>77</v>
      </c>
      <c r="AK721" s="49"/>
      <c r="AL721" s="50"/>
      <c r="AM721" s="48" t="s">
        <v>77</v>
      </c>
      <c r="AN721" s="48" t="s">
        <v>77</v>
      </c>
      <c r="AO721" s="48" t="s">
        <v>77</v>
      </c>
      <c r="AP721" s="48" t="s">
        <v>77</v>
      </c>
      <c r="AQ721" s="48" t="s">
        <v>77</v>
      </c>
      <c r="AR721" s="48" t="s">
        <v>77</v>
      </c>
      <c r="AS721" s="48" t="s">
        <v>77</v>
      </c>
      <c r="AT721" s="51"/>
      <c r="AU721" s="51"/>
      <c r="AV721" s="51"/>
      <c r="AW721" s="51"/>
      <c r="AX721" s="52"/>
      <c r="AY721" s="37"/>
      <c r="AZ721" s="37"/>
      <c r="BA721" s="75"/>
      <c r="BB721" s="75"/>
      <c r="BC721" s="75"/>
      <c r="BD721" s="75"/>
      <c r="BE721" s="75"/>
      <c r="BF721" s="75"/>
      <c r="BG721" s="75"/>
      <c r="BH721" s="75"/>
      <c r="BI721" s="75"/>
      <c r="BJ721" s="75"/>
      <c r="BK721" s="75"/>
      <c r="BL721" s="75"/>
      <c r="BM721" s="75"/>
      <c r="BN721" s="75"/>
      <c r="BO721" s="75"/>
      <c r="BP721" s="75"/>
      <c r="BQ721" s="75"/>
      <c r="BR721" s="75"/>
      <c r="BS721" s="75"/>
      <c r="BT721" s="75"/>
      <c r="BU721" s="75"/>
      <c r="BV721" s="75"/>
      <c r="BW721" s="75"/>
      <c r="BX721" s="64">
        <f>O721</f>
        <v>45581</v>
      </c>
      <c r="BY721" s="65">
        <f>R721+AX721</f>
        <v>90</v>
      </c>
      <c r="BZ721" s="66" t="str">
        <f>S721</f>
        <v>3 MESES</v>
      </c>
      <c r="CA721" s="42">
        <f>T721+AL721</f>
        <v>21000000</v>
      </c>
      <c r="CB721" s="37" t="s">
        <v>91</v>
      </c>
    </row>
    <row r="722" spans="1:80" s="58" customFormat="1" ht="29.25" customHeight="1" x14ac:dyDescent="0.3">
      <c r="A722" s="75">
        <v>721</v>
      </c>
      <c r="B722" s="73">
        <v>111884</v>
      </c>
      <c r="C722" s="36" t="s">
        <v>71</v>
      </c>
      <c r="D722" s="71" t="s">
        <v>72</v>
      </c>
      <c r="E722" s="71" t="s">
        <v>73</v>
      </c>
      <c r="F722" s="66" t="s">
        <v>4280</v>
      </c>
      <c r="G722" s="38" t="s">
        <v>4281</v>
      </c>
      <c r="H722" s="76" t="s">
        <v>76</v>
      </c>
      <c r="I722" s="76" t="s">
        <v>4282</v>
      </c>
      <c r="J722" s="40" t="s">
        <v>4283</v>
      </c>
      <c r="K722" s="66" t="s">
        <v>80</v>
      </c>
      <c r="L722" s="76" t="s">
        <v>81</v>
      </c>
      <c r="M722" s="86">
        <v>45489</v>
      </c>
      <c r="N722" s="86">
        <v>45490</v>
      </c>
      <c r="O722" s="86">
        <v>45612</v>
      </c>
      <c r="P722" s="76">
        <v>4</v>
      </c>
      <c r="Q722" s="76">
        <v>0</v>
      </c>
      <c r="R722" s="76">
        <v>120</v>
      </c>
      <c r="S722" s="76" t="s">
        <v>1144</v>
      </c>
      <c r="T722" s="69">
        <v>20000000</v>
      </c>
      <c r="U722" s="69">
        <v>5000000</v>
      </c>
      <c r="V722" s="46">
        <v>1698</v>
      </c>
      <c r="W722" s="44">
        <v>45468</v>
      </c>
      <c r="X722" s="45">
        <v>20000000</v>
      </c>
      <c r="Y722" s="46">
        <v>2092</v>
      </c>
      <c r="Z722" s="44">
        <v>45490</v>
      </c>
      <c r="AA722" s="47" t="s">
        <v>3333</v>
      </c>
      <c r="AB722" s="77" t="s">
        <v>84</v>
      </c>
      <c r="AC722" s="97">
        <v>45489</v>
      </c>
      <c r="AD722" s="48" t="s">
        <v>4284</v>
      </c>
      <c r="AE722" s="78" t="s">
        <v>4285</v>
      </c>
      <c r="AF722" s="77" t="s">
        <v>87</v>
      </c>
      <c r="AG722" s="61" t="s">
        <v>235</v>
      </c>
      <c r="AH722" s="61" t="s">
        <v>99</v>
      </c>
      <c r="AI722" s="48" t="s">
        <v>108</v>
      </c>
      <c r="AJ722" s="74">
        <v>45593</v>
      </c>
      <c r="AK722" s="50">
        <v>10000000</v>
      </c>
      <c r="AL722" s="50">
        <v>10000000</v>
      </c>
      <c r="AM722" s="48">
        <v>120288</v>
      </c>
      <c r="AN722" s="46">
        <v>1987</v>
      </c>
      <c r="AO722" s="59">
        <v>45588</v>
      </c>
      <c r="AP722" s="50">
        <v>10000000</v>
      </c>
      <c r="AQ722" s="46">
        <v>2557</v>
      </c>
      <c r="AR722" s="59">
        <v>45594</v>
      </c>
      <c r="AS722" s="50">
        <v>10000000</v>
      </c>
      <c r="AT722" s="52">
        <v>2</v>
      </c>
      <c r="AU722" s="52">
        <v>0</v>
      </c>
      <c r="AV722" s="52">
        <v>60</v>
      </c>
      <c r="AW722" s="37" t="s">
        <v>3264</v>
      </c>
      <c r="AX722" s="65">
        <v>60</v>
      </c>
      <c r="AY722" s="64">
        <v>45673</v>
      </c>
      <c r="AZ722" s="75"/>
      <c r="BA722" s="75"/>
      <c r="BB722" s="75"/>
      <c r="BC722" s="75"/>
      <c r="BD722" s="75"/>
      <c r="BE722" s="75"/>
      <c r="BF722" s="75"/>
      <c r="BG722" s="75"/>
      <c r="BH722" s="75"/>
      <c r="BI722" s="75"/>
      <c r="BJ722" s="75"/>
      <c r="BK722" s="75"/>
      <c r="BL722" s="75"/>
      <c r="BM722" s="75"/>
      <c r="BN722" s="75"/>
      <c r="BO722" s="75"/>
      <c r="BP722" s="75"/>
      <c r="BQ722" s="75"/>
      <c r="BR722" s="75"/>
      <c r="BS722" s="75"/>
      <c r="BT722" s="75"/>
      <c r="BU722" s="75"/>
      <c r="BV722" s="75"/>
      <c r="BW722" s="75"/>
      <c r="BX722" s="64">
        <v>45673</v>
      </c>
      <c r="BY722" s="65">
        <f>R722+AX722</f>
        <v>180</v>
      </c>
      <c r="BZ722" s="66" t="s">
        <v>2888</v>
      </c>
      <c r="CA722" s="42">
        <f>T722+AL722</f>
        <v>30000000</v>
      </c>
      <c r="CB722" s="37" t="s">
        <v>91</v>
      </c>
    </row>
    <row r="723" spans="1:80" s="58" customFormat="1" ht="29.25" customHeight="1" x14ac:dyDescent="0.3">
      <c r="A723" s="75">
        <v>722</v>
      </c>
      <c r="B723" s="73">
        <v>113094</v>
      </c>
      <c r="C723" s="36" t="s">
        <v>133</v>
      </c>
      <c r="D723" s="71" t="s">
        <v>134</v>
      </c>
      <c r="E723" s="71" t="s">
        <v>385</v>
      </c>
      <c r="F723" s="66" t="s">
        <v>4286</v>
      </c>
      <c r="G723" s="38" t="s">
        <v>237</v>
      </c>
      <c r="H723" s="76" t="s">
        <v>76</v>
      </c>
      <c r="I723" s="76" t="s">
        <v>4287</v>
      </c>
      <c r="J723" s="40" t="s">
        <v>166</v>
      </c>
      <c r="K723" s="66" t="s">
        <v>80</v>
      </c>
      <c r="L723" s="76" t="s">
        <v>81</v>
      </c>
      <c r="M723" s="86">
        <v>45489</v>
      </c>
      <c r="N723" s="86">
        <v>45490</v>
      </c>
      <c r="O723" s="86">
        <v>45581</v>
      </c>
      <c r="P723" s="76">
        <v>3</v>
      </c>
      <c r="Q723" s="76">
        <v>0</v>
      </c>
      <c r="R723" s="76">
        <f>3*30</f>
        <v>90</v>
      </c>
      <c r="S723" s="76" t="s">
        <v>2842</v>
      </c>
      <c r="T723" s="69">
        <v>7800000</v>
      </c>
      <c r="U723" s="69">
        <v>2600000</v>
      </c>
      <c r="V723" s="46">
        <v>1714</v>
      </c>
      <c r="W723" s="44">
        <v>45483</v>
      </c>
      <c r="X723" s="45">
        <v>39000000</v>
      </c>
      <c r="Y723" s="46">
        <v>2093</v>
      </c>
      <c r="Z723" s="44">
        <v>45490</v>
      </c>
      <c r="AA723" s="47" t="s">
        <v>3016</v>
      </c>
      <c r="AB723" s="77" t="s">
        <v>84</v>
      </c>
      <c r="AC723" s="97">
        <v>45489</v>
      </c>
      <c r="AD723" s="48" t="s">
        <v>4288</v>
      </c>
      <c r="AE723" s="78" t="s">
        <v>4289</v>
      </c>
      <c r="AF723" s="77" t="s">
        <v>87</v>
      </c>
      <c r="AG723" s="48" t="s">
        <v>241</v>
      </c>
      <c r="AH723" s="48" t="s">
        <v>242</v>
      </c>
      <c r="AI723" s="48" t="s">
        <v>77</v>
      </c>
      <c r="AJ723" s="48" t="s">
        <v>77</v>
      </c>
      <c r="AK723" s="49"/>
      <c r="AL723" s="50"/>
      <c r="AM723" s="48" t="s">
        <v>77</v>
      </c>
      <c r="AN723" s="48" t="s">
        <v>77</v>
      </c>
      <c r="AO723" s="48" t="s">
        <v>77</v>
      </c>
      <c r="AP723" s="48" t="s">
        <v>77</v>
      </c>
      <c r="AQ723" s="48" t="s">
        <v>77</v>
      </c>
      <c r="AR723" s="48" t="s">
        <v>77</v>
      </c>
      <c r="AS723" s="48" t="s">
        <v>77</v>
      </c>
      <c r="AT723" s="51"/>
      <c r="AU723" s="51"/>
      <c r="AV723" s="51"/>
      <c r="AW723" s="51"/>
      <c r="AX723" s="52"/>
      <c r="AY723" s="37"/>
      <c r="AZ723" s="37"/>
      <c r="BA723" s="75"/>
      <c r="BB723" s="75"/>
      <c r="BC723" s="75"/>
      <c r="BD723" s="75"/>
      <c r="BE723" s="75"/>
      <c r="BF723" s="75"/>
      <c r="BG723" s="75"/>
      <c r="BH723" s="75"/>
      <c r="BI723" s="75"/>
      <c r="BJ723" s="75"/>
      <c r="BK723" s="75"/>
      <c r="BL723" s="75"/>
      <c r="BM723" s="75"/>
      <c r="BN723" s="75"/>
      <c r="BO723" s="75"/>
      <c r="BP723" s="75"/>
      <c r="BQ723" s="75"/>
      <c r="BR723" s="75"/>
      <c r="BS723" s="75"/>
      <c r="BT723" s="75"/>
      <c r="BU723" s="75"/>
      <c r="BV723" s="75"/>
      <c r="BW723" s="75"/>
      <c r="BX723" s="64">
        <f>O723</f>
        <v>45581</v>
      </c>
      <c r="BY723" s="65">
        <f>R723+AX723</f>
        <v>90</v>
      </c>
      <c r="BZ723" s="66" t="str">
        <f>S723</f>
        <v>3 MESES</v>
      </c>
      <c r="CA723" s="42">
        <f>T723+AL723</f>
        <v>7800000</v>
      </c>
      <c r="CB723" s="37" t="s">
        <v>91</v>
      </c>
    </row>
    <row r="724" spans="1:80" s="58" customFormat="1" ht="29.25" customHeight="1" x14ac:dyDescent="0.3">
      <c r="A724" s="75">
        <v>723</v>
      </c>
      <c r="B724" s="73">
        <v>113367</v>
      </c>
      <c r="C724" s="36" t="s">
        <v>71</v>
      </c>
      <c r="D724" s="71" t="s">
        <v>72</v>
      </c>
      <c r="E724" s="71" t="s">
        <v>73</v>
      </c>
      <c r="F724" s="66" t="s">
        <v>4290</v>
      </c>
      <c r="G724" s="38" t="s">
        <v>4291</v>
      </c>
      <c r="H724" s="76" t="s">
        <v>76</v>
      </c>
      <c r="I724" s="76" t="s">
        <v>4292</v>
      </c>
      <c r="J724" s="40" t="s">
        <v>4293</v>
      </c>
      <c r="K724" s="66" t="s">
        <v>80</v>
      </c>
      <c r="L724" s="76" t="s">
        <v>81</v>
      </c>
      <c r="M724" s="86">
        <v>45489</v>
      </c>
      <c r="N724" s="86">
        <v>45490</v>
      </c>
      <c r="O724" s="86">
        <v>45581</v>
      </c>
      <c r="P724" s="76">
        <v>3</v>
      </c>
      <c r="Q724" s="76">
        <v>0</v>
      </c>
      <c r="R724" s="76">
        <f>3*30</f>
        <v>90</v>
      </c>
      <c r="S724" s="76" t="s">
        <v>2842</v>
      </c>
      <c r="T724" s="69">
        <v>14400000</v>
      </c>
      <c r="U724" s="69">
        <v>4800000</v>
      </c>
      <c r="V724" s="46">
        <v>1719</v>
      </c>
      <c r="W724" s="44">
        <v>45485</v>
      </c>
      <c r="X724" s="45">
        <v>14400000</v>
      </c>
      <c r="Y724" s="46">
        <v>2094</v>
      </c>
      <c r="Z724" s="44">
        <v>45490</v>
      </c>
      <c r="AA724" s="47" t="s">
        <v>2867</v>
      </c>
      <c r="AB724" s="77" t="s">
        <v>84</v>
      </c>
      <c r="AC724" s="97">
        <v>45489</v>
      </c>
      <c r="AD724" s="48" t="s">
        <v>4294</v>
      </c>
      <c r="AE724" s="78" t="s">
        <v>4295</v>
      </c>
      <c r="AF724" s="77" t="s">
        <v>87</v>
      </c>
      <c r="AG724" s="61" t="s">
        <v>439</v>
      </c>
      <c r="AH724" s="60" t="s">
        <v>2037</v>
      </c>
      <c r="AI724" s="48" t="s">
        <v>77</v>
      </c>
      <c r="AJ724" s="48" t="s">
        <v>77</v>
      </c>
      <c r="AK724" s="49"/>
      <c r="AL724" s="50"/>
      <c r="AM724" s="48" t="s">
        <v>77</v>
      </c>
      <c r="AN724" s="48" t="s">
        <v>77</v>
      </c>
      <c r="AO724" s="48" t="s">
        <v>77</v>
      </c>
      <c r="AP724" s="48" t="s">
        <v>77</v>
      </c>
      <c r="AQ724" s="48" t="s">
        <v>77</v>
      </c>
      <c r="AR724" s="48" t="s">
        <v>77</v>
      </c>
      <c r="AS724" s="48" t="s">
        <v>77</v>
      </c>
      <c r="AT724" s="51"/>
      <c r="AU724" s="51"/>
      <c r="AV724" s="51"/>
      <c r="AW724" s="51"/>
      <c r="AX724" s="52"/>
      <c r="AY724" s="37"/>
      <c r="AZ724" s="37"/>
      <c r="BA724" s="75"/>
      <c r="BB724" s="75"/>
      <c r="BC724" s="75"/>
      <c r="BD724" s="75"/>
      <c r="BE724" s="75"/>
      <c r="BF724" s="75"/>
      <c r="BG724" s="75"/>
      <c r="BH724" s="75"/>
      <c r="BI724" s="75"/>
      <c r="BJ724" s="75"/>
      <c r="BK724" s="75"/>
      <c r="BL724" s="75"/>
      <c r="BM724" s="75"/>
      <c r="BN724" s="75"/>
      <c r="BO724" s="75"/>
      <c r="BP724" s="75"/>
      <c r="BQ724" s="75"/>
      <c r="BR724" s="75"/>
      <c r="BS724" s="75"/>
      <c r="BT724" s="75"/>
      <c r="BU724" s="75"/>
      <c r="BV724" s="75"/>
      <c r="BW724" s="75"/>
      <c r="BX724" s="64">
        <f>O724</f>
        <v>45581</v>
      </c>
      <c r="BY724" s="65">
        <f>R724+AX724</f>
        <v>90</v>
      </c>
      <c r="BZ724" s="66" t="str">
        <f>S724</f>
        <v>3 MESES</v>
      </c>
      <c r="CA724" s="42">
        <f>T724+AL724</f>
        <v>14400000</v>
      </c>
      <c r="CB724" s="37" t="s">
        <v>91</v>
      </c>
    </row>
    <row r="725" spans="1:80" s="58" customFormat="1" ht="29.25" customHeight="1" x14ac:dyDescent="0.3">
      <c r="A725" s="75">
        <v>724</v>
      </c>
      <c r="B725" s="73">
        <v>113369</v>
      </c>
      <c r="C725" s="36" t="s">
        <v>71</v>
      </c>
      <c r="D725" s="71" t="s">
        <v>72</v>
      </c>
      <c r="E725" s="71" t="s">
        <v>73</v>
      </c>
      <c r="F725" s="66" t="s">
        <v>4296</v>
      </c>
      <c r="G725" s="38" t="s">
        <v>677</v>
      </c>
      <c r="H725" s="76" t="s">
        <v>76</v>
      </c>
      <c r="I725" s="76" t="s">
        <v>4297</v>
      </c>
      <c r="J725" s="40" t="s">
        <v>679</v>
      </c>
      <c r="K725" s="66" t="s">
        <v>80</v>
      </c>
      <c r="L725" s="76" t="s">
        <v>81</v>
      </c>
      <c r="M725" s="86">
        <v>45489</v>
      </c>
      <c r="N725" s="86">
        <v>45490</v>
      </c>
      <c r="O725" s="86">
        <v>45581</v>
      </c>
      <c r="P725" s="76">
        <v>3</v>
      </c>
      <c r="Q725" s="76">
        <v>0</v>
      </c>
      <c r="R725" s="76">
        <f>3*30</f>
        <v>90</v>
      </c>
      <c r="S725" s="76" t="s">
        <v>2842</v>
      </c>
      <c r="T725" s="69">
        <v>10800000</v>
      </c>
      <c r="U725" s="69">
        <v>3600000</v>
      </c>
      <c r="V725" s="46">
        <v>1718</v>
      </c>
      <c r="W725" s="44">
        <v>45485</v>
      </c>
      <c r="X725" s="45">
        <v>10800000</v>
      </c>
      <c r="Y725" s="46">
        <v>2095</v>
      </c>
      <c r="Z725" s="44">
        <v>45491</v>
      </c>
      <c r="AA725" s="47" t="s">
        <v>4298</v>
      </c>
      <c r="AB725" s="77" t="s">
        <v>84</v>
      </c>
      <c r="AC725" s="97">
        <v>45489</v>
      </c>
      <c r="AD725" s="48" t="s">
        <v>4299</v>
      </c>
      <c r="AE725" s="78" t="s">
        <v>4300</v>
      </c>
      <c r="AF725" s="77" t="s">
        <v>87</v>
      </c>
      <c r="AG725" s="61" t="s">
        <v>235</v>
      </c>
      <c r="AH725" s="61" t="s">
        <v>99</v>
      </c>
      <c r="AI725" s="48" t="s">
        <v>77</v>
      </c>
      <c r="AJ725" s="48" t="s">
        <v>77</v>
      </c>
      <c r="AK725" s="49"/>
      <c r="AL725" s="50"/>
      <c r="AM725" s="48" t="s">
        <v>77</v>
      </c>
      <c r="AN725" s="48" t="s">
        <v>77</v>
      </c>
      <c r="AO725" s="48" t="s">
        <v>77</v>
      </c>
      <c r="AP725" s="48" t="s">
        <v>77</v>
      </c>
      <c r="AQ725" s="48" t="s">
        <v>77</v>
      </c>
      <c r="AR725" s="48" t="s">
        <v>77</v>
      </c>
      <c r="AS725" s="48" t="s">
        <v>77</v>
      </c>
      <c r="AT725" s="51"/>
      <c r="AU725" s="51"/>
      <c r="AV725" s="51"/>
      <c r="AW725" s="51"/>
      <c r="AX725" s="52"/>
      <c r="AY725" s="37"/>
      <c r="AZ725" s="37"/>
      <c r="BA725" s="75"/>
      <c r="BB725" s="75"/>
      <c r="BC725" s="75"/>
      <c r="BD725" s="75"/>
      <c r="BE725" s="75"/>
      <c r="BF725" s="75"/>
      <c r="BG725" s="75"/>
      <c r="BH725" s="75"/>
      <c r="BI725" s="75"/>
      <c r="BJ725" s="75"/>
      <c r="BK725" s="75"/>
      <c r="BL725" s="75"/>
      <c r="BM725" s="75"/>
      <c r="BN725" s="75"/>
      <c r="BO725" s="75"/>
      <c r="BP725" s="75"/>
      <c r="BQ725" s="75"/>
      <c r="BR725" s="75"/>
      <c r="BS725" s="75"/>
      <c r="BT725" s="75"/>
      <c r="BU725" s="75"/>
      <c r="BV725" s="75"/>
      <c r="BW725" s="75"/>
      <c r="BX725" s="64">
        <f>O725</f>
        <v>45581</v>
      </c>
      <c r="BY725" s="65">
        <f>R725+AX725</f>
        <v>90</v>
      </c>
      <c r="BZ725" s="66" t="str">
        <f>S725</f>
        <v>3 MESES</v>
      </c>
      <c r="CA725" s="42">
        <f>T725+AL725</f>
        <v>10800000</v>
      </c>
      <c r="CB725" s="37" t="s">
        <v>91</v>
      </c>
    </row>
    <row r="726" spans="1:80" s="58" customFormat="1" ht="29.25" customHeight="1" x14ac:dyDescent="0.3">
      <c r="A726" s="75">
        <v>725</v>
      </c>
      <c r="B726" s="73">
        <v>113208</v>
      </c>
      <c r="C726" s="36" t="s">
        <v>71</v>
      </c>
      <c r="D726" s="71" t="s">
        <v>72</v>
      </c>
      <c r="E726" s="71" t="s">
        <v>73</v>
      </c>
      <c r="F726" s="66" t="s">
        <v>4301</v>
      </c>
      <c r="G726" s="38" t="s">
        <v>4302</v>
      </c>
      <c r="H726" s="76" t="s">
        <v>76</v>
      </c>
      <c r="I726" s="76" t="s">
        <v>4303</v>
      </c>
      <c r="J726" s="40" t="s">
        <v>159</v>
      </c>
      <c r="K726" s="66" t="s">
        <v>80</v>
      </c>
      <c r="L726" s="76" t="s">
        <v>81</v>
      </c>
      <c r="M726" s="86">
        <v>45489</v>
      </c>
      <c r="N726" s="86">
        <v>45490</v>
      </c>
      <c r="O726" s="86">
        <v>45581</v>
      </c>
      <c r="P726" s="76">
        <v>3</v>
      </c>
      <c r="Q726" s="76">
        <v>0</v>
      </c>
      <c r="R726" s="76">
        <f>3*30</f>
        <v>90</v>
      </c>
      <c r="S726" s="76" t="s">
        <v>2842</v>
      </c>
      <c r="T726" s="69">
        <v>21000000</v>
      </c>
      <c r="U726" s="69">
        <v>7000000</v>
      </c>
      <c r="V726" s="43">
        <v>1708</v>
      </c>
      <c r="W726" s="44">
        <v>45483</v>
      </c>
      <c r="X726" s="45">
        <v>63000000</v>
      </c>
      <c r="Y726" s="46">
        <v>2096</v>
      </c>
      <c r="Z726" s="44">
        <v>45491</v>
      </c>
      <c r="AA726" s="47" t="s">
        <v>610</v>
      </c>
      <c r="AB726" s="77" t="s">
        <v>84</v>
      </c>
      <c r="AC726" s="97">
        <v>45489</v>
      </c>
      <c r="AD726" s="48" t="s">
        <v>4304</v>
      </c>
      <c r="AE726" s="78" t="s">
        <v>4305</v>
      </c>
      <c r="AF726" s="77" t="s">
        <v>87</v>
      </c>
      <c r="AG726" s="48" t="s">
        <v>88</v>
      </c>
      <c r="AH726" s="48" t="s">
        <v>242</v>
      </c>
      <c r="AI726" s="48" t="s">
        <v>77</v>
      </c>
      <c r="AJ726" s="48" t="s">
        <v>77</v>
      </c>
      <c r="AK726" s="49"/>
      <c r="AL726" s="50"/>
      <c r="AM726" s="48" t="s">
        <v>77</v>
      </c>
      <c r="AN726" s="48" t="s">
        <v>77</v>
      </c>
      <c r="AO726" s="48" t="s">
        <v>77</v>
      </c>
      <c r="AP726" s="48" t="s">
        <v>77</v>
      </c>
      <c r="AQ726" s="48" t="s">
        <v>77</v>
      </c>
      <c r="AR726" s="48" t="s">
        <v>77</v>
      </c>
      <c r="AS726" s="48" t="s">
        <v>77</v>
      </c>
      <c r="AT726" s="51"/>
      <c r="AU726" s="51"/>
      <c r="AV726" s="51"/>
      <c r="AW726" s="51"/>
      <c r="AX726" s="52"/>
      <c r="AY726" s="37"/>
      <c r="AZ726" s="37"/>
      <c r="BA726" s="75"/>
      <c r="BB726" s="75"/>
      <c r="BC726" s="75"/>
      <c r="BD726" s="75"/>
      <c r="BE726" s="75"/>
      <c r="BF726" s="75"/>
      <c r="BG726" s="75"/>
      <c r="BH726" s="75"/>
      <c r="BI726" s="75"/>
      <c r="BJ726" s="75"/>
      <c r="BK726" s="75"/>
      <c r="BL726" s="75"/>
      <c r="BM726" s="75"/>
      <c r="BN726" s="75"/>
      <c r="BO726" s="75"/>
      <c r="BP726" s="75"/>
      <c r="BQ726" s="75"/>
      <c r="BR726" s="75"/>
      <c r="BS726" s="75"/>
      <c r="BT726" s="75"/>
      <c r="BU726" s="75"/>
      <c r="BV726" s="75"/>
      <c r="BW726" s="75"/>
      <c r="BX726" s="64">
        <f>O726</f>
        <v>45581</v>
      </c>
      <c r="BY726" s="65">
        <f>R726+AX726</f>
        <v>90</v>
      </c>
      <c r="BZ726" s="66" t="str">
        <f>S726</f>
        <v>3 MESES</v>
      </c>
      <c r="CA726" s="42">
        <f>T726+AL726</f>
        <v>21000000</v>
      </c>
      <c r="CB726" s="37" t="s">
        <v>91</v>
      </c>
    </row>
    <row r="727" spans="1:80" s="58" customFormat="1" ht="63.75" customHeight="1" x14ac:dyDescent="0.3">
      <c r="A727" s="75">
        <v>726</v>
      </c>
      <c r="B727" s="73">
        <v>109224</v>
      </c>
      <c r="C727" s="70" t="e">
        <v>#N/A</v>
      </c>
      <c r="D727" s="71" t="s">
        <v>186</v>
      </c>
      <c r="E727" s="71" t="s">
        <v>187</v>
      </c>
      <c r="F727" s="76" t="s">
        <v>4306</v>
      </c>
      <c r="G727" s="38" t="s">
        <v>4307</v>
      </c>
      <c r="H727" s="76" t="s">
        <v>2901</v>
      </c>
      <c r="I727" s="76" t="s">
        <v>4308</v>
      </c>
      <c r="J727" s="40" t="s">
        <v>4309</v>
      </c>
      <c r="K727" s="66" t="s">
        <v>4310</v>
      </c>
      <c r="L727" s="76" t="s">
        <v>4311</v>
      </c>
      <c r="M727" s="86">
        <v>45490</v>
      </c>
      <c r="N727" s="86">
        <v>45516</v>
      </c>
      <c r="O727" s="86">
        <v>45880</v>
      </c>
      <c r="P727" s="76">
        <v>12</v>
      </c>
      <c r="Q727" s="76">
        <v>0</v>
      </c>
      <c r="R727" s="76">
        <v>360</v>
      </c>
      <c r="S727" s="76" t="s">
        <v>4312</v>
      </c>
      <c r="T727" s="69">
        <v>15000000000</v>
      </c>
      <c r="U727" s="69" t="s">
        <v>644</v>
      </c>
      <c r="V727" s="77">
        <v>1281</v>
      </c>
      <c r="W727" s="44">
        <v>45432</v>
      </c>
      <c r="X727" s="62" t="s">
        <v>4313</v>
      </c>
      <c r="Y727" s="46">
        <v>2098</v>
      </c>
      <c r="Z727" s="44">
        <v>45491</v>
      </c>
      <c r="AA727" s="103" t="s">
        <v>4313</v>
      </c>
      <c r="AB727" s="77" t="s">
        <v>84</v>
      </c>
      <c r="AC727" s="97">
        <v>45456</v>
      </c>
      <c r="AD727" s="48" t="s">
        <v>4314</v>
      </c>
      <c r="AE727" s="8" t="s">
        <v>4315</v>
      </c>
      <c r="AF727" s="77" t="s">
        <v>87</v>
      </c>
      <c r="AG727" s="48" t="s">
        <v>2979</v>
      </c>
      <c r="AH727" s="92" t="s">
        <v>4316</v>
      </c>
      <c r="AI727" s="48" t="s">
        <v>77</v>
      </c>
      <c r="AJ727" s="48" t="s">
        <v>77</v>
      </c>
      <c r="AK727" s="49"/>
      <c r="AL727" s="50"/>
      <c r="AM727" s="48" t="s">
        <v>77</v>
      </c>
      <c r="AN727" s="48" t="s">
        <v>77</v>
      </c>
      <c r="AO727" s="48" t="s">
        <v>77</v>
      </c>
      <c r="AP727" s="48" t="s">
        <v>77</v>
      </c>
      <c r="AQ727" s="48" t="s">
        <v>77</v>
      </c>
      <c r="AR727" s="48" t="s">
        <v>77</v>
      </c>
      <c r="AS727" s="48" t="s">
        <v>77</v>
      </c>
      <c r="AT727" s="51"/>
      <c r="AU727" s="51"/>
      <c r="AV727" s="51"/>
      <c r="AW727" s="51"/>
      <c r="AX727" s="52"/>
      <c r="AY727" s="37"/>
      <c r="AZ727" s="37"/>
      <c r="BA727" s="76" t="s">
        <v>3567</v>
      </c>
      <c r="BB727" s="86">
        <v>45784</v>
      </c>
      <c r="BC727" s="76">
        <v>0</v>
      </c>
      <c r="BD727" s="76">
        <v>20</v>
      </c>
      <c r="BE727" s="76">
        <v>20</v>
      </c>
      <c r="BF727" s="76" t="s">
        <v>4318</v>
      </c>
      <c r="BG727" s="76">
        <v>20</v>
      </c>
      <c r="BH727" s="86">
        <v>45805</v>
      </c>
      <c r="BI727" s="86">
        <v>45899</v>
      </c>
      <c r="BJ727" s="75"/>
      <c r="BK727" s="75"/>
      <c r="BL727" s="75"/>
      <c r="BM727" s="75"/>
      <c r="BN727" s="75"/>
      <c r="BO727" s="75"/>
      <c r="BP727" s="75"/>
      <c r="BQ727" s="75"/>
      <c r="BR727" s="75"/>
      <c r="BS727" s="75"/>
      <c r="BT727" s="75"/>
      <c r="BU727" s="75"/>
      <c r="BV727" s="75"/>
      <c r="BW727" s="75"/>
      <c r="BX727" s="64">
        <v>45899</v>
      </c>
      <c r="BY727" s="65">
        <f>R727+AX727</f>
        <v>360</v>
      </c>
      <c r="BZ727" s="66" t="str">
        <f>S727</f>
        <v xml:space="preserve">12 MESES </v>
      </c>
      <c r="CA727" s="42">
        <f>T727+AL727</f>
        <v>15000000000</v>
      </c>
      <c r="CB727" s="66" t="s">
        <v>4319</v>
      </c>
    </row>
    <row r="728" spans="1:80" s="58" customFormat="1" ht="29.25" customHeight="1" x14ac:dyDescent="0.3">
      <c r="A728" s="75">
        <v>727</v>
      </c>
      <c r="B728" s="73">
        <v>110940</v>
      </c>
      <c r="C728" s="70" t="e">
        <v>#N/A</v>
      </c>
      <c r="D728" s="71" t="s">
        <v>186</v>
      </c>
      <c r="E728" s="71" t="s">
        <v>187</v>
      </c>
      <c r="F728" s="76" t="s">
        <v>4320</v>
      </c>
      <c r="G728" s="38" t="s">
        <v>4321</v>
      </c>
      <c r="H728" s="76" t="s">
        <v>643</v>
      </c>
      <c r="I728" s="76" t="s">
        <v>4322</v>
      </c>
      <c r="J728" s="40" t="s">
        <v>4323</v>
      </c>
      <c r="K728" s="66" t="s">
        <v>2973</v>
      </c>
      <c r="L728" s="76" t="s">
        <v>2974</v>
      </c>
      <c r="M728" s="86">
        <v>45490</v>
      </c>
      <c r="N728" s="86">
        <v>45516</v>
      </c>
      <c r="O728" s="86">
        <v>45880</v>
      </c>
      <c r="P728" s="76">
        <v>12</v>
      </c>
      <c r="Q728" s="76">
        <v>0</v>
      </c>
      <c r="R728" s="76">
        <v>360</v>
      </c>
      <c r="S728" s="76" t="s">
        <v>4312</v>
      </c>
      <c r="T728" s="69">
        <v>1500000000</v>
      </c>
      <c r="U728" s="69" t="s">
        <v>644</v>
      </c>
      <c r="V728" s="77">
        <v>1567</v>
      </c>
      <c r="W728" s="44">
        <v>45449</v>
      </c>
      <c r="X728" s="45">
        <v>1500000000</v>
      </c>
      <c r="Y728" s="46">
        <v>2097</v>
      </c>
      <c r="Z728" s="44">
        <v>45491</v>
      </c>
      <c r="AA728" s="47" t="s">
        <v>4324</v>
      </c>
      <c r="AB728" s="77" t="s">
        <v>84</v>
      </c>
      <c r="AC728" s="97">
        <v>45454</v>
      </c>
      <c r="AD728" s="48" t="s">
        <v>4325</v>
      </c>
      <c r="AE728" s="8" t="s">
        <v>4326</v>
      </c>
      <c r="AF728" s="77" t="s">
        <v>87</v>
      </c>
      <c r="AG728" s="48" t="s">
        <v>2979</v>
      </c>
      <c r="AH728" s="60" t="s">
        <v>4317</v>
      </c>
      <c r="AI728" s="48" t="s">
        <v>77</v>
      </c>
      <c r="AJ728" s="48" t="s">
        <v>77</v>
      </c>
      <c r="AK728" s="49"/>
      <c r="AL728" s="50"/>
      <c r="AM728" s="48" t="s">
        <v>77</v>
      </c>
      <c r="AN728" s="48" t="s">
        <v>77</v>
      </c>
      <c r="AO728" s="48" t="s">
        <v>77</v>
      </c>
      <c r="AP728" s="48" t="s">
        <v>77</v>
      </c>
      <c r="AQ728" s="48" t="s">
        <v>77</v>
      </c>
      <c r="AR728" s="48" t="s">
        <v>77</v>
      </c>
      <c r="AS728" s="48" t="s">
        <v>77</v>
      </c>
      <c r="AT728" s="51"/>
      <c r="AU728" s="51"/>
      <c r="AV728" s="51"/>
      <c r="AW728" s="51"/>
      <c r="AX728" s="52"/>
      <c r="AY728" s="37"/>
      <c r="AZ728" s="37"/>
      <c r="BA728" s="76" t="s">
        <v>3567</v>
      </c>
      <c r="BB728" s="86">
        <v>45784</v>
      </c>
      <c r="BC728" s="76">
        <v>0</v>
      </c>
      <c r="BD728" s="76">
        <v>20</v>
      </c>
      <c r="BE728" s="76">
        <v>20</v>
      </c>
      <c r="BF728" s="76" t="s">
        <v>4318</v>
      </c>
      <c r="BG728" s="76">
        <v>20</v>
      </c>
      <c r="BH728" s="86">
        <v>45805</v>
      </c>
      <c r="BI728" s="86">
        <v>45899</v>
      </c>
      <c r="BJ728" s="75"/>
      <c r="BK728" s="75"/>
      <c r="BL728" s="75"/>
      <c r="BM728" s="75"/>
      <c r="BN728" s="75"/>
      <c r="BO728" s="75"/>
      <c r="BP728" s="75"/>
      <c r="BQ728" s="75"/>
      <c r="BR728" s="75"/>
      <c r="BS728" s="75"/>
      <c r="BT728" s="75"/>
      <c r="BU728" s="75"/>
      <c r="BV728" s="75"/>
      <c r="BW728" s="75"/>
      <c r="BX728" s="64">
        <v>45899</v>
      </c>
      <c r="BY728" s="65">
        <f>R728+AX728</f>
        <v>360</v>
      </c>
      <c r="BZ728" s="66" t="str">
        <f>S728</f>
        <v xml:space="preserve">12 MESES </v>
      </c>
      <c r="CA728" s="42">
        <f>T728+AL728</f>
        <v>1500000000</v>
      </c>
      <c r="CB728" s="66" t="s">
        <v>4319</v>
      </c>
    </row>
    <row r="729" spans="1:80" s="58" customFormat="1" ht="29.25" customHeight="1" x14ac:dyDescent="0.3">
      <c r="A729" s="75">
        <v>728</v>
      </c>
      <c r="B729" s="73">
        <v>113215</v>
      </c>
      <c r="C729" s="70" t="e">
        <v>#N/A</v>
      </c>
      <c r="D729" s="71" t="s">
        <v>4327</v>
      </c>
      <c r="E729" s="71" t="s">
        <v>4328</v>
      </c>
      <c r="F729" s="76" t="s">
        <v>4329</v>
      </c>
      <c r="G729" s="38" t="s">
        <v>4330</v>
      </c>
      <c r="H729" s="76" t="s">
        <v>643</v>
      </c>
      <c r="I729" s="76" t="s">
        <v>4331</v>
      </c>
      <c r="J729" s="40" t="s">
        <v>4332</v>
      </c>
      <c r="K729" s="66" t="s">
        <v>647</v>
      </c>
      <c r="L729" s="76" t="s">
        <v>2877</v>
      </c>
      <c r="M729" s="86">
        <v>45505</v>
      </c>
      <c r="N729" s="86">
        <v>45513</v>
      </c>
      <c r="O729" s="86">
        <v>45604</v>
      </c>
      <c r="P729" s="76">
        <v>3</v>
      </c>
      <c r="Q729" s="76">
        <v>0</v>
      </c>
      <c r="R729" s="76">
        <v>90</v>
      </c>
      <c r="S729" s="76" t="s">
        <v>2842</v>
      </c>
      <c r="T729" s="69">
        <v>36000000</v>
      </c>
      <c r="U729" s="69" t="s">
        <v>644</v>
      </c>
      <c r="V729" s="77">
        <v>1705</v>
      </c>
      <c r="W729" s="44">
        <v>45478</v>
      </c>
      <c r="X729" s="45">
        <v>36000000</v>
      </c>
      <c r="Y729" s="46">
        <v>2100</v>
      </c>
      <c r="Z729" s="44">
        <v>45509</v>
      </c>
      <c r="AA729" s="47" t="s">
        <v>3492</v>
      </c>
      <c r="AB729" s="77" t="s">
        <v>3171</v>
      </c>
      <c r="AC729" s="97">
        <v>45489</v>
      </c>
      <c r="AD729" s="48" t="s">
        <v>4333</v>
      </c>
      <c r="AE729" s="8" t="s">
        <v>4334</v>
      </c>
      <c r="AF729" s="77" t="s">
        <v>87</v>
      </c>
      <c r="AG729" s="61" t="s">
        <v>4090</v>
      </c>
      <c r="AH729" s="48" t="s">
        <v>655</v>
      </c>
      <c r="AI729" s="77" t="s">
        <v>3174</v>
      </c>
      <c r="AJ729" s="97">
        <v>45604</v>
      </c>
      <c r="AK729" s="49"/>
      <c r="AL729" s="50"/>
      <c r="AM729" s="48" t="s">
        <v>77</v>
      </c>
      <c r="AN729" s="46" t="s">
        <v>77</v>
      </c>
      <c r="AO729" s="59"/>
      <c r="AP729" s="50"/>
      <c r="AQ729" s="46"/>
      <c r="AR729" s="59"/>
      <c r="AS729" s="50"/>
      <c r="AT729" s="76">
        <v>1</v>
      </c>
      <c r="AU729" s="76">
        <v>0</v>
      </c>
      <c r="AV729" s="76">
        <v>30</v>
      </c>
      <c r="AW729" s="76" t="s">
        <v>4335</v>
      </c>
      <c r="AX729" s="76">
        <v>30</v>
      </c>
      <c r="AY729" s="86">
        <v>45634</v>
      </c>
      <c r="AZ729" s="75"/>
      <c r="BA729" s="75"/>
      <c r="BB729" s="75"/>
      <c r="BC729" s="75"/>
      <c r="BD729" s="75"/>
      <c r="BE729" s="75"/>
      <c r="BF729" s="75"/>
      <c r="BG729" s="75"/>
      <c r="BH729" s="75"/>
      <c r="BI729" s="75"/>
      <c r="BJ729" s="75"/>
      <c r="BK729" s="75"/>
      <c r="BL729" s="75"/>
      <c r="BM729" s="75"/>
      <c r="BN729" s="75"/>
      <c r="BO729" s="75"/>
      <c r="BP729" s="75"/>
      <c r="BQ729" s="75"/>
      <c r="BR729" s="75"/>
      <c r="BS729" s="75"/>
      <c r="BT729" s="75"/>
      <c r="BU729" s="75"/>
      <c r="BV729" s="75"/>
      <c r="BW729" s="75"/>
      <c r="BX729" s="64">
        <v>45634</v>
      </c>
      <c r="BY729" s="65">
        <f>R729+AX729</f>
        <v>120</v>
      </c>
      <c r="BZ729" s="66" t="s">
        <v>1144</v>
      </c>
      <c r="CA729" s="42">
        <f>T729+AL729</f>
        <v>36000000</v>
      </c>
      <c r="CB729" s="37" t="s">
        <v>91</v>
      </c>
    </row>
    <row r="730" spans="1:80" s="58" customFormat="1" ht="29.25" customHeight="1" x14ac:dyDescent="0.3">
      <c r="A730" s="75">
        <v>729</v>
      </c>
      <c r="B730" s="73">
        <v>114574</v>
      </c>
      <c r="C730" s="36" t="s">
        <v>281</v>
      </c>
      <c r="D730" s="71" t="s">
        <v>282</v>
      </c>
      <c r="E730" s="71" t="s">
        <v>283</v>
      </c>
      <c r="F730" s="66" t="s">
        <v>4336</v>
      </c>
      <c r="G730" s="38" t="s">
        <v>4337</v>
      </c>
      <c r="H730" s="76" t="s">
        <v>76</v>
      </c>
      <c r="I730" s="76" t="s">
        <v>4338</v>
      </c>
      <c r="J730" s="40" t="s">
        <v>4339</v>
      </c>
      <c r="K730" s="66" t="s">
        <v>80</v>
      </c>
      <c r="L730" s="76" t="s">
        <v>81</v>
      </c>
      <c r="M730" s="86">
        <v>45512</v>
      </c>
      <c r="N730" s="86">
        <v>45513</v>
      </c>
      <c r="O730" s="86">
        <v>45665</v>
      </c>
      <c r="P730" s="76">
        <v>5</v>
      </c>
      <c r="Q730" s="76">
        <v>0</v>
      </c>
      <c r="R730" s="76">
        <f t="shared" ref="R730:R740" si="19">P730*30</f>
        <v>150</v>
      </c>
      <c r="S730" s="76" t="s">
        <v>111</v>
      </c>
      <c r="T730" s="69">
        <v>42500000</v>
      </c>
      <c r="U730" s="69">
        <v>8500000</v>
      </c>
      <c r="V730" s="77">
        <v>1731</v>
      </c>
      <c r="W730" s="44">
        <v>45506</v>
      </c>
      <c r="X730" s="45">
        <v>42500000</v>
      </c>
      <c r="Y730" s="46">
        <v>2101</v>
      </c>
      <c r="Z730" s="44">
        <v>45513</v>
      </c>
      <c r="AA730" s="47" t="s">
        <v>4340</v>
      </c>
      <c r="AB730" s="77" t="s">
        <v>84</v>
      </c>
      <c r="AC730" s="97">
        <v>45512</v>
      </c>
      <c r="AD730" s="48" t="s">
        <v>4341</v>
      </c>
      <c r="AE730" s="8" t="s">
        <v>4342</v>
      </c>
      <c r="AF730" s="77" t="s">
        <v>87</v>
      </c>
      <c r="AG730" s="48" t="s">
        <v>290</v>
      </c>
      <c r="AH730" s="60" t="s">
        <v>2987</v>
      </c>
      <c r="AI730" s="77" t="s">
        <v>2887</v>
      </c>
      <c r="AJ730" s="97">
        <v>45665</v>
      </c>
      <c r="AK730" s="50">
        <v>17000000</v>
      </c>
      <c r="AL730" s="50">
        <v>17000000</v>
      </c>
      <c r="AM730" s="46">
        <v>126804</v>
      </c>
      <c r="AN730" s="46">
        <v>1</v>
      </c>
      <c r="AO730" s="97">
        <v>45665</v>
      </c>
      <c r="AP730" s="50">
        <v>17000000</v>
      </c>
      <c r="AQ730" s="46">
        <v>1</v>
      </c>
      <c r="AR730" s="97">
        <v>45665</v>
      </c>
      <c r="AS730" s="50">
        <v>17000000</v>
      </c>
      <c r="AT730" s="76">
        <v>2</v>
      </c>
      <c r="AU730" s="76">
        <v>0</v>
      </c>
      <c r="AV730" s="76">
        <v>60</v>
      </c>
      <c r="AW730" s="76" t="s">
        <v>3264</v>
      </c>
      <c r="AX730" s="76">
        <v>60</v>
      </c>
      <c r="AY730" s="86">
        <v>45724</v>
      </c>
      <c r="AZ730" s="75"/>
      <c r="BA730" s="75"/>
      <c r="BB730" s="75"/>
      <c r="BC730" s="75"/>
      <c r="BD730" s="75"/>
      <c r="BE730" s="75"/>
      <c r="BF730" s="75"/>
      <c r="BG730" s="75"/>
      <c r="BH730" s="75"/>
      <c r="BI730" s="75"/>
      <c r="BJ730" s="75"/>
      <c r="BK730" s="75"/>
      <c r="BL730" s="75"/>
      <c r="BM730" s="75"/>
      <c r="BN730" s="75"/>
      <c r="BO730" s="75"/>
      <c r="BP730" s="75"/>
      <c r="BQ730" s="75"/>
      <c r="BR730" s="75"/>
      <c r="BS730" s="75"/>
      <c r="BT730" s="75"/>
      <c r="BU730" s="75"/>
      <c r="BV730" s="75"/>
      <c r="BW730" s="75"/>
      <c r="BX730" s="86">
        <v>45724</v>
      </c>
      <c r="BY730" s="65">
        <f>R730+AX730</f>
        <v>210</v>
      </c>
      <c r="BZ730" s="66" t="s">
        <v>4343</v>
      </c>
      <c r="CA730" s="42">
        <f>T730+AL730</f>
        <v>59500000</v>
      </c>
      <c r="CB730" s="66" t="s">
        <v>656</v>
      </c>
    </row>
    <row r="731" spans="1:80" s="58" customFormat="1" ht="29.25" customHeight="1" x14ac:dyDescent="0.3">
      <c r="A731" s="75">
        <v>730</v>
      </c>
      <c r="B731" s="73">
        <v>114569</v>
      </c>
      <c r="C731" s="36" t="s">
        <v>71</v>
      </c>
      <c r="D731" s="71" t="s">
        <v>72</v>
      </c>
      <c r="E731" s="71" t="s">
        <v>73</v>
      </c>
      <c r="F731" s="66" t="s">
        <v>4344</v>
      </c>
      <c r="G731" s="38" t="s">
        <v>4345</v>
      </c>
      <c r="H731" s="76" t="s">
        <v>76</v>
      </c>
      <c r="I731" s="76" t="s">
        <v>4346</v>
      </c>
      <c r="J731" s="40" t="s">
        <v>3316</v>
      </c>
      <c r="K731" s="66" t="s">
        <v>80</v>
      </c>
      <c r="L731" s="76" t="s">
        <v>81</v>
      </c>
      <c r="M731" s="86">
        <v>45512</v>
      </c>
      <c r="N731" s="86">
        <v>45513</v>
      </c>
      <c r="O731" s="86">
        <v>45665</v>
      </c>
      <c r="P731" s="76">
        <v>5</v>
      </c>
      <c r="Q731" s="76">
        <v>0</v>
      </c>
      <c r="R731" s="76">
        <f t="shared" si="19"/>
        <v>150</v>
      </c>
      <c r="S731" s="76" t="s">
        <v>111</v>
      </c>
      <c r="T731" s="69">
        <v>40000000</v>
      </c>
      <c r="U731" s="69">
        <v>8000000</v>
      </c>
      <c r="V731" s="77">
        <v>1722</v>
      </c>
      <c r="W731" s="44">
        <v>45506</v>
      </c>
      <c r="X731" s="45">
        <v>80000000</v>
      </c>
      <c r="Y731" s="46">
        <v>2102</v>
      </c>
      <c r="Z731" s="44">
        <v>45513</v>
      </c>
      <c r="AA731" s="47" t="s">
        <v>3591</v>
      </c>
      <c r="AB731" s="77" t="s">
        <v>84</v>
      </c>
      <c r="AC731" s="97">
        <v>45512</v>
      </c>
      <c r="AD731" s="48" t="s">
        <v>4347</v>
      </c>
      <c r="AE731" s="8" t="s">
        <v>4348</v>
      </c>
      <c r="AF731" s="77" t="s">
        <v>87</v>
      </c>
      <c r="AG731" s="61" t="s">
        <v>88</v>
      </c>
      <c r="AH731" s="60" t="s">
        <v>4349</v>
      </c>
      <c r="AI731" s="48" t="s">
        <v>108</v>
      </c>
      <c r="AJ731" s="97">
        <v>45649</v>
      </c>
      <c r="AK731" s="50">
        <v>20000000</v>
      </c>
      <c r="AL731" s="50">
        <v>20000000</v>
      </c>
      <c r="AM731" s="48">
        <v>122768</v>
      </c>
      <c r="AN731" s="46">
        <v>2058</v>
      </c>
      <c r="AO731" s="59">
        <v>45642</v>
      </c>
      <c r="AP731" s="50">
        <v>20000000</v>
      </c>
      <c r="AQ731" s="46">
        <v>2657</v>
      </c>
      <c r="AR731" s="59">
        <v>45652</v>
      </c>
      <c r="AS731" s="50">
        <v>20000000</v>
      </c>
      <c r="AT731" s="66">
        <v>2</v>
      </c>
      <c r="AU731" s="66">
        <v>15</v>
      </c>
      <c r="AV731" s="66">
        <f>AT731*30+AU731</f>
        <v>75</v>
      </c>
      <c r="AW731" s="66" t="s">
        <v>4350</v>
      </c>
      <c r="AX731" s="66">
        <v>75</v>
      </c>
      <c r="AY731" s="86">
        <v>45739</v>
      </c>
      <c r="AZ731" s="75"/>
      <c r="BA731" s="75"/>
      <c r="BB731" s="75"/>
      <c r="BC731" s="75"/>
      <c r="BD731" s="75"/>
      <c r="BE731" s="75"/>
      <c r="BF731" s="75"/>
      <c r="BG731" s="75"/>
      <c r="BH731" s="75"/>
      <c r="BI731" s="75"/>
      <c r="BJ731" s="76" t="s">
        <v>1187</v>
      </c>
      <c r="BK731" s="64">
        <v>45581</v>
      </c>
      <c r="BL731" s="79">
        <v>45581</v>
      </c>
      <c r="BM731" s="81" t="s">
        <v>4351</v>
      </c>
      <c r="BN731" s="66">
        <v>80825003</v>
      </c>
      <c r="BO731" s="66" t="s">
        <v>4266</v>
      </c>
      <c r="BP731" s="42">
        <v>17866667</v>
      </c>
      <c r="BQ731" s="81" t="s">
        <v>4345</v>
      </c>
      <c r="BR731" s="66">
        <v>38140443</v>
      </c>
      <c r="BS731" s="66" t="s">
        <v>4352</v>
      </c>
      <c r="BT731" s="42">
        <v>22133333</v>
      </c>
      <c r="BU731" s="80" t="s">
        <v>4353</v>
      </c>
      <c r="BV731" s="75"/>
      <c r="BW731" s="75"/>
      <c r="BX731" s="86">
        <v>45705</v>
      </c>
      <c r="BY731" s="65">
        <f>180+9</f>
        <v>189</v>
      </c>
      <c r="BZ731" s="66" t="s">
        <v>4354</v>
      </c>
      <c r="CA731" s="42">
        <v>50400000</v>
      </c>
      <c r="CB731" s="37" t="s">
        <v>245</v>
      </c>
    </row>
    <row r="732" spans="1:80" s="58" customFormat="1" ht="29.25" customHeight="1" x14ac:dyDescent="0.3">
      <c r="A732" s="75">
        <v>731</v>
      </c>
      <c r="B732" s="73">
        <v>114514</v>
      </c>
      <c r="C732" s="36" t="s">
        <v>71</v>
      </c>
      <c r="D732" s="71" t="s">
        <v>72</v>
      </c>
      <c r="E732" s="71" t="s">
        <v>73</v>
      </c>
      <c r="F732" s="66" t="s">
        <v>4355</v>
      </c>
      <c r="G732" s="38" t="s">
        <v>4356</v>
      </c>
      <c r="H732" s="76" t="s">
        <v>76</v>
      </c>
      <c r="I732" s="76" t="s">
        <v>4357</v>
      </c>
      <c r="J732" s="40" t="s">
        <v>4358</v>
      </c>
      <c r="K732" s="66" t="s">
        <v>80</v>
      </c>
      <c r="L732" s="76" t="s">
        <v>81</v>
      </c>
      <c r="M732" s="86">
        <v>45512</v>
      </c>
      <c r="N732" s="86">
        <v>45513</v>
      </c>
      <c r="O732" s="86">
        <v>45665</v>
      </c>
      <c r="P732" s="76">
        <v>5</v>
      </c>
      <c r="Q732" s="76">
        <v>0</v>
      </c>
      <c r="R732" s="76">
        <f t="shared" si="19"/>
        <v>150</v>
      </c>
      <c r="S732" s="76" t="s">
        <v>111</v>
      </c>
      <c r="T732" s="69">
        <v>50000000</v>
      </c>
      <c r="U732" s="69">
        <v>10000000</v>
      </c>
      <c r="V732" s="77">
        <v>1733</v>
      </c>
      <c r="W732" s="44">
        <v>45509</v>
      </c>
      <c r="X732" s="45">
        <v>50000000</v>
      </c>
      <c r="Y732" s="46">
        <v>2103</v>
      </c>
      <c r="Z732" s="44">
        <v>45513</v>
      </c>
      <c r="AA732" s="47" t="s">
        <v>4359</v>
      </c>
      <c r="AB732" s="77" t="s">
        <v>84</v>
      </c>
      <c r="AC732" s="97">
        <v>45512</v>
      </c>
      <c r="AD732" s="48" t="s">
        <v>4360</v>
      </c>
      <c r="AE732" s="8" t="s">
        <v>4361</v>
      </c>
      <c r="AF732" s="77" t="s">
        <v>87</v>
      </c>
      <c r="AG732" s="48" t="s">
        <v>204</v>
      </c>
      <c r="AH732" s="60" t="s">
        <v>2987</v>
      </c>
      <c r="AI732" s="48" t="s">
        <v>108</v>
      </c>
      <c r="AJ732" s="97">
        <v>45649</v>
      </c>
      <c r="AK732" s="50">
        <v>25000000</v>
      </c>
      <c r="AL732" s="50">
        <v>25000000</v>
      </c>
      <c r="AM732" s="48">
        <v>122766</v>
      </c>
      <c r="AN732" s="46">
        <v>2038</v>
      </c>
      <c r="AO732" s="59">
        <v>45639</v>
      </c>
      <c r="AP732" s="50">
        <v>25000000</v>
      </c>
      <c r="AQ732" s="46">
        <v>2658</v>
      </c>
      <c r="AR732" s="59">
        <v>45652</v>
      </c>
      <c r="AS732" s="50">
        <v>25000000</v>
      </c>
      <c r="AT732" s="66">
        <v>2</v>
      </c>
      <c r="AU732" s="66">
        <v>15</v>
      </c>
      <c r="AV732" s="66">
        <f>AT732*30+AU732</f>
        <v>75</v>
      </c>
      <c r="AW732" s="66" t="s">
        <v>4350</v>
      </c>
      <c r="AX732" s="66">
        <v>75</v>
      </c>
      <c r="AY732" s="86">
        <v>45739</v>
      </c>
      <c r="AZ732" s="75"/>
      <c r="BA732" s="75"/>
      <c r="BB732" s="75"/>
      <c r="BC732" s="75"/>
      <c r="BD732" s="75"/>
      <c r="BE732" s="75"/>
      <c r="BF732" s="75"/>
      <c r="BG732" s="75"/>
      <c r="BH732" s="75"/>
      <c r="BI732" s="75"/>
      <c r="BJ732" s="75"/>
      <c r="BK732" s="75"/>
      <c r="BL732" s="75"/>
      <c r="BM732" s="75"/>
      <c r="BN732" s="75"/>
      <c r="BO732" s="75"/>
      <c r="BP732" s="75"/>
      <c r="BQ732" s="75"/>
      <c r="BR732" s="75"/>
      <c r="BS732" s="75"/>
      <c r="BT732" s="75"/>
      <c r="BU732" s="75"/>
      <c r="BV732" s="75"/>
      <c r="BW732" s="75"/>
      <c r="BX732" s="86">
        <v>45739</v>
      </c>
      <c r="BY732" s="65">
        <f>R732+AX732</f>
        <v>225</v>
      </c>
      <c r="BZ732" s="66" t="s">
        <v>4362</v>
      </c>
      <c r="CA732" s="42">
        <f>T732+AL732</f>
        <v>75000000</v>
      </c>
      <c r="CB732" s="66" t="s">
        <v>656</v>
      </c>
    </row>
    <row r="733" spans="1:80" s="58" customFormat="1" ht="29.25" customHeight="1" x14ac:dyDescent="0.3">
      <c r="A733" s="75">
        <v>732</v>
      </c>
      <c r="B733" s="73">
        <v>114515</v>
      </c>
      <c r="C733" s="36" t="s">
        <v>71</v>
      </c>
      <c r="D733" s="71" t="s">
        <v>72</v>
      </c>
      <c r="E733" s="71" t="s">
        <v>73</v>
      </c>
      <c r="F733" s="66" t="s">
        <v>4363</v>
      </c>
      <c r="G733" s="38" t="s">
        <v>4364</v>
      </c>
      <c r="H733" s="76" t="s">
        <v>76</v>
      </c>
      <c r="I733" s="76" t="s">
        <v>4365</v>
      </c>
      <c r="J733" s="40" t="s">
        <v>1768</v>
      </c>
      <c r="K733" s="66" t="s">
        <v>80</v>
      </c>
      <c r="L733" s="76" t="s">
        <v>81</v>
      </c>
      <c r="M733" s="86">
        <v>45512</v>
      </c>
      <c r="N733" s="86">
        <v>45513</v>
      </c>
      <c r="O733" s="86">
        <v>45665</v>
      </c>
      <c r="P733" s="76">
        <v>5</v>
      </c>
      <c r="Q733" s="76">
        <v>0</v>
      </c>
      <c r="R733" s="76">
        <f t="shared" si="19"/>
        <v>150</v>
      </c>
      <c r="S733" s="76" t="s">
        <v>111</v>
      </c>
      <c r="T733" s="69">
        <v>50000000</v>
      </c>
      <c r="U733" s="69">
        <v>10000000</v>
      </c>
      <c r="V733" s="77">
        <v>1732</v>
      </c>
      <c r="W733" s="44">
        <v>45509</v>
      </c>
      <c r="X733" s="45">
        <v>50000000</v>
      </c>
      <c r="Y733" s="46">
        <v>2104</v>
      </c>
      <c r="Z733" s="44">
        <v>45513</v>
      </c>
      <c r="AA733" s="47" t="s">
        <v>4359</v>
      </c>
      <c r="AB733" s="77" t="s">
        <v>84</v>
      </c>
      <c r="AC733" s="97">
        <v>45512</v>
      </c>
      <c r="AD733" s="48" t="s">
        <v>4366</v>
      </c>
      <c r="AE733" s="8" t="s">
        <v>4367</v>
      </c>
      <c r="AF733" s="77" t="s">
        <v>87</v>
      </c>
      <c r="AG733" s="48" t="s">
        <v>204</v>
      </c>
      <c r="AH733" s="60" t="s">
        <v>2987</v>
      </c>
      <c r="AI733" s="48" t="s">
        <v>108</v>
      </c>
      <c r="AJ733" s="97">
        <v>45649</v>
      </c>
      <c r="AK733" s="50">
        <v>25000000</v>
      </c>
      <c r="AL733" s="50">
        <v>25000000</v>
      </c>
      <c r="AM733" s="48">
        <v>122767</v>
      </c>
      <c r="AN733" s="46">
        <v>2039</v>
      </c>
      <c r="AO733" s="59">
        <v>45639</v>
      </c>
      <c r="AP733" s="50">
        <v>25000000</v>
      </c>
      <c r="AQ733" s="46">
        <v>2660</v>
      </c>
      <c r="AR733" s="59">
        <v>45652</v>
      </c>
      <c r="AS733" s="50">
        <v>25000000</v>
      </c>
      <c r="AT733" s="66">
        <v>2</v>
      </c>
      <c r="AU733" s="66">
        <v>15</v>
      </c>
      <c r="AV733" s="66">
        <f>AT733*30+AU733</f>
        <v>75</v>
      </c>
      <c r="AW733" s="66" t="s">
        <v>4350</v>
      </c>
      <c r="AX733" s="66">
        <v>75</v>
      </c>
      <c r="AY733" s="86">
        <v>45739</v>
      </c>
      <c r="AZ733" s="75"/>
      <c r="BA733" s="75"/>
      <c r="BB733" s="75"/>
      <c r="BC733" s="75"/>
      <c r="BD733" s="75"/>
      <c r="BE733" s="75"/>
      <c r="BF733" s="75"/>
      <c r="BG733" s="75"/>
      <c r="BH733" s="75"/>
      <c r="BI733" s="75"/>
      <c r="BJ733" s="75"/>
      <c r="BK733" s="75"/>
      <c r="BL733" s="75"/>
      <c r="BM733" s="75"/>
      <c r="BN733" s="75"/>
      <c r="BO733" s="75"/>
      <c r="BP733" s="75"/>
      <c r="BQ733" s="75"/>
      <c r="BR733" s="75"/>
      <c r="BS733" s="75"/>
      <c r="BT733" s="75"/>
      <c r="BU733" s="75"/>
      <c r="BV733" s="75"/>
      <c r="BW733" s="75"/>
      <c r="BX733" s="86">
        <v>45739</v>
      </c>
      <c r="BY733" s="65">
        <f>R733+AX733</f>
        <v>225</v>
      </c>
      <c r="BZ733" s="66" t="s">
        <v>4362</v>
      </c>
      <c r="CA733" s="42">
        <f>T733+AL733</f>
        <v>75000000</v>
      </c>
      <c r="CB733" s="66" t="s">
        <v>656</v>
      </c>
    </row>
    <row r="734" spans="1:80" s="58" customFormat="1" ht="29.25" customHeight="1" x14ac:dyDescent="0.3">
      <c r="A734" s="75">
        <v>733</v>
      </c>
      <c r="B734" s="73">
        <v>114657</v>
      </c>
      <c r="C734" s="36" t="s">
        <v>71</v>
      </c>
      <c r="D734" s="71" t="s">
        <v>72</v>
      </c>
      <c r="E734" s="71" t="s">
        <v>73</v>
      </c>
      <c r="F734" s="66" t="s">
        <v>4368</v>
      </c>
      <c r="G734" s="38" t="s">
        <v>1197</v>
      </c>
      <c r="H734" s="76" t="s">
        <v>76</v>
      </c>
      <c r="I734" s="76" t="s">
        <v>4369</v>
      </c>
      <c r="J734" s="40" t="s">
        <v>172</v>
      </c>
      <c r="K734" s="66" t="s">
        <v>80</v>
      </c>
      <c r="L734" s="76" t="s">
        <v>81</v>
      </c>
      <c r="M734" s="86">
        <v>45513</v>
      </c>
      <c r="N734" s="86">
        <v>45518</v>
      </c>
      <c r="O734" s="86">
        <v>45670</v>
      </c>
      <c r="P734" s="76">
        <v>5</v>
      </c>
      <c r="Q734" s="76">
        <v>0</v>
      </c>
      <c r="R734" s="76">
        <f t="shared" si="19"/>
        <v>150</v>
      </c>
      <c r="S734" s="76" t="s">
        <v>111</v>
      </c>
      <c r="T734" s="69">
        <v>14000000</v>
      </c>
      <c r="U734" s="69">
        <v>2800000</v>
      </c>
      <c r="V734" s="104">
        <v>1729</v>
      </c>
      <c r="W734" s="44">
        <v>45506</v>
      </c>
      <c r="X734" s="45">
        <v>70000000</v>
      </c>
      <c r="Y734" s="46">
        <v>2106</v>
      </c>
      <c r="Z734" s="44">
        <v>45516</v>
      </c>
      <c r="AA734" s="47" t="s">
        <v>798</v>
      </c>
      <c r="AB734" s="77" t="s">
        <v>84</v>
      </c>
      <c r="AC734" s="97">
        <v>45513</v>
      </c>
      <c r="AD734" s="48" t="s">
        <v>4370</v>
      </c>
      <c r="AE734" s="8" t="s">
        <v>4371</v>
      </c>
      <c r="AF734" s="77" t="s">
        <v>87</v>
      </c>
      <c r="AG734" s="48" t="s">
        <v>118</v>
      </c>
      <c r="AH734" s="60" t="s">
        <v>113</v>
      </c>
      <c r="AI734" s="48" t="s">
        <v>108</v>
      </c>
      <c r="AJ734" s="97">
        <v>45652</v>
      </c>
      <c r="AK734" s="50">
        <v>4200000</v>
      </c>
      <c r="AL734" s="50">
        <v>4200000</v>
      </c>
      <c r="AM734" s="48">
        <v>124540</v>
      </c>
      <c r="AN734" s="46">
        <v>2154</v>
      </c>
      <c r="AO734" s="59">
        <v>45646</v>
      </c>
      <c r="AP734" s="50">
        <v>4200000</v>
      </c>
      <c r="AQ734" s="46">
        <v>2773</v>
      </c>
      <c r="AR734" s="59">
        <v>45653</v>
      </c>
      <c r="AS734" s="50">
        <v>4200000</v>
      </c>
      <c r="AT734" s="66">
        <v>1</v>
      </c>
      <c r="AU734" s="66">
        <v>15</v>
      </c>
      <c r="AV734" s="66">
        <f>AT734*30+AU734</f>
        <v>45</v>
      </c>
      <c r="AW734" s="66" t="s">
        <v>110</v>
      </c>
      <c r="AX734" s="66">
        <v>45</v>
      </c>
      <c r="AY734" s="86">
        <v>45716</v>
      </c>
      <c r="AZ734" s="75"/>
      <c r="BA734" s="75"/>
      <c r="BB734" s="75"/>
      <c r="BC734" s="75"/>
      <c r="BD734" s="75"/>
      <c r="BE734" s="75"/>
      <c r="BF734" s="75"/>
      <c r="BG734" s="75"/>
      <c r="BH734" s="75"/>
      <c r="BI734" s="75"/>
      <c r="BJ734" s="75"/>
      <c r="BK734" s="75"/>
      <c r="BL734" s="75"/>
      <c r="BM734" s="75"/>
      <c r="BN734" s="75"/>
      <c r="BO734" s="75"/>
      <c r="BP734" s="75"/>
      <c r="BQ734" s="75"/>
      <c r="BR734" s="75"/>
      <c r="BS734" s="75"/>
      <c r="BT734" s="75"/>
      <c r="BU734" s="75"/>
      <c r="BV734" s="75"/>
      <c r="BW734" s="75"/>
      <c r="BX734" s="86">
        <v>45716</v>
      </c>
      <c r="BY734" s="65">
        <f>R734+AX734</f>
        <v>195</v>
      </c>
      <c r="BZ734" s="66" t="s">
        <v>4372</v>
      </c>
      <c r="CA734" s="42">
        <f>T734+AL734</f>
        <v>18200000</v>
      </c>
      <c r="CB734" s="66" t="s">
        <v>656</v>
      </c>
    </row>
    <row r="735" spans="1:80" s="58" customFormat="1" ht="29.25" customHeight="1" x14ac:dyDescent="0.3">
      <c r="A735" s="75">
        <v>734</v>
      </c>
      <c r="B735" s="73">
        <v>114658</v>
      </c>
      <c r="C735" s="36" t="s">
        <v>71</v>
      </c>
      <c r="D735" s="71" t="s">
        <v>72</v>
      </c>
      <c r="E735" s="71" t="s">
        <v>73</v>
      </c>
      <c r="F735" s="66" t="s">
        <v>4373</v>
      </c>
      <c r="G735" s="38" t="s">
        <v>2507</v>
      </c>
      <c r="H735" s="76" t="s">
        <v>76</v>
      </c>
      <c r="I735" s="76" t="s">
        <v>4374</v>
      </c>
      <c r="J735" s="40" t="s">
        <v>1480</v>
      </c>
      <c r="K735" s="66" t="s">
        <v>80</v>
      </c>
      <c r="L735" s="76" t="s">
        <v>81</v>
      </c>
      <c r="M735" s="86">
        <v>45513</v>
      </c>
      <c r="N735" s="86">
        <v>45517</v>
      </c>
      <c r="O735" s="86">
        <v>45669</v>
      </c>
      <c r="P735" s="76">
        <v>5</v>
      </c>
      <c r="Q735" s="76">
        <v>0</v>
      </c>
      <c r="R735" s="76">
        <f t="shared" si="19"/>
        <v>150</v>
      </c>
      <c r="S735" s="76" t="s">
        <v>111</v>
      </c>
      <c r="T735" s="69">
        <v>19000000</v>
      </c>
      <c r="U735" s="69">
        <v>3800000</v>
      </c>
      <c r="V735" s="104">
        <v>1730</v>
      </c>
      <c r="W735" s="44">
        <v>45506</v>
      </c>
      <c r="X735" s="45">
        <v>57000000</v>
      </c>
      <c r="Y735" s="46">
        <v>2107</v>
      </c>
      <c r="Z735" s="44">
        <v>45516</v>
      </c>
      <c r="AA735" s="47" t="s">
        <v>4375</v>
      </c>
      <c r="AB735" s="77" t="s">
        <v>84</v>
      </c>
      <c r="AC735" s="97">
        <v>45513</v>
      </c>
      <c r="AD735" s="48" t="s">
        <v>4376</v>
      </c>
      <c r="AE735" s="8" t="s">
        <v>4377</v>
      </c>
      <c r="AF735" s="77" t="s">
        <v>87</v>
      </c>
      <c r="AG735" s="48" t="s">
        <v>118</v>
      </c>
      <c r="AH735" s="60" t="s">
        <v>113</v>
      </c>
      <c r="AI735" s="48" t="s">
        <v>108</v>
      </c>
      <c r="AJ735" s="97">
        <v>45652</v>
      </c>
      <c r="AK735" s="50">
        <v>5700000</v>
      </c>
      <c r="AL735" s="50">
        <v>5700000</v>
      </c>
      <c r="AM735" s="48">
        <v>124543</v>
      </c>
      <c r="AN735" s="46">
        <v>2156</v>
      </c>
      <c r="AO735" s="59">
        <v>45646</v>
      </c>
      <c r="AP735" s="50">
        <v>5700000</v>
      </c>
      <c r="AQ735" s="46">
        <v>2774</v>
      </c>
      <c r="AR735" s="59">
        <v>45653</v>
      </c>
      <c r="AS735" s="50">
        <v>5700000</v>
      </c>
      <c r="AT735" s="66">
        <v>1</v>
      </c>
      <c r="AU735" s="66">
        <v>15</v>
      </c>
      <c r="AV735" s="66">
        <f>AT735*30+AU735</f>
        <v>45</v>
      </c>
      <c r="AW735" s="66" t="s">
        <v>110</v>
      </c>
      <c r="AX735" s="66">
        <v>45</v>
      </c>
      <c r="AY735" s="86">
        <v>45715</v>
      </c>
      <c r="AZ735" s="75"/>
      <c r="BA735" s="75"/>
      <c r="BB735" s="75"/>
      <c r="BC735" s="75"/>
      <c r="BD735" s="75"/>
      <c r="BE735" s="75"/>
      <c r="BF735" s="75"/>
      <c r="BG735" s="75"/>
      <c r="BH735" s="75"/>
      <c r="BI735" s="75"/>
      <c r="BJ735" s="75"/>
      <c r="BK735" s="75"/>
      <c r="BL735" s="75"/>
      <c r="BM735" s="75"/>
      <c r="BN735" s="75"/>
      <c r="BO735" s="75"/>
      <c r="BP735" s="75"/>
      <c r="BQ735" s="75"/>
      <c r="BR735" s="75"/>
      <c r="BS735" s="75"/>
      <c r="BT735" s="75"/>
      <c r="BU735" s="75"/>
      <c r="BV735" s="75"/>
      <c r="BW735" s="75"/>
      <c r="BX735" s="86">
        <v>45715</v>
      </c>
      <c r="BY735" s="65">
        <f>R735+AX735</f>
        <v>195</v>
      </c>
      <c r="BZ735" s="66" t="s">
        <v>4372</v>
      </c>
      <c r="CA735" s="42">
        <f>T735+AL735</f>
        <v>24700000</v>
      </c>
      <c r="CB735" s="66" t="s">
        <v>656</v>
      </c>
    </row>
    <row r="736" spans="1:80" s="58" customFormat="1" ht="29.25" customHeight="1" x14ac:dyDescent="0.3">
      <c r="A736" s="75">
        <v>735</v>
      </c>
      <c r="B736" s="73">
        <v>114657</v>
      </c>
      <c r="C736" s="36" t="s">
        <v>71</v>
      </c>
      <c r="D736" s="71" t="s">
        <v>72</v>
      </c>
      <c r="E736" s="71" t="s">
        <v>73</v>
      </c>
      <c r="F736" s="66" t="s">
        <v>4378</v>
      </c>
      <c r="G736" s="38" t="s">
        <v>1478</v>
      </c>
      <c r="H736" s="76" t="s">
        <v>76</v>
      </c>
      <c r="I736" s="76" t="s">
        <v>4379</v>
      </c>
      <c r="J736" s="40" t="s">
        <v>4380</v>
      </c>
      <c r="K736" s="66" t="s">
        <v>80</v>
      </c>
      <c r="L736" s="76" t="s">
        <v>81</v>
      </c>
      <c r="M736" s="86">
        <v>45513</v>
      </c>
      <c r="N736" s="86">
        <v>45517</v>
      </c>
      <c r="O736" s="86">
        <v>45669</v>
      </c>
      <c r="P736" s="76">
        <v>5</v>
      </c>
      <c r="Q736" s="76">
        <v>0</v>
      </c>
      <c r="R736" s="76">
        <f t="shared" si="19"/>
        <v>150</v>
      </c>
      <c r="S736" s="76" t="s">
        <v>111</v>
      </c>
      <c r="T736" s="69">
        <v>14000000</v>
      </c>
      <c r="U736" s="69">
        <v>2800000</v>
      </c>
      <c r="V736" s="104">
        <v>1729</v>
      </c>
      <c r="W736" s="44">
        <v>45506</v>
      </c>
      <c r="X736" s="45">
        <v>70000000</v>
      </c>
      <c r="Y736" s="46">
        <v>2108</v>
      </c>
      <c r="Z736" s="44">
        <v>45516</v>
      </c>
      <c r="AA736" s="47" t="s">
        <v>798</v>
      </c>
      <c r="AB736" s="77" t="s">
        <v>84</v>
      </c>
      <c r="AC736" s="97">
        <v>45513</v>
      </c>
      <c r="AD736" s="48" t="s">
        <v>4381</v>
      </c>
      <c r="AE736" s="8" t="s">
        <v>4382</v>
      </c>
      <c r="AF736" s="77" t="s">
        <v>87</v>
      </c>
      <c r="AG736" s="48" t="s">
        <v>118</v>
      </c>
      <c r="AH736" s="60" t="s">
        <v>113</v>
      </c>
      <c r="AI736" s="48" t="s">
        <v>77</v>
      </c>
      <c r="AJ736" s="48" t="s">
        <v>77</v>
      </c>
      <c r="AK736" s="49"/>
      <c r="AL736" s="50"/>
      <c r="AM736" s="48" t="s">
        <v>77</v>
      </c>
      <c r="AN736" s="48" t="s">
        <v>77</v>
      </c>
      <c r="AO736" s="48" t="s">
        <v>77</v>
      </c>
      <c r="AP736" s="48" t="s">
        <v>77</v>
      </c>
      <c r="AQ736" s="48" t="s">
        <v>77</v>
      </c>
      <c r="AR736" s="48" t="s">
        <v>77</v>
      </c>
      <c r="AS736" s="48" t="s">
        <v>77</v>
      </c>
      <c r="AT736" s="51"/>
      <c r="AU736" s="51"/>
      <c r="AV736" s="51"/>
      <c r="AW736" s="51"/>
      <c r="AX736" s="52"/>
      <c r="AY736" s="37"/>
      <c r="AZ736" s="37"/>
      <c r="BA736" s="75"/>
      <c r="BB736" s="75"/>
      <c r="BC736" s="75"/>
      <c r="BD736" s="75"/>
      <c r="BE736" s="75"/>
      <c r="BF736" s="75"/>
      <c r="BG736" s="75"/>
      <c r="BH736" s="75"/>
      <c r="BI736" s="75"/>
      <c r="BJ736" s="75"/>
      <c r="BK736" s="75"/>
      <c r="BL736" s="75"/>
      <c r="BM736" s="75"/>
      <c r="BN736" s="75"/>
      <c r="BO736" s="75"/>
      <c r="BP736" s="75"/>
      <c r="BQ736" s="75"/>
      <c r="BR736" s="75"/>
      <c r="BS736" s="75"/>
      <c r="BT736" s="75"/>
      <c r="BU736" s="75"/>
      <c r="BV736" s="75"/>
      <c r="BW736" s="75"/>
      <c r="BX736" s="64">
        <f>O736</f>
        <v>45669</v>
      </c>
      <c r="BY736" s="65">
        <f>R736+AX736</f>
        <v>150</v>
      </c>
      <c r="BZ736" s="66" t="str">
        <f>S736</f>
        <v>5 MESES</v>
      </c>
      <c r="CA736" s="42">
        <f>T736+AL736</f>
        <v>14000000</v>
      </c>
      <c r="CB736" s="37" t="s">
        <v>91</v>
      </c>
    </row>
    <row r="737" spans="1:80" s="58" customFormat="1" ht="29.25" customHeight="1" x14ac:dyDescent="0.3">
      <c r="A737" s="75">
        <v>736</v>
      </c>
      <c r="B737" s="73">
        <v>114658</v>
      </c>
      <c r="C737" s="36" t="s">
        <v>71</v>
      </c>
      <c r="D737" s="71" t="s">
        <v>72</v>
      </c>
      <c r="E737" s="71" t="s">
        <v>73</v>
      </c>
      <c r="F737" s="66" t="s">
        <v>4383</v>
      </c>
      <c r="G737" s="38" t="s">
        <v>170</v>
      </c>
      <c r="H737" s="76" t="s">
        <v>76</v>
      </c>
      <c r="I737" s="76" t="s">
        <v>4384</v>
      </c>
      <c r="J737" s="40" t="s">
        <v>1480</v>
      </c>
      <c r="K737" s="66" t="s">
        <v>80</v>
      </c>
      <c r="L737" s="76" t="s">
        <v>81</v>
      </c>
      <c r="M737" s="86">
        <v>45513</v>
      </c>
      <c r="N737" s="86">
        <v>45517</v>
      </c>
      <c r="O737" s="86">
        <v>45669</v>
      </c>
      <c r="P737" s="76">
        <v>5</v>
      </c>
      <c r="Q737" s="76">
        <v>0</v>
      </c>
      <c r="R737" s="76">
        <f t="shared" si="19"/>
        <v>150</v>
      </c>
      <c r="S737" s="76" t="s">
        <v>111</v>
      </c>
      <c r="T737" s="69">
        <v>19000000</v>
      </c>
      <c r="U737" s="69">
        <v>3800000</v>
      </c>
      <c r="V737" s="104">
        <v>1730</v>
      </c>
      <c r="W737" s="44">
        <v>45506</v>
      </c>
      <c r="X737" s="45">
        <v>57000000</v>
      </c>
      <c r="Y737" s="46">
        <v>2109</v>
      </c>
      <c r="Z737" s="44">
        <v>45516</v>
      </c>
      <c r="AA737" s="47" t="s">
        <v>4375</v>
      </c>
      <c r="AB737" s="77" t="s">
        <v>84</v>
      </c>
      <c r="AC737" s="97">
        <v>45513</v>
      </c>
      <c r="AD737" s="48" t="s">
        <v>4385</v>
      </c>
      <c r="AE737" s="8" t="s">
        <v>4386</v>
      </c>
      <c r="AF737" s="77" t="s">
        <v>87</v>
      </c>
      <c r="AG737" s="48" t="s">
        <v>118</v>
      </c>
      <c r="AH737" s="60" t="s">
        <v>113</v>
      </c>
      <c r="AI737" s="48" t="s">
        <v>108</v>
      </c>
      <c r="AJ737" s="97">
        <v>45652</v>
      </c>
      <c r="AK737" s="50">
        <v>5700000</v>
      </c>
      <c r="AL737" s="50">
        <v>5700000</v>
      </c>
      <c r="AM737" s="48">
        <v>124541</v>
      </c>
      <c r="AN737" s="46">
        <v>2155</v>
      </c>
      <c r="AO737" s="59">
        <v>45646</v>
      </c>
      <c r="AP737" s="50">
        <v>5700000</v>
      </c>
      <c r="AQ737" s="46">
        <v>2775</v>
      </c>
      <c r="AR737" s="59">
        <v>45653</v>
      </c>
      <c r="AS737" s="50">
        <v>5700000</v>
      </c>
      <c r="AT737" s="66">
        <v>1</v>
      </c>
      <c r="AU737" s="66">
        <v>15</v>
      </c>
      <c r="AV737" s="66">
        <f>AT737*30+AU737</f>
        <v>45</v>
      </c>
      <c r="AW737" s="66" t="s">
        <v>110</v>
      </c>
      <c r="AX737" s="66">
        <v>45</v>
      </c>
      <c r="AY737" s="86">
        <v>45715</v>
      </c>
      <c r="AZ737" s="75"/>
      <c r="BA737" s="75"/>
      <c r="BB737" s="75"/>
      <c r="BC737" s="75"/>
      <c r="BD737" s="75"/>
      <c r="BE737" s="75"/>
      <c r="BF737" s="75"/>
      <c r="BG737" s="75"/>
      <c r="BH737" s="75"/>
      <c r="BI737" s="75"/>
      <c r="BJ737" s="75"/>
      <c r="BK737" s="75"/>
      <c r="BL737" s="75"/>
      <c r="BM737" s="75"/>
      <c r="BN737" s="75"/>
      <c r="BO737" s="75"/>
      <c r="BP737" s="75"/>
      <c r="BQ737" s="75"/>
      <c r="BR737" s="75"/>
      <c r="BS737" s="75"/>
      <c r="BT737" s="75"/>
      <c r="BU737" s="75"/>
      <c r="BV737" s="75"/>
      <c r="BW737" s="75"/>
      <c r="BX737" s="86">
        <v>45715</v>
      </c>
      <c r="BY737" s="65">
        <f>R737+AX737</f>
        <v>195</v>
      </c>
      <c r="BZ737" s="66" t="s">
        <v>4372</v>
      </c>
      <c r="CA737" s="42">
        <f>T737+AL737</f>
        <v>24700000</v>
      </c>
      <c r="CB737" s="66" t="s">
        <v>656</v>
      </c>
    </row>
    <row r="738" spans="1:80" s="58" customFormat="1" ht="29.25" customHeight="1" x14ac:dyDescent="0.3">
      <c r="A738" s="75">
        <v>737</v>
      </c>
      <c r="B738" s="73">
        <v>114630</v>
      </c>
      <c r="C738" s="36" t="s">
        <v>71</v>
      </c>
      <c r="D738" s="71" t="s">
        <v>72</v>
      </c>
      <c r="E738" s="71" t="s">
        <v>73</v>
      </c>
      <c r="F738" s="66" t="s">
        <v>4387</v>
      </c>
      <c r="G738" s="38" t="s">
        <v>2909</v>
      </c>
      <c r="H738" s="76" t="s">
        <v>76</v>
      </c>
      <c r="I738" s="76" t="s">
        <v>4388</v>
      </c>
      <c r="J738" s="40" t="s">
        <v>1768</v>
      </c>
      <c r="K738" s="66" t="s">
        <v>80</v>
      </c>
      <c r="L738" s="76" t="s">
        <v>81</v>
      </c>
      <c r="M738" s="86">
        <v>45513</v>
      </c>
      <c r="N738" s="86">
        <v>45517</v>
      </c>
      <c r="O738" s="86">
        <v>45669</v>
      </c>
      <c r="P738" s="76">
        <v>5</v>
      </c>
      <c r="Q738" s="76">
        <v>0</v>
      </c>
      <c r="R738" s="76">
        <f t="shared" si="19"/>
        <v>150</v>
      </c>
      <c r="S738" s="76" t="s">
        <v>111</v>
      </c>
      <c r="T738" s="69">
        <v>40000000</v>
      </c>
      <c r="U738" s="69">
        <v>8000000</v>
      </c>
      <c r="V738" s="77">
        <v>1726</v>
      </c>
      <c r="W738" s="44">
        <v>45506</v>
      </c>
      <c r="X738" s="45">
        <v>40000000</v>
      </c>
      <c r="Y738" s="46">
        <v>2110</v>
      </c>
      <c r="Z738" s="44">
        <v>45516</v>
      </c>
      <c r="AA738" s="47" t="s">
        <v>3591</v>
      </c>
      <c r="AB738" s="77" t="s">
        <v>84</v>
      </c>
      <c r="AC738" s="97">
        <v>45513</v>
      </c>
      <c r="AD738" s="48" t="s">
        <v>4389</v>
      </c>
      <c r="AE738" s="8" t="s">
        <v>4390</v>
      </c>
      <c r="AF738" s="77" t="s">
        <v>87</v>
      </c>
      <c r="AG738" s="48" t="s">
        <v>204</v>
      </c>
      <c r="AH738" s="60" t="s">
        <v>2987</v>
      </c>
      <c r="AI738" s="48" t="s">
        <v>108</v>
      </c>
      <c r="AJ738" s="97">
        <v>45649</v>
      </c>
      <c r="AK738" s="50">
        <v>20000000</v>
      </c>
      <c r="AL738" s="50">
        <v>20000000</v>
      </c>
      <c r="AM738" s="48">
        <v>122778</v>
      </c>
      <c r="AN738" s="46">
        <v>2040</v>
      </c>
      <c r="AO738" s="59">
        <v>45639</v>
      </c>
      <c r="AP738" s="50">
        <v>20000000</v>
      </c>
      <c r="AQ738" s="46">
        <v>2662</v>
      </c>
      <c r="AR738" s="59">
        <v>45652</v>
      </c>
      <c r="AS738" s="50">
        <v>20000000</v>
      </c>
      <c r="AT738" s="66">
        <v>2</v>
      </c>
      <c r="AU738" s="66">
        <v>15</v>
      </c>
      <c r="AV738" s="66">
        <f>AT738*30+AU738</f>
        <v>75</v>
      </c>
      <c r="AW738" s="66" t="s">
        <v>4350</v>
      </c>
      <c r="AX738" s="66">
        <v>75</v>
      </c>
      <c r="AY738" s="86">
        <v>45743</v>
      </c>
      <c r="AZ738" s="75"/>
      <c r="BA738" s="75"/>
      <c r="BB738" s="75"/>
      <c r="BC738" s="75"/>
      <c r="BD738" s="75"/>
      <c r="BE738" s="75"/>
      <c r="BF738" s="75"/>
      <c r="BG738" s="75"/>
      <c r="BH738" s="75"/>
      <c r="BI738" s="75"/>
      <c r="BJ738" s="75"/>
      <c r="BK738" s="75"/>
      <c r="BL738" s="75"/>
      <c r="BM738" s="75"/>
      <c r="BN738" s="75"/>
      <c r="BO738" s="75"/>
      <c r="BP738" s="75"/>
      <c r="BQ738" s="75"/>
      <c r="BR738" s="75"/>
      <c r="BS738" s="75"/>
      <c r="BT738" s="75"/>
      <c r="BU738" s="75"/>
      <c r="BV738" s="75"/>
      <c r="BW738" s="75"/>
      <c r="BX738" s="86">
        <v>45743</v>
      </c>
      <c r="BY738" s="65">
        <f>R738+AX738</f>
        <v>225</v>
      </c>
      <c r="BZ738" s="66" t="s">
        <v>4362</v>
      </c>
      <c r="CA738" s="42">
        <f>T738+AL738</f>
        <v>60000000</v>
      </c>
      <c r="CB738" s="66" t="s">
        <v>656</v>
      </c>
    </row>
    <row r="739" spans="1:80" s="58" customFormat="1" ht="29.25" customHeight="1" x14ac:dyDescent="0.3">
      <c r="A739" s="75">
        <v>738</v>
      </c>
      <c r="B739" s="73">
        <v>114632</v>
      </c>
      <c r="C739" s="36" t="s">
        <v>71</v>
      </c>
      <c r="D739" s="71" t="s">
        <v>72</v>
      </c>
      <c r="E739" s="71" t="s">
        <v>73</v>
      </c>
      <c r="F739" s="66" t="s">
        <v>4391</v>
      </c>
      <c r="G739" s="38" t="s">
        <v>4392</v>
      </c>
      <c r="H739" s="76" t="s">
        <v>76</v>
      </c>
      <c r="I739" s="76" t="s">
        <v>4393</v>
      </c>
      <c r="J739" s="40" t="s">
        <v>4394</v>
      </c>
      <c r="K739" s="66" t="s">
        <v>80</v>
      </c>
      <c r="L739" s="76" t="s">
        <v>81</v>
      </c>
      <c r="M739" s="86">
        <v>45513</v>
      </c>
      <c r="N739" s="86">
        <v>45517</v>
      </c>
      <c r="O739" s="86">
        <v>45669</v>
      </c>
      <c r="P739" s="76">
        <v>5</v>
      </c>
      <c r="Q739" s="76">
        <v>0</v>
      </c>
      <c r="R739" s="76">
        <f t="shared" si="19"/>
        <v>150</v>
      </c>
      <c r="S739" s="76" t="s">
        <v>111</v>
      </c>
      <c r="T739" s="69">
        <v>45000000</v>
      </c>
      <c r="U739" s="69">
        <v>9000000</v>
      </c>
      <c r="V739" s="77">
        <v>1727</v>
      </c>
      <c r="W739" s="44">
        <v>45506</v>
      </c>
      <c r="X739" s="45">
        <v>45000000</v>
      </c>
      <c r="Y739" s="46">
        <v>2111</v>
      </c>
      <c r="Z739" s="44">
        <v>45516</v>
      </c>
      <c r="AA739" s="47" t="s">
        <v>4395</v>
      </c>
      <c r="AB739" s="77" t="s">
        <v>84</v>
      </c>
      <c r="AC739" s="97">
        <v>45513</v>
      </c>
      <c r="AD739" s="48" t="s">
        <v>4396</v>
      </c>
      <c r="AE739" s="8" t="s">
        <v>4397</v>
      </c>
      <c r="AF739" s="77" t="s">
        <v>87</v>
      </c>
      <c r="AG739" s="48" t="s">
        <v>204</v>
      </c>
      <c r="AH739" s="60" t="s">
        <v>2987</v>
      </c>
      <c r="AI739" s="48" t="s">
        <v>108</v>
      </c>
      <c r="AJ739" s="97">
        <v>45649</v>
      </c>
      <c r="AK739" s="50">
        <v>22500000</v>
      </c>
      <c r="AL739" s="50">
        <v>22500000</v>
      </c>
      <c r="AM739" s="48">
        <v>122803</v>
      </c>
      <c r="AN739" s="46">
        <v>2041</v>
      </c>
      <c r="AO739" s="59">
        <v>45639</v>
      </c>
      <c r="AP739" s="50">
        <v>22500000</v>
      </c>
      <c r="AQ739" s="46">
        <v>2663</v>
      </c>
      <c r="AR739" s="59">
        <v>45652</v>
      </c>
      <c r="AS739" s="50">
        <v>22500000</v>
      </c>
      <c r="AT739" s="66">
        <v>2</v>
      </c>
      <c r="AU739" s="66">
        <v>15</v>
      </c>
      <c r="AV739" s="66">
        <f>AT739*30+AU739</f>
        <v>75</v>
      </c>
      <c r="AW739" s="66" t="s">
        <v>4350</v>
      </c>
      <c r="AX739" s="66">
        <v>75</v>
      </c>
      <c r="AY739" s="86">
        <v>45743</v>
      </c>
      <c r="AZ739" s="75"/>
      <c r="BA739" s="75"/>
      <c r="BB739" s="75"/>
      <c r="BC739" s="75"/>
      <c r="BD739" s="75"/>
      <c r="BE739" s="75"/>
      <c r="BF739" s="75"/>
      <c r="BG739" s="75"/>
      <c r="BH739" s="75"/>
      <c r="BI739" s="75"/>
      <c r="BJ739" s="75"/>
      <c r="BK739" s="75"/>
      <c r="BL739" s="75"/>
      <c r="BM739" s="75"/>
      <c r="BN739" s="75"/>
      <c r="BO739" s="75"/>
      <c r="BP739" s="75"/>
      <c r="BQ739" s="75"/>
      <c r="BR739" s="75"/>
      <c r="BS739" s="75"/>
      <c r="BT739" s="75"/>
      <c r="BU739" s="75"/>
      <c r="BV739" s="75"/>
      <c r="BW739" s="75"/>
      <c r="BX739" s="86">
        <v>45743</v>
      </c>
      <c r="BY739" s="65">
        <f>R739+AX739</f>
        <v>225</v>
      </c>
      <c r="BZ739" s="66" t="s">
        <v>4362</v>
      </c>
      <c r="CA739" s="42">
        <f>T739+AL739</f>
        <v>67500000</v>
      </c>
      <c r="CB739" s="66" t="s">
        <v>656</v>
      </c>
    </row>
    <row r="740" spans="1:80" s="58" customFormat="1" ht="29.25" customHeight="1" x14ac:dyDescent="0.3">
      <c r="A740" s="75">
        <v>739</v>
      </c>
      <c r="B740" s="73">
        <v>114652</v>
      </c>
      <c r="C740" s="36" t="s">
        <v>71</v>
      </c>
      <c r="D740" s="71" t="s">
        <v>72</v>
      </c>
      <c r="E740" s="71" t="s">
        <v>73</v>
      </c>
      <c r="F740" s="66" t="s">
        <v>4398</v>
      </c>
      <c r="G740" s="38" t="s">
        <v>4399</v>
      </c>
      <c r="H740" s="76" t="s">
        <v>76</v>
      </c>
      <c r="I740" s="76" t="s">
        <v>4400</v>
      </c>
      <c r="J740" s="40" t="s">
        <v>4401</v>
      </c>
      <c r="K740" s="66" t="s">
        <v>80</v>
      </c>
      <c r="L740" s="76" t="s">
        <v>81</v>
      </c>
      <c r="M740" s="86">
        <v>45513</v>
      </c>
      <c r="N740" s="86">
        <v>45530</v>
      </c>
      <c r="O740" s="86">
        <v>45682</v>
      </c>
      <c r="P740" s="76">
        <v>5</v>
      </c>
      <c r="Q740" s="76">
        <v>0</v>
      </c>
      <c r="R740" s="76">
        <f t="shared" si="19"/>
        <v>150</v>
      </c>
      <c r="S740" s="76" t="s">
        <v>111</v>
      </c>
      <c r="T740" s="69">
        <v>17500000</v>
      </c>
      <c r="U740" s="69">
        <v>3500000</v>
      </c>
      <c r="V740" s="104">
        <v>1728</v>
      </c>
      <c r="W740" s="44">
        <v>45506</v>
      </c>
      <c r="X740" s="45">
        <v>52500000</v>
      </c>
      <c r="Y740" s="46">
        <v>2112</v>
      </c>
      <c r="Z740" s="44">
        <v>45516</v>
      </c>
      <c r="AA740" s="47" t="s">
        <v>583</v>
      </c>
      <c r="AB740" s="77" t="s">
        <v>84</v>
      </c>
      <c r="AC740" s="97">
        <v>45513</v>
      </c>
      <c r="AD740" s="48" t="s">
        <v>4402</v>
      </c>
      <c r="AE740" s="8" t="s">
        <v>4403</v>
      </c>
      <c r="AF740" s="77" t="s">
        <v>87</v>
      </c>
      <c r="AG740" s="48" t="s">
        <v>951</v>
      </c>
      <c r="AH740" s="60" t="s">
        <v>946</v>
      </c>
      <c r="AI740" s="48" t="s">
        <v>2887</v>
      </c>
      <c r="AJ740" s="59">
        <v>45681</v>
      </c>
      <c r="AK740" s="50">
        <v>5250000</v>
      </c>
      <c r="AL740" s="50">
        <v>5250000</v>
      </c>
      <c r="AM740" s="48">
        <v>128478</v>
      </c>
      <c r="AN740" s="48">
        <v>969</v>
      </c>
      <c r="AO740" s="57">
        <v>45678</v>
      </c>
      <c r="AP740" s="50">
        <v>5250000</v>
      </c>
      <c r="AQ740" s="48">
        <v>1009</v>
      </c>
      <c r="AR740" s="57">
        <v>45684</v>
      </c>
      <c r="AS740" s="50">
        <v>5250000</v>
      </c>
      <c r="AT740" s="66">
        <v>1</v>
      </c>
      <c r="AU740" s="66">
        <v>15</v>
      </c>
      <c r="AV740" s="66">
        <v>45</v>
      </c>
      <c r="AW740" s="66" t="s">
        <v>110</v>
      </c>
      <c r="AX740" s="52">
        <v>45</v>
      </c>
      <c r="AY740" s="57">
        <v>45728</v>
      </c>
      <c r="AZ740" s="37"/>
      <c r="BA740" s="75"/>
      <c r="BB740" s="75"/>
      <c r="BC740" s="75"/>
      <c r="BD740" s="75"/>
      <c r="BE740" s="75"/>
      <c r="BF740" s="75"/>
      <c r="BG740" s="75"/>
      <c r="BH740" s="75"/>
      <c r="BI740" s="75"/>
      <c r="BJ740" s="75"/>
      <c r="BK740" s="75"/>
      <c r="BL740" s="75"/>
      <c r="BM740" s="75"/>
      <c r="BN740" s="75"/>
      <c r="BO740" s="75"/>
      <c r="BP740" s="75"/>
      <c r="BQ740" s="75"/>
      <c r="BR740" s="75"/>
      <c r="BS740" s="75"/>
      <c r="BT740" s="75"/>
      <c r="BU740" s="75"/>
      <c r="BV740" s="75"/>
      <c r="BW740" s="75"/>
      <c r="BX740" s="57">
        <v>45728</v>
      </c>
      <c r="BY740" s="65">
        <f>R740+AX740</f>
        <v>195</v>
      </c>
      <c r="BZ740" s="66" t="s">
        <v>4372</v>
      </c>
      <c r="CA740" s="42">
        <f>T740+AL740</f>
        <v>22750000</v>
      </c>
      <c r="CB740" s="66" t="s">
        <v>656</v>
      </c>
    </row>
    <row r="741" spans="1:80" s="58" customFormat="1" ht="29.25" customHeight="1" x14ac:dyDescent="0.3">
      <c r="A741" s="75">
        <v>740</v>
      </c>
      <c r="B741" s="73">
        <v>114005</v>
      </c>
      <c r="C741" s="70" t="e">
        <v>#N/A</v>
      </c>
      <c r="D741" s="71" t="s">
        <v>4404</v>
      </c>
      <c r="E741" s="71" t="s">
        <v>4405</v>
      </c>
      <c r="F741" s="76" t="s">
        <v>4406</v>
      </c>
      <c r="G741" s="38" t="s">
        <v>4407</v>
      </c>
      <c r="H741" s="76" t="s">
        <v>643</v>
      </c>
      <c r="I741" s="76" t="s">
        <v>4408</v>
      </c>
      <c r="J741" s="40" t="s">
        <v>4409</v>
      </c>
      <c r="K741" s="66" t="s">
        <v>4410</v>
      </c>
      <c r="L741" s="76" t="s">
        <v>648</v>
      </c>
      <c r="M741" s="86">
        <v>45519</v>
      </c>
      <c r="N741" s="86">
        <v>45519</v>
      </c>
      <c r="O741" s="86">
        <v>45761</v>
      </c>
      <c r="P741" s="76">
        <v>8</v>
      </c>
      <c r="Q741" s="76">
        <v>0</v>
      </c>
      <c r="R741" s="76">
        <v>240</v>
      </c>
      <c r="S741" s="76" t="s">
        <v>2975</v>
      </c>
      <c r="T741" s="69">
        <v>234962978</v>
      </c>
      <c r="U741" s="69" t="s">
        <v>644</v>
      </c>
      <c r="V741" s="77">
        <v>1721</v>
      </c>
      <c r="W741" s="44">
        <v>45490</v>
      </c>
      <c r="X741" s="62" t="s">
        <v>4411</v>
      </c>
      <c r="Y741" s="46">
        <v>2113</v>
      </c>
      <c r="Z741" s="44">
        <v>45520</v>
      </c>
      <c r="AA741" s="103" t="s">
        <v>4411</v>
      </c>
      <c r="AB741" s="77" t="s">
        <v>651</v>
      </c>
      <c r="AC741" s="97">
        <v>45505</v>
      </c>
      <c r="AD741" s="48" t="s">
        <v>4412</v>
      </c>
      <c r="AE741" s="8" t="s">
        <v>4413</v>
      </c>
      <c r="AF741" s="77" t="s">
        <v>87</v>
      </c>
      <c r="AG741" s="61" t="s">
        <v>4090</v>
      </c>
      <c r="AH741" s="61" t="s">
        <v>4414</v>
      </c>
      <c r="AI741" s="48" t="s">
        <v>108</v>
      </c>
      <c r="AJ741" s="59">
        <v>45754</v>
      </c>
      <c r="AK741" s="50">
        <v>114455149</v>
      </c>
      <c r="AL741" s="50">
        <v>114455149</v>
      </c>
      <c r="AM741" s="48">
        <v>132478</v>
      </c>
      <c r="AN741" s="48" t="s">
        <v>4415</v>
      </c>
      <c r="AO741" s="57" t="s">
        <v>4416</v>
      </c>
      <c r="AP741" s="94" t="s">
        <v>4417</v>
      </c>
      <c r="AQ741" s="48" t="s">
        <v>4418</v>
      </c>
      <c r="AR741" s="57" t="s">
        <v>4419</v>
      </c>
      <c r="AS741" s="94" t="s">
        <v>4417</v>
      </c>
      <c r="AT741" s="76">
        <v>3</v>
      </c>
      <c r="AU741" s="76">
        <v>11</v>
      </c>
      <c r="AV741" s="76">
        <f>90+11</f>
        <v>101</v>
      </c>
      <c r="AW741" s="76" t="s">
        <v>4420</v>
      </c>
      <c r="AX741" s="52">
        <v>101</v>
      </c>
      <c r="AY741" s="57">
        <v>45863</v>
      </c>
      <c r="AZ741" s="37"/>
      <c r="BA741" s="75"/>
      <c r="BB741" s="75"/>
      <c r="BC741" s="75"/>
      <c r="BD741" s="75"/>
      <c r="BE741" s="75"/>
      <c r="BF741" s="75"/>
      <c r="BG741" s="75"/>
      <c r="BH741" s="75"/>
      <c r="BI741" s="75"/>
      <c r="BJ741" s="75"/>
      <c r="BK741" s="75"/>
      <c r="BL741" s="75"/>
      <c r="BM741" s="75"/>
      <c r="BN741" s="75"/>
      <c r="BO741" s="75"/>
      <c r="BP741" s="75"/>
      <c r="BQ741" s="75"/>
      <c r="BR741" s="75"/>
      <c r="BS741" s="75"/>
      <c r="BT741" s="75"/>
      <c r="BU741" s="75"/>
      <c r="BV741" s="75"/>
      <c r="BW741" s="75"/>
      <c r="BX741" s="64">
        <v>45863</v>
      </c>
      <c r="BY741" s="65">
        <f>R741+AX741</f>
        <v>341</v>
      </c>
      <c r="BZ741" s="66" t="s">
        <v>4421</v>
      </c>
      <c r="CA741" s="42">
        <f>T741+AL741</f>
        <v>349418127</v>
      </c>
      <c r="CB741" s="66" t="s">
        <v>2890</v>
      </c>
    </row>
    <row r="742" spans="1:80" s="58" customFormat="1" ht="29.25" customHeight="1" x14ac:dyDescent="0.3">
      <c r="A742" s="75">
        <v>741</v>
      </c>
      <c r="B742" s="73">
        <v>114628</v>
      </c>
      <c r="C742" s="36" t="s">
        <v>71</v>
      </c>
      <c r="D742" s="71" t="s">
        <v>72</v>
      </c>
      <c r="E742" s="71" t="s">
        <v>73</v>
      </c>
      <c r="F742" s="66" t="s">
        <v>4422</v>
      </c>
      <c r="G742" s="38" t="s">
        <v>1049</v>
      </c>
      <c r="H742" s="76" t="s">
        <v>76</v>
      </c>
      <c r="I742" s="76" t="s">
        <v>4423</v>
      </c>
      <c r="J742" s="40" t="s">
        <v>1051</v>
      </c>
      <c r="K742" s="66" t="s">
        <v>80</v>
      </c>
      <c r="L742" s="76" t="s">
        <v>81</v>
      </c>
      <c r="M742" s="86">
        <v>45519</v>
      </c>
      <c r="N742" s="86">
        <v>45525</v>
      </c>
      <c r="O742" s="86">
        <v>45677</v>
      </c>
      <c r="P742" s="76">
        <v>5</v>
      </c>
      <c r="Q742" s="76">
        <v>0</v>
      </c>
      <c r="R742" s="76">
        <f>P742*30</f>
        <v>150</v>
      </c>
      <c r="S742" s="76" t="s">
        <v>111</v>
      </c>
      <c r="T742" s="69">
        <v>13000000</v>
      </c>
      <c r="U742" s="69">
        <v>2600000</v>
      </c>
      <c r="V742" s="104">
        <v>1725</v>
      </c>
      <c r="W742" s="44">
        <v>45506</v>
      </c>
      <c r="X742" s="45">
        <v>65000000</v>
      </c>
      <c r="Y742" s="46">
        <v>2115</v>
      </c>
      <c r="Z742" s="44">
        <v>45525</v>
      </c>
      <c r="AA742" s="47" t="s">
        <v>4424</v>
      </c>
      <c r="AB742" s="77" t="s">
        <v>84</v>
      </c>
      <c r="AC742" s="97">
        <v>45519</v>
      </c>
      <c r="AD742" s="48" t="s">
        <v>4425</v>
      </c>
      <c r="AE742" s="78" t="s">
        <v>4426</v>
      </c>
      <c r="AF742" s="77" t="s">
        <v>87</v>
      </c>
      <c r="AG742" s="61" t="s">
        <v>951</v>
      </c>
      <c r="AH742" s="60" t="s">
        <v>946</v>
      </c>
      <c r="AI742" s="48" t="s">
        <v>108</v>
      </c>
      <c r="AJ742" s="97">
        <v>45652</v>
      </c>
      <c r="AK742" s="50">
        <v>3900000</v>
      </c>
      <c r="AL742" s="50">
        <v>3900000</v>
      </c>
      <c r="AM742" s="48">
        <v>124533</v>
      </c>
      <c r="AN742" s="46">
        <v>2157</v>
      </c>
      <c r="AO742" s="59">
        <v>45646</v>
      </c>
      <c r="AP742" s="50">
        <v>3900000</v>
      </c>
      <c r="AQ742" s="46">
        <v>2754</v>
      </c>
      <c r="AR742" s="59">
        <v>45653</v>
      </c>
      <c r="AS742" s="50">
        <v>3900000</v>
      </c>
      <c r="AT742" s="66">
        <v>1</v>
      </c>
      <c r="AU742" s="66">
        <v>15</v>
      </c>
      <c r="AV742" s="66">
        <f>AT742*30+AU742</f>
        <v>45</v>
      </c>
      <c r="AW742" s="66" t="s">
        <v>110</v>
      </c>
      <c r="AX742" s="66">
        <v>45</v>
      </c>
      <c r="AY742" s="86">
        <v>45721</v>
      </c>
      <c r="AZ742" s="75"/>
      <c r="BA742" s="75"/>
      <c r="BB742" s="75"/>
      <c r="BC742" s="75"/>
      <c r="BD742" s="75"/>
      <c r="BE742" s="75"/>
      <c r="BF742" s="75"/>
      <c r="BG742" s="75"/>
      <c r="BH742" s="75"/>
      <c r="BI742" s="75"/>
      <c r="BJ742" s="75"/>
      <c r="BK742" s="75"/>
      <c r="BL742" s="75"/>
      <c r="BM742" s="75"/>
      <c r="BN742" s="75"/>
      <c r="BO742" s="75"/>
      <c r="BP742" s="75"/>
      <c r="BQ742" s="75"/>
      <c r="BR742" s="75"/>
      <c r="BS742" s="75"/>
      <c r="BT742" s="75"/>
      <c r="BU742" s="75"/>
      <c r="BV742" s="75"/>
      <c r="BW742" s="75"/>
      <c r="BX742" s="86">
        <v>45721</v>
      </c>
      <c r="BY742" s="65">
        <f>R742+AX742</f>
        <v>195</v>
      </c>
      <c r="BZ742" s="66" t="s">
        <v>4372</v>
      </c>
      <c r="CA742" s="42">
        <f>T742+AL742</f>
        <v>16900000</v>
      </c>
      <c r="CB742" s="66" t="s">
        <v>656</v>
      </c>
    </row>
    <row r="743" spans="1:80" s="58" customFormat="1" ht="29.25" customHeight="1" x14ac:dyDescent="0.3">
      <c r="A743" s="75">
        <v>742</v>
      </c>
      <c r="B743" s="73">
        <v>114612</v>
      </c>
      <c r="C743" s="36" t="s">
        <v>71</v>
      </c>
      <c r="D743" s="71" t="s">
        <v>72</v>
      </c>
      <c r="E743" s="71" t="s">
        <v>73</v>
      </c>
      <c r="F743" s="66" t="s">
        <v>4427</v>
      </c>
      <c r="G743" s="38" t="s">
        <v>1563</v>
      </c>
      <c r="H743" s="76" t="s">
        <v>76</v>
      </c>
      <c r="I743" s="76" t="s">
        <v>4428</v>
      </c>
      <c r="J743" s="40" t="s">
        <v>4429</v>
      </c>
      <c r="K743" s="66" t="s">
        <v>80</v>
      </c>
      <c r="L743" s="76" t="s">
        <v>81</v>
      </c>
      <c r="M743" s="86">
        <v>45519</v>
      </c>
      <c r="N743" s="86">
        <v>45525</v>
      </c>
      <c r="O743" s="86">
        <v>45677</v>
      </c>
      <c r="P743" s="76">
        <v>5</v>
      </c>
      <c r="Q743" s="76">
        <v>0</v>
      </c>
      <c r="R743" s="76">
        <f>P743*30</f>
        <v>150</v>
      </c>
      <c r="S743" s="76" t="s">
        <v>111</v>
      </c>
      <c r="T743" s="69">
        <v>18000000</v>
      </c>
      <c r="U743" s="69">
        <v>3600000</v>
      </c>
      <c r="V743" s="104">
        <v>1724</v>
      </c>
      <c r="W743" s="44">
        <v>45506</v>
      </c>
      <c r="X743" s="45">
        <v>36000000</v>
      </c>
      <c r="Y743" s="46">
        <v>2116</v>
      </c>
      <c r="Z743" s="44">
        <v>45525</v>
      </c>
      <c r="AA743" s="47" t="s">
        <v>3296</v>
      </c>
      <c r="AB743" s="77" t="s">
        <v>84</v>
      </c>
      <c r="AC743" s="97">
        <v>45519</v>
      </c>
      <c r="AD743" s="48" t="s">
        <v>4430</v>
      </c>
      <c r="AE743" s="78" t="s">
        <v>4431</v>
      </c>
      <c r="AF743" s="77" t="s">
        <v>87</v>
      </c>
      <c r="AG743" s="61" t="s">
        <v>235</v>
      </c>
      <c r="AH743" s="61" t="s">
        <v>4091</v>
      </c>
      <c r="AI743" s="48"/>
      <c r="AJ743" s="48" t="s">
        <v>77</v>
      </c>
      <c r="AK743" s="49"/>
      <c r="AL743" s="50"/>
      <c r="AM743" s="48" t="s">
        <v>77</v>
      </c>
      <c r="AN743" s="48" t="s">
        <v>77</v>
      </c>
      <c r="AO743" s="48" t="s">
        <v>77</v>
      </c>
      <c r="AP743" s="48" t="s">
        <v>77</v>
      </c>
      <c r="AQ743" s="48" t="s">
        <v>77</v>
      </c>
      <c r="AR743" s="48" t="s">
        <v>77</v>
      </c>
      <c r="AS743" s="48" t="s">
        <v>77</v>
      </c>
      <c r="AT743" s="51"/>
      <c r="AU743" s="51"/>
      <c r="AV743" s="51"/>
      <c r="AW743" s="51"/>
      <c r="AX743" s="52"/>
      <c r="AY743" s="37"/>
      <c r="AZ743" s="37"/>
      <c r="BA743" s="75"/>
      <c r="BB743" s="75"/>
      <c r="BC743" s="75"/>
      <c r="BD743" s="75"/>
      <c r="BE743" s="75"/>
      <c r="BF743" s="75"/>
      <c r="BG743" s="75"/>
      <c r="BH743" s="75"/>
      <c r="BI743" s="75"/>
      <c r="BJ743" s="75"/>
      <c r="BK743" s="75"/>
      <c r="BL743" s="75"/>
      <c r="BM743" s="75"/>
      <c r="BN743" s="75"/>
      <c r="BO743" s="75"/>
      <c r="BP743" s="75"/>
      <c r="BQ743" s="75"/>
      <c r="BR743" s="75"/>
      <c r="BS743" s="75"/>
      <c r="BT743" s="75"/>
      <c r="BU743" s="75"/>
      <c r="BV743" s="75"/>
      <c r="BW743" s="75"/>
      <c r="BX743" s="64">
        <f>O743</f>
        <v>45677</v>
      </c>
      <c r="BY743" s="65">
        <f>R743+AX743</f>
        <v>150</v>
      </c>
      <c r="BZ743" s="66" t="str">
        <f>S743</f>
        <v>5 MESES</v>
      </c>
      <c r="CA743" s="42">
        <f>T743+AL743</f>
        <v>18000000</v>
      </c>
      <c r="CB743" s="37" t="s">
        <v>91</v>
      </c>
    </row>
    <row r="744" spans="1:80" s="58" customFormat="1" ht="29.25" customHeight="1" x14ac:dyDescent="0.3">
      <c r="A744" s="75">
        <v>743</v>
      </c>
      <c r="B744" s="73">
        <v>114628</v>
      </c>
      <c r="C744" s="36" t="s">
        <v>71</v>
      </c>
      <c r="D744" s="71" t="s">
        <v>72</v>
      </c>
      <c r="E744" s="71" t="s">
        <v>73</v>
      </c>
      <c r="F744" s="66" t="s">
        <v>4432</v>
      </c>
      <c r="G744" s="38" t="s">
        <v>1821</v>
      </c>
      <c r="H744" s="76" t="s">
        <v>76</v>
      </c>
      <c r="I744" s="76" t="s">
        <v>4433</v>
      </c>
      <c r="J744" s="40" t="s">
        <v>4434</v>
      </c>
      <c r="K744" s="66" t="s">
        <v>80</v>
      </c>
      <c r="L744" s="76" t="s">
        <v>81</v>
      </c>
      <c r="M744" s="86">
        <v>45519</v>
      </c>
      <c r="N744" s="86">
        <v>45525</v>
      </c>
      <c r="O744" s="86">
        <v>45677</v>
      </c>
      <c r="P744" s="76">
        <v>5</v>
      </c>
      <c r="Q744" s="76">
        <v>0</v>
      </c>
      <c r="R744" s="76">
        <f>P744*30</f>
        <v>150</v>
      </c>
      <c r="S744" s="76" t="s">
        <v>111</v>
      </c>
      <c r="T744" s="69">
        <v>13000000</v>
      </c>
      <c r="U744" s="69">
        <v>2600000</v>
      </c>
      <c r="V744" s="104">
        <v>1725</v>
      </c>
      <c r="W744" s="44">
        <v>45506</v>
      </c>
      <c r="X744" s="45">
        <v>65000000</v>
      </c>
      <c r="Y744" s="46">
        <v>2117</v>
      </c>
      <c r="Z744" s="44">
        <v>45525</v>
      </c>
      <c r="AA744" s="47" t="s">
        <v>4424</v>
      </c>
      <c r="AB744" s="77" t="s">
        <v>84</v>
      </c>
      <c r="AC744" s="97">
        <v>45519</v>
      </c>
      <c r="AD744" s="48" t="s">
        <v>4435</v>
      </c>
      <c r="AE744" s="78" t="s">
        <v>4436</v>
      </c>
      <c r="AF744" s="77" t="s">
        <v>87</v>
      </c>
      <c r="AG744" s="61" t="s">
        <v>951</v>
      </c>
      <c r="AH744" s="60" t="s">
        <v>946</v>
      </c>
      <c r="AI744" s="48" t="s">
        <v>108</v>
      </c>
      <c r="AJ744" s="97">
        <v>45652</v>
      </c>
      <c r="AK744" s="50">
        <v>3900000</v>
      </c>
      <c r="AL744" s="50">
        <v>3900000</v>
      </c>
      <c r="AM744" s="48">
        <v>124534</v>
      </c>
      <c r="AN744" s="46">
        <v>2158</v>
      </c>
      <c r="AO744" s="59">
        <v>45646</v>
      </c>
      <c r="AP744" s="50">
        <v>3900000</v>
      </c>
      <c r="AQ744" s="46">
        <v>2755</v>
      </c>
      <c r="AR744" s="59">
        <v>45653</v>
      </c>
      <c r="AS744" s="50">
        <v>3900000</v>
      </c>
      <c r="AT744" s="66">
        <v>1</v>
      </c>
      <c r="AU744" s="66">
        <v>15</v>
      </c>
      <c r="AV744" s="66">
        <f>AT744*30+AU744</f>
        <v>45</v>
      </c>
      <c r="AW744" s="66" t="s">
        <v>110</v>
      </c>
      <c r="AX744" s="66">
        <v>45</v>
      </c>
      <c r="AY744" s="86">
        <v>45721</v>
      </c>
      <c r="AZ744" s="75"/>
      <c r="BA744" s="75"/>
      <c r="BB744" s="75"/>
      <c r="BC744" s="75"/>
      <c r="BD744" s="75"/>
      <c r="BE744" s="75"/>
      <c r="BF744" s="75"/>
      <c r="BG744" s="75"/>
      <c r="BH744" s="75"/>
      <c r="BI744" s="75"/>
      <c r="BJ744" s="75"/>
      <c r="BK744" s="75"/>
      <c r="BL744" s="75"/>
      <c r="BM744" s="75"/>
      <c r="BN744" s="75"/>
      <c r="BO744" s="75"/>
      <c r="BP744" s="75"/>
      <c r="BQ744" s="75"/>
      <c r="BR744" s="75"/>
      <c r="BS744" s="75"/>
      <c r="BT744" s="75"/>
      <c r="BU744" s="75"/>
      <c r="BV744" s="75"/>
      <c r="BW744" s="75"/>
      <c r="BX744" s="86">
        <v>45721</v>
      </c>
      <c r="BY744" s="65">
        <f>R744+AX744</f>
        <v>195</v>
      </c>
      <c r="BZ744" s="66" t="s">
        <v>4372</v>
      </c>
      <c r="CA744" s="42">
        <f>T744+AL744</f>
        <v>16900000</v>
      </c>
      <c r="CB744" s="66" t="s">
        <v>656</v>
      </c>
    </row>
    <row r="745" spans="1:80" s="58" customFormat="1" ht="29.25" customHeight="1" x14ac:dyDescent="0.3">
      <c r="A745" s="75">
        <v>744</v>
      </c>
      <c r="B745" s="73">
        <v>114628</v>
      </c>
      <c r="C745" s="36" t="s">
        <v>71</v>
      </c>
      <c r="D745" s="71" t="s">
        <v>72</v>
      </c>
      <c r="E745" s="71" t="s">
        <v>73</v>
      </c>
      <c r="F745" s="66" t="s">
        <v>4437</v>
      </c>
      <c r="G745" s="38" t="s">
        <v>4438</v>
      </c>
      <c r="H745" s="76" t="s">
        <v>76</v>
      </c>
      <c r="I745" s="76" t="s">
        <v>4439</v>
      </c>
      <c r="J745" s="40" t="s">
        <v>1051</v>
      </c>
      <c r="K745" s="66" t="s">
        <v>80</v>
      </c>
      <c r="L745" s="76" t="s">
        <v>81</v>
      </c>
      <c r="M745" s="86">
        <v>45519</v>
      </c>
      <c r="N745" s="86">
        <v>45525</v>
      </c>
      <c r="O745" s="86">
        <v>45677</v>
      </c>
      <c r="P745" s="76">
        <v>5</v>
      </c>
      <c r="Q745" s="76">
        <v>0</v>
      </c>
      <c r="R745" s="76">
        <f>P745*30</f>
        <v>150</v>
      </c>
      <c r="S745" s="76" t="s">
        <v>111</v>
      </c>
      <c r="T745" s="69">
        <v>13000000</v>
      </c>
      <c r="U745" s="69">
        <v>2600000</v>
      </c>
      <c r="V745" s="104">
        <v>1725</v>
      </c>
      <c r="W745" s="44">
        <v>45506</v>
      </c>
      <c r="X745" s="45">
        <v>65000000</v>
      </c>
      <c r="Y745" s="46">
        <v>2118</v>
      </c>
      <c r="Z745" s="44">
        <v>45525</v>
      </c>
      <c r="AA745" s="47" t="s">
        <v>4424</v>
      </c>
      <c r="AB745" s="77" t="s">
        <v>84</v>
      </c>
      <c r="AC745" s="97">
        <v>45519</v>
      </c>
      <c r="AD745" s="48" t="s">
        <v>4440</v>
      </c>
      <c r="AE745" s="78" t="s">
        <v>4441</v>
      </c>
      <c r="AF745" s="77" t="s">
        <v>87</v>
      </c>
      <c r="AG745" s="61" t="s">
        <v>951</v>
      </c>
      <c r="AH745" s="60" t="s">
        <v>946</v>
      </c>
      <c r="AI745" s="48" t="s">
        <v>108</v>
      </c>
      <c r="AJ745" s="97">
        <v>45652</v>
      </c>
      <c r="AK745" s="50">
        <v>3900000</v>
      </c>
      <c r="AL745" s="50">
        <v>3900000</v>
      </c>
      <c r="AM745" s="48">
        <v>124535</v>
      </c>
      <c r="AN745" s="46">
        <v>2159</v>
      </c>
      <c r="AO745" s="59">
        <v>45646</v>
      </c>
      <c r="AP745" s="50">
        <v>3900000</v>
      </c>
      <c r="AQ745" s="46">
        <v>2756</v>
      </c>
      <c r="AR745" s="59">
        <v>45653</v>
      </c>
      <c r="AS745" s="50">
        <v>3900000</v>
      </c>
      <c r="AT745" s="66">
        <v>1</v>
      </c>
      <c r="AU745" s="66">
        <v>15</v>
      </c>
      <c r="AV745" s="66">
        <f>AT745*30+AU745</f>
        <v>45</v>
      </c>
      <c r="AW745" s="66" t="s">
        <v>110</v>
      </c>
      <c r="AX745" s="66">
        <v>45</v>
      </c>
      <c r="AY745" s="86">
        <v>45721</v>
      </c>
      <c r="AZ745" s="75"/>
      <c r="BA745" s="75"/>
      <c r="BB745" s="75"/>
      <c r="BC745" s="75"/>
      <c r="BD745" s="75"/>
      <c r="BE745" s="75"/>
      <c r="BF745" s="75"/>
      <c r="BG745" s="75"/>
      <c r="BH745" s="75"/>
      <c r="BI745" s="75"/>
      <c r="BJ745" s="75"/>
      <c r="BK745" s="75"/>
      <c r="BL745" s="75"/>
      <c r="BM745" s="75"/>
      <c r="BN745" s="75"/>
      <c r="BO745" s="75"/>
      <c r="BP745" s="75"/>
      <c r="BQ745" s="75"/>
      <c r="BR745" s="75"/>
      <c r="BS745" s="75"/>
      <c r="BT745" s="75"/>
      <c r="BU745" s="75"/>
      <c r="BV745" s="75"/>
      <c r="BW745" s="75"/>
      <c r="BX745" s="86">
        <v>45721</v>
      </c>
      <c r="BY745" s="65">
        <f>R745+AX745</f>
        <v>195</v>
      </c>
      <c r="BZ745" s="66" t="s">
        <v>4372</v>
      </c>
      <c r="CA745" s="42">
        <f>T745+AL745</f>
        <v>16900000</v>
      </c>
      <c r="CB745" s="66" t="s">
        <v>656</v>
      </c>
    </row>
    <row r="746" spans="1:80" s="58" customFormat="1" ht="29.25" customHeight="1" x14ac:dyDescent="0.3">
      <c r="A746" s="75">
        <v>745</v>
      </c>
      <c r="B746" s="73">
        <v>112412</v>
      </c>
      <c r="C746" s="70" t="e">
        <v>#N/A</v>
      </c>
      <c r="D746" s="71" t="s">
        <v>122</v>
      </c>
      <c r="E746" s="71" t="s">
        <v>123</v>
      </c>
      <c r="F746" s="76" t="s">
        <v>4442</v>
      </c>
      <c r="G746" s="38" t="s">
        <v>4443</v>
      </c>
      <c r="H746" s="76" t="s">
        <v>643</v>
      </c>
      <c r="I746" s="76" t="s">
        <v>4444</v>
      </c>
      <c r="J746" s="40" t="s">
        <v>4445</v>
      </c>
      <c r="K746" s="66" t="s">
        <v>80</v>
      </c>
      <c r="L746" s="76" t="s">
        <v>4446</v>
      </c>
      <c r="M746" s="86">
        <v>45517</v>
      </c>
      <c r="N746" s="86">
        <v>45524</v>
      </c>
      <c r="O746" s="86">
        <v>45657</v>
      </c>
      <c r="P746" s="76">
        <v>4</v>
      </c>
      <c r="Q746" s="76">
        <v>12</v>
      </c>
      <c r="R746" s="76">
        <f>4*30+12</f>
        <v>132</v>
      </c>
      <c r="S746" s="76" t="s">
        <v>4447</v>
      </c>
      <c r="T746" s="69">
        <v>10500000000</v>
      </c>
      <c r="U746" s="69" t="s">
        <v>644</v>
      </c>
      <c r="V746" s="77">
        <v>1683</v>
      </c>
      <c r="W746" s="44">
        <v>45463</v>
      </c>
      <c r="X746" s="45">
        <v>10500000000</v>
      </c>
      <c r="Y746" s="46">
        <v>2114</v>
      </c>
      <c r="Z746" s="44">
        <v>45524</v>
      </c>
      <c r="AA746" s="47" t="s">
        <v>4448</v>
      </c>
      <c r="AB746" s="77" t="s">
        <v>84</v>
      </c>
      <c r="AC746" s="97">
        <v>45502</v>
      </c>
      <c r="AD746" s="48" t="s">
        <v>644</v>
      </c>
      <c r="AE746" s="8" t="s">
        <v>4449</v>
      </c>
      <c r="AF746" s="77" t="s">
        <v>87</v>
      </c>
      <c r="AG746" s="61" t="s">
        <v>4450</v>
      </c>
      <c r="AH746" s="60" t="s">
        <v>329</v>
      </c>
      <c r="AI746" s="48" t="s">
        <v>77</v>
      </c>
      <c r="AJ746" s="48" t="s">
        <v>77</v>
      </c>
      <c r="AK746" s="49"/>
      <c r="AL746" s="50"/>
      <c r="AM746" s="48" t="s">
        <v>77</v>
      </c>
      <c r="AN746" s="48" t="s">
        <v>77</v>
      </c>
      <c r="AO746" s="48" t="s">
        <v>77</v>
      </c>
      <c r="AP746" s="48" t="s">
        <v>77</v>
      </c>
      <c r="AQ746" s="48" t="s">
        <v>77</v>
      </c>
      <c r="AR746" s="48" t="s">
        <v>77</v>
      </c>
      <c r="AS746" s="48" t="s">
        <v>77</v>
      </c>
      <c r="AT746" s="51"/>
      <c r="AU746" s="51"/>
      <c r="AV746" s="51"/>
      <c r="AW746" s="51"/>
      <c r="AX746" s="52"/>
      <c r="AY746" s="37"/>
      <c r="AZ746" s="37"/>
      <c r="BA746" s="75"/>
      <c r="BB746" s="75"/>
      <c r="BC746" s="75"/>
      <c r="BD746" s="75"/>
      <c r="BE746" s="75"/>
      <c r="BF746" s="75"/>
      <c r="BG746" s="75"/>
      <c r="BH746" s="75"/>
      <c r="BI746" s="75"/>
      <c r="BJ746" s="75"/>
      <c r="BK746" s="75"/>
      <c r="BL746" s="75"/>
      <c r="BM746" s="75"/>
      <c r="BN746" s="75"/>
      <c r="BO746" s="75"/>
      <c r="BP746" s="75"/>
      <c r="BQ746" s="75"/>
      <c r="BR746" s="75"/>
      <c r="BS746" s="75"/>
      <c r="BT746" s="75"/>
      <c r="BU746" s="75"/>
      <c r="BV746" s="75"/>
      <c r="BW746" s="75"/>
      <c r="BX746" s="64">
        <f>O746</f>
        <v>45657</v>
      </c>
      <c r="BY746" s="65">
        <f>R746+AX746</f>
        <v>132</v>
      </c>
      <c r="BZ746" s="66" t="str">
        <f>S746</f>
        <v>4 MESES Y 12 DIAS</v>
      </c>
      <c r="CA746" s="42">
        <f>T746+AL746</f>
        <v>10500000000</v>
      </c>
      <c r="CB746" s="37" t="s">
        <v>91</v>
      </c>
    </row>
    <row r="747" spans="1:80" s="102" customFormat="1" ht="29.25" customHeight="1" x14ac:dyDescent="0.3">
      <c r="A747" s="75">
        <v>746</v>
      </c>
      <c r="B747" s="73">
        <v>116320</v>
      </c>
      <c r="C747" s="70" t="e">
        <v>#N/A</v>
      </c>
      <c r="D747" s="70" t="s">
        <v>4080</v>
      </c>
      <c r="E747" s="70" t="s">
        <v>4080</v>
      </c>
      <c r="F747" s="66" t="s">
        <v>4451</v>
      </c>
      <c r="G747" s="38" t="s">
        <v>4452</v>
      </c>
      <c r="H747" s="76" t="s">
        <v>643</v>
      </c>
      <c r="I747" s="76" t="s">
        <v>4453</v>
      </c>
      <c r="J747" s="40" t="s">
        <v>4454</v>
      </c>
      <c r="K747" s="66" t="s">
        <v>80</v>
      </c>
      <c r="L747" s="76" t="s">
        <v>4085</v>
      </c>
      <c r="M747" s="86">
        <v>45532</v>
      </c>
      <c r="N747" s="86">
        <v>45538</v>
      </c>
      <c r="O747" s="86">
        <v>47363</v>
      </c>
      <c r="P747" s="76">
        <f>5*12</f>
        <v>60</v>
      </c>
      <c r="Q747" s="76">
        <v>0</v>
      </c>
      <c r="R747" s="76">
        <f>60*30</f>
        <v>1800</v>
      </c>
      <c r="S747" s="76" t="s">
        <v>4086</v>
      </c>
      <c r="T747" s="69">
        <v>0</v>
      </c>
      <c r="U747" s="69" t="s">
        <v>644</v>
      </c>
      <c r="V747" s="77" t="s">
        <v>644</v>
      </c>
      <c r="W747" s="77" t="s">
        <v>4087</v>
      </c>
      <c r="X747" s="100" t="s">
        <v>4087</v>
      </c>
      <c r="Y747" s="77" t="s">
        <v>4087</v>
      </c>
      <c r="Z747" s="77" t="s">
        <v>4087</v>
      </c>
      <c r="AA747" s="45" t="s">
        <v>4087</v>
      </c>
      <c r="AB747" s="77" t="s">
        <v>4087</v>
      </c>
      <c r="AC747" s="97">
        <v>45527</v>
      </c>
      <c r="AD747" s="48" t="s">
        <v>4455</v>
      </c>
      <c r="AE747" s="8" t="s">
        <v>4456</v>
      </c>
      <c r="AF747" s="77" t="s">
        <v>87</v>
      </c>
      <c r="AG747" s="61" t="s">
        <v>4090</v>
      </c>
      <c r="AH747" s="61" t="s">
        <v>4091</v>
      </c>
      <c r="AI747" s="48" t="s">
        <v>77</v>
      </c>
      <c r="AJ747" s="48" t="s">
        <v>77</v>
      </c>
      <c r="AK747" s="49"/>
      <c r="AL747" s="50"/>
      <c r="AM747" s="48" t="s">
        <v>77</v>
      </c>
      <c r="AN747" s="48" t="s">
        <v>77</v>
      </c>
      <c r="AO747" s="48" t="s">
        <v>77</v>
      </c>
      <c r="AP747" s="48" t="s">
        <v>77</v>
      </c>
      <c r="AQ747" s="48" t="s">
        <v>77</v>
      </c>
      <c r="AR747" s="48" t="s">
        <v>77</v>
      </c>
      <c r="AS747" s="48" t="s">
        <v>77</v>
      </c>
      <c r="AT747" s="101"/>
      <c r="AU747" s="101"/>
      <c r="AV747" s="101"/>
      <c r="AW747" s="101"/>
      <c r="AX747" s="52"/>
      <c r="AY747" s="37"/>
      <c r="AZ747" s="37"/>
      <c r="BA747" s="75"/>
      <c r="BB747" s="75"/>
      <c r="BC747" s="75"/>
      <c r="BD747" s="75"/>
      <c r="BE747" s="75"/>
      <c r="BF747" s="75"/>
      <c r="BG747" s="75"/>
      <c r="BH747" s="75"/>
      <c r="BI747" s="75"/>
      <c r="BJ747" s="75"/>
      <c r="BK747" s="75"/>
      <c r="BL747" s="75"/>
      <c r="BM747" s="75"/>
      <c r="BN747" s="75"/>
      <c r="BO747" s="75"/>
      <c r="BP747" s="75"/>
      <c r="BQ747" s="75"/>
      <c r="BR747" s="75"/>
      <c r="BS747" s="75"/>
      <c r="BT747" s="75"/>
      <c r="BU747" s="75"/>
      <c r="BV747" s="75"/>
      <c r="BW747" s="75"/>
      <c r="BX747" s="64">
        <f>O747</f>
        <v>47363</v>
      </c>
      <c r="BY747" s="65">
        <f>R747+AX747</f>
        <v>1800</v>
      </c>
      <c r="BZ747" s="66" t="str">
        <f>S747</f>
        <v>5 AÑOS</v>
      </c>
      <c r="CA747" s="42">
        <f>T747+AL747</f>
        <v>0</v>
      </c>
      <c r="CB747" s="66" t="s">
        <v>4092</v>
      </c>
    </row>
    <row r="748" spans="1:80" s="58" customFormat="1" ht="29.25" customHeight="1" x14ac:dyDescent="0.3">
      <c r="A748" s="34">
        <v>747</v>
      </c>
      <c r="B748" s="37" t="s">
        <v>142</v>
      </c>
      <c r="C748" s="37" t="s">
        <v>142</v>
      </c>
      <c r="D748" s="37" t="s">
        <v>142</v>
      </c>
      <c r="E748" s="37" t="s">
        <v>142</v>
      </c>
      <c r="F748" s="37" t="s">
        <v>142</v>
      </c>
      <c r="G748" s="61" t="s">
        <v>142</v>
      </c>
      <c r="H748" s="37" t="s">
        <v>142</v>
      </c>
      <c r="I748" s="37" t="s">
        <v>142</v>
      </c>
      <c r="J748" s="37" t="s">
        <v>142</v>
      </c>
      <c r="K748" s="37" t="s">
        <v>142</v>
      </c>
      <c r="L748" s="37" t="s">
        <v>142</v>
      </c>
      <c r="M748" s="37" t="s">
        <v>142</v>
      </c>
      <c r="N748" s="37" t="s">
        <v>142</v>
      </c>
      <c r="O748" s="37" t="s">
        <v>142</v>
      </c>
      <c r="P748" s="37" t="s">
        <v>142</v>
      </c>
      <c r="Q748" s="37" t="s">
        <v>142</v>
      </c>
      <c r="R748" s="37" t="s">
        <v>142</v>
      </c>
      <c r="S748" s="37" t="s">
        <v>142</v>
      </c>
      <c r="T748" s="37" t="s">
        <v>142</v>
      </c>
      <c r="U748" s="37" t="s">
        <v>142</v>
      </c>
      <c r="V748" s="48" t="s">
        <v>142</v>
      </c>
      <c r="W748" s="48" t="s">
        <v>142</v>
      </c>
      <c r="X748" s="48" t="s">
        <v>142</v>
      </c>
      <c r="Y748" s="48" t="s">
        <v>142</v>
      </c>
      <c r="Z748" s="48" t="s">
        <v>142</v>
      </c>
      <c r="AA748" s="62" t="s">
        <v>142</v>
      </c>
      <c r="AB748" s="48" t="s">
        <v>142</v>
      </c>
      <c r="AC748" s="48" t="s">
        <v>142</v>
      </c>
      <c r="AD748" s="48" t="s">
        <v>142</v>
      </c>
      <c r="AE748" s="48" t="s">
        <v>142</v>
      </c>
      <c r="AF748" s="48" t="s">
        <v>142</v>
      </c>
      <c r="AG748" s="48" t="s">
        <v>142</v>
      </c>
      <c r="AH748" s="48" t="s">
        <v>142</v>
      </c>
      <c r="AI748" s="48" t="s">
        <v>142</v>
      </c>
      <c r="AJ748" s="48" t="s">
        <v>142</v>
      </c>
      <c r="AK748" s="48" t="s">
        <v>142</v>
      </c>
      <c r="AL748" s="48" t="s">
        <v>142</v>
      </c>
      <c r="AM748" s="48" t="s">
        <v>142</v>
      </c>
      <c r="AN748" s="48" t="s">
        <v>142</v>
      </c>
      <c r="AO748" s="37" t="s">
        <v>142</v>
      </c>
      <c r="AP748" s="37" t="s">
        <v>142</v>
      </c>
      <c r="AQ748" s="37" t="s">
        <v>142</v>
      </c>
      <c r="AR748" s="37" t="s">
        <v>142</v>
      </c>
      <c r="AS748" s="37" t="s">
        <v>142</v>
      </c>
      <c r="AT748" s="37" t="s">
        <v>142</v>
      </c>
      <c r="AU748" s="37" t="s">
        <v>142</v>
      </c>
      <c r="AV748" s="37" t="s">
        <v>142</v>
      </c>
      <c r="AW748" s="37" t="s">
        <v>142</v>
      </c>
      <c r="AX748" s="37" t="s">
        <v>142</v>
      </c>
      <c r="AY748" s="37" t="s">
        <v>142</v>
      </c>
      <c r="AZ748" s="37" t="s">
        <v>142</v>
      </c>
      <c r="BA748" s="37" t="s">
        <v>142</v>
      </c>
      <c r="BB748" s="37" t="s">
        <v>142</v>
      </c>
      <c r="BC748" s="37" t="s">
        <v>142</v>
      </c>
      <c r="BD748" s="37" t="s">
        <v>142</v>
      </c>
      <c r="BE748" s="37" t="s">
        <v>142</v>
      </c>
      <c r="BF748" s="37" t="s">
        <v>142</v>
      </c>
      <c r="BG748" s="37" t="s">
        <v>142</v>
      </c>
      <c r="BH748" s="37" t="s">
        <v>142</v>
      </c>
      <c r="BI748" s="37" t="s">
        <v>142</v>
      </c>
      <c r="BJ748" s="37" t="s">
        <v>142</v>
      </c>
      <c r="BK748" s="37" t="s">
        <v>142</v>
      </c>
      <c r="BL748" s="37" t="s">
        <v>142</v>
      </c>
      <c r="BM748" s="37" t="s">
        <v>142</v>
      </c>
      <c r="BN748" s="37" t="s">
        <v>142</v>
      </c>
      <c r="BO748" s="37" t="s">
        <v>142</v>
      </c>
      <c r="BP748" s="37" t="s">
        <v>142</v>
      </c>
      <c r="BQ748" s="37" t="s">
        <v>142</v>
      </c>
      <c r="BR748" s="37" t="s">
        <v>142</v>
      </c>
      <c r="BS748" s="37" t="s">
        <v>142</v>
      </c>
      <c r="BT748" s="37" t="s">
        <v>142</v>
      </c>
      <c r="BU748" s="37" t="s">
        <v>142</v>
      </c>
      <c r="BV748" s="37" t="s">
        <v>142</v>
      </c>
      <c r="BW748" s="37" t="s">
        <v>142</v>
      </c>
      <c r="BX748" s="37" t="s">
        <v>142</v>
      </c>
      <c r="BY748" s="37" t="s">
        <v>142</v>
      </c>
      <c r="BZ748" s="37" t="s">
        <v>142</v>
      </c>
      <c r="CA748" s="37" t="s">
        <v>142</v>
      </c>
      <c r="CB748" s="37" t="s">
        <v>142</v>
      </c>
    </row>
    <row r="749" spans="1:80" s="58" customFormat="1" ht="29.25" customHeight="1" x14ac:dyDescent="0.3">
      <c r="A749" s="75">
        <v>748</v>
      </c>
      <c r="B749" s="73">
        <v>114612</v>
      </c>
      <c r="C749" s="36" t="s">
        <v>71</v>
      </c>
      <c r="D749" s="71" t="s">
        <v>72</v>
      </c>
      <c r="E749" s="71" t="s">
        <v>73</v>
      </c>
      <c r="F749" s="66" t="s">
        <v>4457</v>
      </c>
      <c r="G749" s="38" t="s">
        <v>2152</v>
      </c>
      <c r="H749" s="76" t="s">
        <v>76</v>
      </c>
      <c r="I749" s="76" t="s">
        <v>4458</v>
      </c>
      <c r="J749" s="40" t="s">
        <v>4429</v>
      </c>
      <c r="K749" s="66" t="s">
        <v>80</v>
      </c>
      <c r="L749" s="76" t="s">
        <v>81</v>
      </c>
      <c r="M749" s="86">
        <v>45534</v>
      </c>
      <c r="N749" s="86">
        <v>45544</v>
      </c>
      <c r="O749" s="86">
        <v>45696</v>
      </c>
      <c r="P749" s="76">
        <v>5</v>
      </c>
      <c r="Q749" s="76">
        <v>0</v>
      </c>
      <c r="R749" s="76">
        <f>P749*30</f>
        <v>150</v>
      </c>
      <c r="S749" s="76" t="s">
        <v>111</v>
      </c>
      <c r="T749" s="69">
        <v>18000000</v>
      </c>
      <c r="U749" s="69">
        <v>3600000</v>
      </c>
      <c r="V749" s="77">
        <v>1724</v>
      </c>
      <c r="W749" s="44">
        <v>45506</v>
      </c>
      <c r="X749" s="45">
        <v>36000000</v>
      </c>
      <c r="Y749" s="46">
        <v>2120</v>
      </c>
      <c r="Z749" s="44">
        <v>45544</v>
      </c>
      <c r="AA749" s="47">
        <v>18000000</v>
      </c>
      <c r="AB749" s="77" t="s">
        <v>84</v>
      </c>
      <c r="AC749" s="97">
        <v>45534</v>
      </c>
      <c r="AD749" s="48" t="s">
        <v>4459</v>
      </c>
      <c r="AE749" s="8" t="s">
        <v>4460</v>
      </c>
      <c r="AF749" s="77" t="s">
        <v>87</v>
      </c>
      <c r="AG749" s="61" t="s">
        <v>235</v>
      </c>
      <c r="AH749" s="60" t="s">
        <v>4461</v>
      </c>
      <c r="AI749" s="48" t="s">
        <v>108</v>
      </c>
      <c r="AJ749" s="59">
        <v>45694</v>
      </c>
      <c r="AK749" s="50">
        <v>5400000</v>
      </c>
      <c r="AL749" s="50">
        <v>5400000</v>
      </c>
      <c r="AM749" s="48">
        <v>130011</v>
      </c>
      <c r="AN749" s="48">
        <v>1113</v>
      </c>
      <c r="AO749" s="57">
        <v>45692</v>
      </c>
      <c r="AP749" s="50">
        <v>5400000</v>
      </c>
      <c r="AQ749" s="48">
        <v>1112</v>
      </c>
      <c r="AR749" s="57">
        <v>45699</v>
      </c>
      <c r="AS749" s="50">
        <v>5400000</v>
      </c>
      <c r="AT749" s="66">
        <v>1</v>
      </c>
      <c r="AU749" s="66">
        <v>15</v>
      </c>
      <c r="AV749" s="66">
        <v>45</v>
      </c>
      <c r="AW749" s="66" t="s">
        <v>110</v>
      </c>
      <c r="AX749" s="52">
        <v>45</v>
      </c>
      <c r="AY749" s="57">
        <v>45739</v>
      </c>
      <c r="AZ749" s="37"/>
      <c r="BA749" s="75"/>
      <c r="BB749" s="75"/>
      <c r="BC749" s="75"/>
      <c r="BD749" s="75"/>
      <c r="BE749" s="75"/>
      <c r="BF749" s="75"/>
      <c r="BG749" s="75"/>
      <c r="BH749" s="75"/>
      <c r="BI749" s="75"/>
      <c r="BJ749" s="75"/>
      <c r="BK749" s="75"/>
      <c r="BL749" s="75"/>
      <c r="BM749" s="75"/>
      <c r="BN749" s="75"/>
      <c r="BO749" s="75"/>
      <c r="BP749" s="75"/>
      <c r="BQ749" s="75"/>
      <c r="BR749" s="75"/>
      <c r="BS749" s="75"/>
      <c r="BT749" s="75"/>
      <c r="BU749" s="75"/>
      <c r="BV749" s="75"/>
      <c r="BW749" s="75"/>
      <c r="BX749" s="64">
        <v>45739</v>
      </c>
      <c r="BY749" s="65">
        <f>R749+AX749</f>
        <v>195</v>
      </c>
      <c r="BZ749" s="66" t="s">
        <v>4372</v>
      </c>
      <c r="CA749" s="42">
        <f>T749+AL749</f>
        <v>23400000</v>
      </c>
      <c r="CB749" s="66" t="s">
        <v>656</v>
      </c>
    </row>
    <row r="750" spans="1:80" s="58" customFormat="1" ht="29.25" customHeight="1" x14ac:dyDescent="0.3">
      <c r="A750" s="75">
        <v>749</v>
      </c>
      <c r="B750" s="73">
        <v>114628</v>
      </c>
      <c r="C750" s="36" t="s">
        <v>71</v>
      </c>
      <c r="D750" s="71" t="s">
        <v>72</v>
      </c>
      <c r="E750" s="71" t="s">
        <v>73</v>
      </c>
      <c r="F750" s="66" t="s">
        <v>4462</v>
      </c>
      <c r="G750" s="38" t="s">
        <v>2169</v>
      </c>
      <c r="H750" s="76" t="s">
        <v>76</v>
      </c>
      <c r="I750" s="76" t="s">
        <v>4463</v>
      </c>
      <c r="J750" s="40" t="s">
        <v>4464</v>
      </c>
      <c r="K750" s="66" t="s">
        <v>80</v>
      </c>
      <c r="L750" s="76" t="s">
        <v>81</v>
      </c>
      <c r="M750" s="86">
        <v>45534</v>
      </c>
      <c r="N750" s="86">
        <v>45545</v>
      </c>
      <c r="O750" s="86">
        <v>45697</v>
      </c>
      <c r="P750" s="76">
        <v>5</v>
      </c>
      <c r="Q750" s="76">
        <v>0</v>
      </c>
      <c r="R750" s="76">
        <f>P750*30</f>
        <v>150</v>
      </c>
      <c r="S750" s="76" t="s">
        <v>111</v>
      </c>
      <c r="T750" s="69">
        <v>13000000</v>
      </c>
      <c r="U750" s="69">
        <v>2600000</v>
      </c>
      <c r="V750" s="77">
        <v>1725</v>
      </c>
      <c r="W750" s="44">
        <v>45506</v>
      </c>
      <c r="X750" s="45">
        <v>65000000</v>
      </c>
      <c r="Y750" s="46">
        <v>2121</v>
      </c>
      <c r="Z750" s="44">
        <v>45545</v>
      </c>
      <c r="AA750" s="47">
        <v>13000000</v>
      </c>
      <c r="AB750" s="77" t="s">
        <v>84</v>
      </c>
      <c r="AC750" s="97">
        <v>45534</v>
      </c>
      <c r="AD750" s="48" t="s">
        <v>4465</v>
      </c>
      <c r="AE750" s="8" t="s">
        <v>4466</v>
      </c>
      <c r="AF750" s="77" t="s">
        <v>87</v>
      </c>
      <c r="AG750" s="61" t="s">
        <v>951</v>
      </c>
      <c r="AH750" s="60" t="s">
        <v>946</v>
      </c>
      <c r="AI750" s="48" t="s">
        <v>108</v>
      </c>
      <c r="AJ750" s="59">
        <v>45694</v>
      </c>
      <c r="AK750" s="50">
        <v>3900000</v>
      </c>
      <c r="AL750" s="50">
        <v>3900000</v>
      </c>
      <c r="AM750" s="48">
        <v>129846</v>
      </c>
      <c r="AN750" s="48">
        <v>1078</v>
      </c>
      <c r="AO750" s="57">
        <v>45691</v>
      </c>
      <c r="AP750" s="50">
        <v>3900000</v>
      </c>
      <c r="AQ750" s="48">
        <v>1095</v>
      </c>
      <c r="AR750" s="57">
        <v>45698</v>
      </c>
      <c r="AS750" s="50">
        <v>3900000</v>
      </c>
      <c r="AT750" s="66">
        <v>1</v>
      </c>
      <c r="AU750" s="66">
        <v>15</v>
      </c>
      <c r="AV750" s="66">
        <v>45</v>
      </c>
      <c r="AW750" s="66" t="s">
        <v>110</v>
      </c>
      <c r="AX750" s="52">
        <v>45</v>
      </c>
      <c r="AY750" s="57">
        <v>45740</v>
      </c>
      <c r="AZ750" s="37"/>
      <c r="BA750" s="75"/>
      <c r="BB750" s="75"/>
      <c r="BC750" s="75"/>
      <c r="BD750" s="75"/>
      <c r="BE750" s="75"/>
      <c r="BF750" s="75"/>
      <c r="BG750" s="75"/>
      <c r="BH750" s="75"/>
      <c r="BI750" s="75"/>
      <c r="BJ750" s="75"/>
      <c r="BK750" s="75"/>
      <c r="BL750" s="75"/>
      <c r="BM750" s="75"/>
      <c r="BN750" s="75"/>
      <c r="BO750" s="75"/>
      <c r="BP750" s="75"/>
      <c r="BQ750" s="75"/>
      <c r="BR750" s="75"/>
      <c r="BS750" s="75"/>
      <c r="BT750" s="75"/>
      <c r="BU750" s="75"/>
      <c r="BV750" s="75"/>
      <c r="BW750" s="75"/>
      <c r="BX750" s="57">
        <v>45740</v>
      </c>
      <c r="BY750" s="65">
        <f>R750+AX750</f>
        <v>195</v>
      </c>
      <c r="BZ750" s="66" t="s">
        <v>4372</v>
      </c>
      <c r="CA750" s="42">
        <f>T750+AL750</f>
        <v>16900000</v>
      </c>
      <c r="CB750" s="66" t="s">
        <v>656</v>
      </c>
    </row>
    <row r="751" spans="1:80" s="58" customFormat="1" ht="29.25" customHeight="1" x14ac:dyDescent="0.3">
      <c r="A751" s="75">
        <v>750</v>
      </c>
      <c r="B751" s="73">
        <v>114652</v>
      </c>
      <c r="C751" s="36" t="s">
        <v>71</v>
      </c>
      <c r="D751" s="71" t="s">
        <v>72</v>
      </c>
      <c r="E751" s="71" t="s">
        <v>73</v>
      </c>
      <c r="F751" s="66" t="s">
        <v>4467</v>
      </c>
      <c r="G751" s="38" t="s">
        <v>4468</v>
      </c>
      <c r="H751" s="76" t="s">
        <v>76</v>
      </c>
      <c r="I751" s="76" t="s">
        <v>4469</v>
      </c>
      <c r="J751" s="40" t="s">
        <v>2256</v>
      </c>
      <c r="K751" s="66" t="s">
        <v>80</v>
      </c>
      <c r="L751" s="76" t="s">
        <v>81</v>
      </c>
      <c r="M751" s="86">
        <v>45534</v>
      </c>
      <c r="N751" s="86">
        <v>45545</v>
      </c>
      <c r="O751" s="86">
        <v>45697</v>
      </c>
      <c r="P751" s="76">
        <v>5</v>
      </c>
      <c r="Q751" s="76">
        <v>0</v>
      </c>
      <c r="R751" s="76">
        <f>P751*30</f>
        <v>150</v>
      </c>
      <c r="S751" s="76" t="s">
        <v>111</v>
      </c>
      <c r="T751" s="69">
        <v>17500000</v>
      </c>
      <c r="U751" s="69">
        <v>3500000</v>
      </c>
      <c r="V751" s="77">
        <v>1728</v>
      </c>
      <c r="W751" s="44">
        <v>45506</v>
      </c>
      <c r="X751" s="45">
        <v>52500000</v>
      </c>
      <c r="Y751" s="46">
        <v>2122</v>
      </c>
      <c r="Z751" s="44">
        <v>45545</v>
      </c>
      <c r="AA751" s="47">
        <v>17500000</v>
      </c>
      <c r="AB751" s="77" t="s">
        <v>84</v>
      </c>
      <c r="AC751" s="97">
        <v>45534</v>
      </c>
      <c r="AD751" s="48" t="s">
        <v>4470</v>
      </c>
      <c r="AE751" s="8" t="s">
        <v>4471</v>
      </c>
      <c r="AF751" s="77" t="s">
        <v>87</v>
      </c>
      <c r="AG751" s="61" t="s">
        <v>951</v>
      </c>
      <c r="AH751" s="60" t="s">
        <v>946</v>
      </c>
      <c r="AI751" s="48" t="s">
        <v>77</v>
      </c>
      <c r="AJ751" s="48" t="s">
        <v>77</v>
      </c>
      <c r="AK751" s="49"/>
      <c r="AL751" s="50"/>
      <c r="AM751" s="48" t="s">
        <v>77</v>
      </c>
      <c r="AN751" s="48" t="s">
        <v>77</v>
      </c>
      <c r="AO751" s="48" t="s">
        <v>77</v>
      </c>
      <c r="AP751" s="48" t="s">
        <v>77</v>
      </c>
      <c r="AQ751" s="48" t="s">
        <v>77</v>
      </c>
      <c r="AR751" s="48" t="s">
        <v>77</v>
      </c>
      <c r="AS751" s="48" t="s">
        <v>77</v>
      </c>
      <c r="AT751" s="51"/>
      <c r="AU751" s="51"/>
      <c r="AV751" s="51"/>
      <c r="AW751" s="51"/>
      <c r="AX751" s="52"/>
      <c r="AY751" s="37"/>
      <c r="AZ751" s="37"/>
      <c r="BA751" s="75"/>
      <c r="BB751" s="75"/>
      <c r="BC751" s="75"/>
      <c r="BD751" s="75"/>
      <c r="BE751" s="75"/>
      <c r="BF751" s="75"/>
      <c r="BG751" s="75"/>
      <c r="BH751" s="75"/>
      <c r="BI751" s="75"/>
      <c r="BJ751" s="75"/>
      <c r="BK751" s="75"/>
      <c r="BL751" s="75"/>
      <c r="BM751" s="75"/>
      <c r="BN751" s="75"/>
      <c r="BO751" s="75"/>
      <c r="BP751" s="75"/>
      <c r="BQ751" s="75"/>
      <c r="BR751" s="75"/>
      <c r="BS751" s="75"/>
      <c r="BT751" s="75"/>
      <c r="BU751" s="75"/>
      <c r="BV751" s="75"/>
      <c r="BW751" s="75"/>
      <c r="BX751" s="64">
        <f>O751</f>
        <v>45697</v>
      </c>
      <c r="BY751" s="65">
        <f>R751+AX751</f>
        <v>150</v>
      </c>
      <c r="BZ751" s="66" t="str">
        <f>S751</f>
        <v>5 MESES</v>
      </c>
      <c r="CA751" s="42">
        <f>T751+AL751</f>
        <v>17500000</v>
      </c>
      <c r="CB751" s="37" t="s">
        <v>91</v>
      </c>
    </row>
    <row r="752" spans="1:80" s="58" customFormat="1" ht="29.25" customHeight="1" x14ac:dyDescent="0.3">
      <c r="A752" s="75">
        <v>751</v>
      </c>
      <c r="B752" s="73">
        <v>114658</v>
      </c>
      <c r="C752" s="36" t="s">
        <v>71</v>
      </c>
      <c r="D752" s="71" t="s">
        <v>72</v>
      </c>
      <c r="E752" s="71" t="s">
        <v>73</v>
      </c>
      <c r="F752" s="66" t="s">
        <v>4472</v>
      </c>
      <c r="G752" s="38" t="s">
        <v>1977</v>
      </c>
      <c r="H752" s="76" t="s">
        <v>76</v>
      </c>
      <c r="I752" s="76" t="s">
        <v>4473</v>
      </c>
      <c r="J752" s="40" t="s">
        <v>1480</v>
      </c>
      <c r="K752" s="66" t="s">
        <v>80</v>
      </c>
      <c r="L752" s="76" t="s">
        <v>81</v>
      </c>
      <c r="M752" s="86">
        <v>45534</v>
      </c>
      <c r="N752" s="86">
        <v>45545</v>
      </c>
      <c r="O752" s="86">
        <v>45697</v>
      </c>
      <c r="P752" s="76">
        <v>5</v>
      </c>
      <c r="Q752" s="76">
        <v>0</v>
      </c>
      <c r="R752" s="76">
        <f>P752*30</f>
        <v>150</v>
      </c>
      <c r="S752" s="76" t="s">
        <v>111</v>
      </c>
      <c r="T752" s="69">
        <v>19000000</v>
      </c>
      <c r="U752" s="69">
        <v>3800000</v>
      </c>
      <c r="V752" s="77">
        <v>1730</v>
      </c>
      <c r="W752" s="44">
        <v>45506</v>
      </c>
      <c r="X752" s="45">
        <v>57000000</v>
      </c>
      <c r="Y752" s="46">
        <v>2123</v>
      </c>
      <c r="Z752" s="44">
        <v>45545</v>
      </c>
      <c r="AA752" s="47">
        <v>19000000</v>
      </c>
      <c r="AB752" s="77" t="s">
        <v>84</v>
      </c>
      <c r="AC752" s="97">
        <v>45534</v>
      </c>
      <c r="AD752" s="48" t="s">
        <v>4474</v>
      </c>
      <c r="AE752" s="8" t="s">
        <v>4475</v>
      </c>
      <c r="AF752" s="77" t="s">
        <v>87</v>
      </c>
      <c r="AG752" s="61" t="s">
        <v>118</v>
      </c>
      <c r="AH752" s="60" t="s">
        <v>113</v>
      </c>
      <c r="AI752" s="48" t="s">
        <v>108</v>
      </c>
      <c r="AJ752" s="59">
        <v>45695</v>
      </c>
      <c r="AK752" s="50">
        <v>5700000</v>
      </c>
      <c r="AL752" s="50">
        <v>5700000</v>
      </c>
      <c r="AM752" s="48">
        <v>130036</v>
      </c>
      <c r="AN752" s="48">
        <v>1119</v>
      </c>
      <c r="AO752" s="57">
        <v>45692</v>
      </c>
      <c r="AP752" s="50">
        <v>5700000</v>
      </c>
      <c r="AQ752" s="48">
        <v>1122</v>
      </c>
      <c r="AR752" s="57">
        <v>45699</v>
      </c>
      <c r="AS752" s="50">
        <v>5700000</v>
      </c>
      <c r="AT752" s="66">
        <v>1</v>
      </c>
      <c r="AU752" s="66">
        <v>15</v>
      </c>
      <c r="AV752" s="66">
        <v>45</v>
      </c>
      <c r="AW752" s="66" t="s">
        <v>110</v>
      </c>
      <c r="AX752" s="52">
        <v>45</v>
      </c>
      <c r="AY752" s="57">
        <v>45740</v>
      </c>
      <c r="AZ752" s="37"/>
      <c r="BA752" s="75"/>
      <c r="BB752" s="75"/>
      <c r="BC752" s="75"/>
      <c r="BD752" s="75"/>
      <c r="BE752" s="75"/>
      <c r="BF752" s="75"/>
      <c r="BG752" s="75"/>
      <c r="BH752" s="75"/>
      <c r="BI752" s="75"/>
      <c r="BJ752" s="75"/>
      <c r="BK752" s="75"/>
      <c r="BL752" s="75"/>
      <c r="BM752" s="75"/>
      <c r="BN752" s="75"/>
      <c r="BO752" s="75"/>
      <c r="BP752" s="75"/>
      <c r="BQ752" s="75"/>
      <c r="BR752" s="75"/>
      <c r="BS752" s="75"/>
      <c r="BT752" s="75"/>
      <c r="BU752" s="75"/>
      <c r="BV752" s="75"/>
      <c r="BW752" s="75"/>
      <c r="BX752" s="57">
        <v>45740</v>
      </c>
      <c r="BY752" s="65">
        <f>R752+AX752</f>
        <v>195</v>
      </c>
      <c r="BZ752" s="66" t="s">
        <v>4372</v>
      </c>
      <c r="CA752" s="42">
        <f>T752+AL752</f>
        <v>24700000</v>
      </c>
      <c r="CB752" s="66" t="s">
        <v>656</v>
      </c>
    </row>
    <row r="753" spans="1:80" s="58" customFormat="1" ht="29.25" customHeight="1" x14ac:dyDescent="0.3">
      <c r="A753" s="75">
        <v>752</v>
      </c>
      <c r="B753" s="73">
        <v>114657</v>
      </c>
      <c r="C753" s="36" t="s">
        <v>71</v>
      </c>
      <c r="D753" s="71" t="s">
        <v>72</v>
      </c>
      <c r="E753" s="71" t="s">
        <v>73</v>
      </c>
      <c r="F753" s="66" t="s">
        <v>4476</v>
      </c>
      <c r="G753" s="38" t="s">
        <v>1437</v>
      </c>
      <c r="H753" s="76" t="s">
        <v>76</v>
      </c>
      <c r="I753" s="76" t="s">
        <v>4477</v>
      </c>
      <c r="J753" s="40" t="s">
        <v>172</v>
      </c>
      <c r="K753" s="66" t="s">
        <v>80</v>
      </c>
      <c r="L753" s="76" t="s">
        <v>81</v>
      </c>
      <c r="M753" s="86">
        <v>45534</v>
      </c>
      <c r="N753" s="86">
        <v>45545</v>
      </c>
      <c r="O753" s="86">
        <v>45697</v>
      </c>
      <c r="P753" s="76">
        <v>5</v>
      </c>
      <c r="Q753" s="76">
        <v>0</v>
      </c>
      <c r="R753" s="76">
        <f>P753*30</f>
        <v>150</v>
      </c>
      <c r="S753" s="76" t="s">
        <v>111</v>
      </c>
      <c r="T753" s="69">
        <v>14000000</v>
      </c>
      <c r="U753" s="69">
        <v>2800000</v>
      </c>
      <c r="V753" s="77">
        <v>1729</v>
      </c>
      <c r="W753" s="44">
        <v>45506</v>
      </c>
      <c r="X753" s="45">
        <v>70000000</v>
      </c>
      <c r="Y753" s="46">
        <v>2124</v>
      </c>
      <c r="Z753" s="44">
        <v>45545</v>
      </c>
      <c r="AA753" s="47">
        <v>14000000</v>
      </c>
      <c r="AB753" s="77" t="s">
        <v>84</v>
      </c>
      <c r="AC753" s="97">
        <v>45534</v>
      </c>
      <c r="AD753" s="48" t="s">
        <v>4478</v>
      </c>
      <c r="AE753" s="8" t="s">
        <v>4479</v>
      </c>
      <c r="AF753" s="77" t="s">
        <v>87</v>
      </c>
      <c r="AG753" s="61" t="s">
        <v>118</v>
      </c>
      <c r="AH753" s="60" t="s">
        <v>113</v>
      </c>
      <c r="AI753" s="48" t="s">
        <v>108</v>
      </c>
      <c r="AJ753" s="59">
        <v>45695</v>
      </c>
      <c r="AK753" s="50">
        <v>4200000</v>
      </c>
      <c r="AL753" s="50">
        <v>4200000</v>
      </c>
      <c r="AM753" s="48">
        <v>130035</v>
      </c>
      <c r="AN753" s="48">
        <v>1118</v>
      </c>
      <c r="AO753" s="57">
        <v>45692</v>
      </c>
      <c r="AP753" s="50">
        <v>4200000</v>
      </c>
      <c r="AQ753" s="48">
        <v>1123</v>
      </c>
      <c r="AR753" s="57">
        <v>45699</v>
      </c>
      <c r="AS753" s="50">
        <v>4200000</v>
      </c>
      <c r="AT753" s="66">
        <v>1</v>
      </c>
      <c r="AU753" s="66">
        <v>15</v>
      </c>
      <c r="AV753" s="66">
        <v>45</v>
      </c>
      <c r="AW753" s="66" t="s">
        <v>110</v>
      </c>
      <c r="AX753" s="52">
        <v>45</v>
      </c>
      <c r="AY753" s="57">
        <v>45740</v>
      </c>
      <c r="AZ753" s="37"/>
      <c r="BA753" s="75"/>
      <c r="BB753" s="75"/>
      <c r="BC753" s="75"/>
      <c r="BD753" s="75"/>
      <c r="BE753" s="75"/>
      <c r="BF753" s="75"/>
      <c r="BG753" s="75"/>
      <c r="BH753" s="75"/>
      <c r="BI753" s="75"/>
      <c r="BJ753" s="75"/>
      <c r="BK753" s="75"/>
      <c r="BL753" s="75"/>
      <c r="BM753" s="75"/>
      <c r="BN753" s="75"/>
      <c r="BO753" s="75"/>
      <c r="BP753" s="75"/>
      <c r="BQ753" s="75"/>
      <c r="BR753" s="75"/>
      <c r="BS753" s="75"/>
      <c r="BT753" s="75"/>
      <c r="BU753" s="75"/>
      <c r="BV753" s="75"/>
      <c r="BW753" s="75"/>
      <c r="BX753" s="57">
        <v>45740</v>
      </c>
      <c r="BY753" s="65">
        <f>R753+AX753</f>
        <v>195</v>
      </c>
      <c r="BZ753" s="66" t="s">
        <v>4372</v>
      </c>
      <c r="CA753" s="42">
        <f>T753+AL753</f>
        <v>18200000</v>
      </c>
      <c r="CB753" s="66" t="s">
        <v>656</v>
      </c>
    </row>
    <row r="754" spans="1:80" s="58" customFormat="1" ht="29.25" customHeight="1" x14ac:dyDescent="0.3">
      <c r="A754" s="75">
        <v>753</v>
      </c>
      <c r="B754" s="73">
        <v>115396</v>
      </c>
      <c r="C754" s="36" t="s">
        <v>133</v>
      </c>
      <c r="D754" s="71" t="s">
        <v>134</v>
      </c>
      <c r="E754" s="71" t="s">
        <v>385</v>
      </c>
      <c r="F754" s="66" t="s">
        <v>4480</v>
      </c>
      <c r="G754" s="38" t="s">
        <v>1896</v>
      </c>
      <c r="H754" s="76" t="s">
        <v>76</v>
      </c>
      <c r="I754" s="76" t="s">
        <v>4481</v>
      </c>
      <c r="J754" s="40" t="s">
        <v>1375</v>
      </c>
      <c r="K754" s="66" t="s">
        <v>80</v>
      </c>
      <c r="L754" s="76" t="s">
        <v>81</v>
      </c>
      <c r="M754" s="86">
        <v>45534</v>
      </c>
      <c r="N754" s="86">
        <v>45545</v>
      </c>
      <c r="O754" s="86">
        <v>45681</v>
      </c>
      <c r="P754" s="76">
        <v>4</v>
      </c>
      <c r="Q754" s="76">
        <v>15</v>
      </c>
      <c r="R754" s="76">
        <v>135</v>
      </c>
      <c r="S754" s="76" t="s">
        <v>2785</v>
      </c>
      <c r="T754" s="69">
        <v>13500000</v>
      </c>
      <c r="U754" s="69">
        <v>3000000</v>
      </c>
      <c r="V754" s="77">
        <v>1765</v>
      </c>
      <c r="W754" s="44">
        <v>45532</v>
      </c>
      <c r="X754" s="45">
        <v>13500000</v>
      </c>
      <c r="Y754" s="46">
        <v>2125</v>
      </c>
      <c r="Z754" s="44">
        <v>45545</v>
      </c>
      <c r="AA754" s="47">
        <v>13500000</v>
      </c>
      <c r="AB754" s="77" t="s">
        <v>84</v>
      </c>
      <c r="AC754" s="97">
        <v>45534</v>
      </c>
      <c r="AD754" s="48" t="s">
        <v>4482</v>
      </c>
      <c r="AE754" s="8" t="s">
        <v>4483</v>
      </c>
      <c r="AF754" s="77" t="s">
        <v>87</v>
      </c>
      <c r="AG754" s="48" t="s">
        <v>241</v>
      </c>
      <c r="AH754" s="105" t="s">
        <v>4345</v>
      </c>
      <c r="AI754" s="48" t="s">
        <v>108</v>
      </c>
      <c r="AJ754" s="97">
        <v>45649</v>
      </c>
      <c r="AK754" s="50">
        <v>6000000</v>
      </c>
      <c r="AL754" s="50">
        <v>6000000</v>
      </c>
      <c r="AM754" s="48">
        <v>123455</v>
      </c>
      <c r="AN754" s="46">
        <v>2061</v>
      </c>
      <c r="AO754" s="59">
        <v>45642</v>
      </c>
      <c r="AP754" s="50">
        <v>6000000</v>
      </c>
      <c r="AQ754" s="46">
        <v>2665</v>
      </c>
      <c r="AR754" s="59">
        <v>45652</v>
      </c>
      <c r="AS754" s="50">
        <v>6000000</v>
      </c>
      <c r="AT754" s="66">
        <v>2</v>
      </c>
      <c r="AU754" s="66">
        <v>0</v>
      </c>
      <c r="AV754" s="66">
        <f>AT754*30+AU754</f>
        <v>60</v>
      </c>
      <c r="AW754" s="66" t="s">
        <v>4484</v>
      </c>
      <c r="AX754" s="66">
        <v>60</v>
      </c>
      <c r="AY754" s="86">
        <v>45741</v>
      </c>
      <c r="AZ754" s="75"/>
      <c r="BA754" s="75"/>
      <c r="BB754" s="75"/>
      <c r="BC754" s="75"/>
      <c r="BD754" s="75"/>
      <c r="BE754" s="75"/>
      <c r="BF754" s="75"/>
      <c r="BG754" s="75"/>
      <c r="BH754" s="75"/>
      <c r="BI754" s="75"/>
      <c r="BJ754" s="75"/>
      <c r="BK754" s="75"/>
      <c r="BL754" s="75"/>
      <c r="BM754" s="75"/>
      <c r="BN754" s="75"/>
      <c r="BO754" s="75"/>
      <c r="BP754" s="75"/>
      <c r="BQ754" s="75"/>
      <c r="BR754" s="75"/>
      <c r="BS754" s="75"/>
      <c r="BT754" s="75"/>
      <c r="BU754" s="75"/>
      <c r="BV754" s="75"/>
      <c r="BW754" s="75"/>
      <c r="BX754" s="86">
        <v>45741</v>
      </c>
      <c r="BY754" s="65">
        <f>R754+AX754</f>
        <v>195</v>
      </c>
      <c r="BZ754" s="66" t="s">
        <v>4372</v>
      </c>
      <c r="CA754" s="42">
        <f>T754+AL754</f>
        <v>19500000</v>
      </c>
      <c r="CB754" s="66" t="s">
        <v>656</v>
      </c>
    </row>
    <row r="755" spans="1:80" s="58" customFormat="1" ht="29.25" customHeight="1" x14ac:dyDescent="0.3">
      <c r="A755" s="75">
        <v>755</v>
      </c>
      <c r="B755" s="73">
        <v>114657</v>
      </c>
      <c r="C755" s="36" t="s">
        <v>71</v>
      </c>
      <c r="D755" s="71" t="s">
        <v>72</v>
      </c>
      <c r="E755" s="71" t="s">
        <v>73</v>
      </c>
      <c r="F755" s="66" t="s">
        <v>4485</v>
      </c>
      <c r="G755" s="38" t="s">
        <v>2102</v>
      </c>
      <c r="H755" s="76" t="s">
        <v>76</v>
      </c>
      <c r="I755" s="76" t="s">
        <v>4486</v>
      </c>
      <c r="J755" s="40" t="s">
        <v>172</v>
      </c>
      <c r="K755" s="66" t="s">
        <v>80</v>
      </c>
      <c r="L755" s="76" t="s">
        <v>81</v>
      </c>
      <c r="M755" s="86">
        <v>45534</v>
      </c>
      <c r="N755" s="86">
        <v>45545</v>
      </c>
      <c r="O755" s="86">
        <v>45697</v>
      </c>
      <c r="P755" s="76">
        <v>5</v>
      </c>
      <c r="Q755" s="76">
        <v>0</v>
      </c>
      <c r="R755" s="76">
        <f>P755*30</f>
        <v>150</v>
      </c>
      <c r="S755" s="76" t="s">
        <v>111</v>
      </c>
      <c r="T755" s="69">
        <v>14000000</v>
      </c>
      <c r="U755" s="69">
        <v>2800000</v>
      </c>
      <c r="V755" s="77">
        <v>1729</v>
      </c>
      <c r="W755" s="44">
        <v>45506</v>
      </c>
      <c r="X755" s="45">
        <v>70000000</v>
      </c>
      <c r="Y755" s="46">
        <v>2127</v>
      </c>
      <c r="Z755" s="44">
        <v>45545</v>
      </c>
      <c r="AA755" s="47">
        <v>14000000</v>
      </c>
      <c r="AB755" s="77" t="s">
        <v>84</v>
      </c>
      <c r="AC755" s="97">
        <v>45534</v>
      </c>
      <c r="AD755" s="48" t="s">
        <v>4487</v>
      </c>
      <c r="AE755" s="8" t="s">
        <v>4488</v>
      </c>
      <c r="AF755" s="77" t="s">
        <v>87</v>
      </c>
      <c r="AG755" s="61" t="s">
        <v>118</v>
      </c>
      <c r="AH755" s="60" t="s">
        <v>113</v>
      </c>
      <c r="AI755" s="48" t="s">
        <v>108</v>
      </c>
      <c r="AJ755" s="59">
        <v>45695</v>
      </c>
      <c r="AK755" s="50">
        <v>4200000</v>
      </c>
      <c r="AL755" s="50">
        <v>4200000</v>
      </c>
      <c r="AM755" s="48">
        <v>130034</v>
      </c>
      <c r="AN755" s="48">
        <v>1117</v>
      </c>
      <c r="AO755" s="57">
        <v>45692</v>
      </c>
      <c r="AP755" s="50">
        <v>4200000</v>
      </c>
      <c r="AQ755" s="48">
        <v>1124</v>
      </c>
      <c r="AR755" s="57">
        <v>45699</v>
      </c>
      <c r="AS755" s="50">
        <v>4200000</v>
      </c>
      <c r="AT755" s="66">
        <v>1</v>
      </c>
      <c r="AU755" s="66">
        <v>15</v>
      </c>
      <c r="AV755" s="66">
        <v>45</v>
      </c>
      <c r="AW755" s="66" t="s">
        <v>110</v>
      </c>
      <c r="AX755" s="52">
        <v>45</v>
      </c>
      <c r="AY755" s="57">
        <v>45740</v>
      </c>
      <c r="AZ755" s="37"/>
      <c r="BA755" s="75"/>
      <c r="BB755" s="75"/>
      <c r="BC755" s="75"/>
      <c r="BD755" s="75"/>
      <c r="BE755" s="75"/>
      <c r="BF755" s="75"/>
      <c r="BG755" s="75"/>
      <c r="BH755" s="75"/>
      <c r="BI755" s="75"/>
      <c r="BJ755" s="75"/>
      <c r="BK755" s="75"/>
      <c r="BL755" s="75"/>
      <c r="BM755" s="75"/>
      <c r="BN755" s="75"/>
      <c r="BO755" s="75"/>
      <c r="BP755" s="75"/>
      <c r="BQ755" s="75"/>
      <c r="BR755" s="75"/>
      <c r="BS755" s="75"/>
      <c r="BT755" s="75"/>
      <c r="BU755" s="75"/>
      <c r="BV755" s="75"/>
      <c r="BW755" s="75"/>
      <c r="BX755" s="57">
        <v>45740</v>
      </c>
      <c r="BY755" s="65">
        <f>R755+AX755</f>
        <v>195</v>
      </c>
      <c r="BZ755" s="66" t="s">
        <v>4372</v>
      </c>
      <c r="CA755" s="42">
        <f>T755+AL755</f>
        <v>18200000</v>
      </c>
      <c r="CB755" s="66" t="s">
        <v>656</v>
      </c>
    </row>
    <row r="756" spans="1:80" s="58" customFormat="1" ht="29.25" customHeight="1" x14ac:dyDescent="0.3">
      <c r="A756" s="75">
        <v>756</v>
      </c>
      <c r="B756" s="73">
        <v>115648</v>
      </c>
      <c r="C756" s="36" t="s">
        <v>335</v>
      </c>
      <c r="D756" s="71" t="s">
        <v>336</v>
      </c>
      <c r="E756" s="71" t="s">
        <v>337</v>
      </c>
      <c r="F756" s="66" t="s">
        <v>4489</v>
      </c>
      <c r="G756" s="38" t="s">
        <v>1105</v>
      </c>
      <c r="H756" s="76" t="s">
        <v>76</v>
      </c>
      <c r="I756" s="76" t="s">
        <v>4490</v>
      </c>
      <c r="J756" s="40" t="s">
        <v>341</v>
      </c>
      <c r="K756" s="66" t="s">
        <v>80</v>
      </c>
      <c r="L756" s="76" t="s">
        <v>81</v>
      </c>
      <c r="M756" s="86">
        <v>45534</v>
      </c>
      <c r="N756" s="86">
        <v>45545</v>
      </c>
      <c r="O756" s="86">
        <v>45666</v>
      </c>
      <c r="P756" s="76">
        <v>4</v>
      </c>
      <c r="Q756" s="76">
        <v>0</v>
      </c>
      <c r="R756" s="76">
        <v>120</v>
      </c>
      <c r="S756" s="76" t="s">
        <v>1144</v>
      </c>
      <c r="T756" s="69">
        <v>13200000</v>
      </c>
      <c r="U756" s="69">
        <v>3300000</v>
      </c>
      <c r="V756" s="77">
        <v>1763</v>
      </c>
      <c r="W756" s="44">
        <v>45530</v>
      </c>
      <c r="X756" s="45">
        <v>39600000</v>
      </c>
      <c r="Y756" s="46">
        <v>2128</v>
      </c>
      <c r="Z756" s="44">
        <v>45545</v>
      </c>
      <c r="AA756" s="47">
        <v>13200000</v>
      </c>
      <c r="AB756" s="77" t="s">
        <v>84</v>
      </c>
      <c r="AC756" s="97">
        <v>45534</v>
      </c>
      <c r="AD756" s="48" t="s">
        <v>4491</v>
      </c>
      <c r="AE756" s="8" t="s">
        <v>4492</v>
      </c>
      <c r="AF756" s="77" t="s">
        <v>87</v>
      </c>
      <c r="AG756" s="61" t="s">
        <v>344</v>
      </c>
      <c r="AH756" s="60" t="s">
        <v>345</v>
      </c>
      <c r="AI756" s="48" t="s">
        <v>77</v>
      </c>
      <c r="AJ756" s="48" t="s">
        <v>77</v>
      </c>
      <c r="AK756" s="49"/>
      <c r="AL756" s="50"/>
      <c r="AM756" s="48" t="s">
        <v>77</v>
      </c>
      <c r="AN756" s="48" t="s">
        <v>77</v>
      </c>
      <c r="AO756" s="48" t="s">
        <v>77</v>
      </c>
      <c r="AP756" s="48" t="s">
        <v>77</v>
      </c>
      <c r="AQ756" s="48" t="s">
        <v>77</v>
      </c>
      <c r="AR756" s="48" t="s">
        <v>77</v>
      </c>
      <c r="AS756" s="48" t="s">
        <v>77</v>
      </c>
      <c r="AT756" s="51"/>
      <c r="AU756" s="51"/>
      <c r="AV756" s="51"/>
      <c r="AW756" s="51"/>
      <c r="AX756" s="52"/>
      <c r="AY756" s="37"/>
      <c r="AZ756" s="37"/>
      <c r="BA756" s="75"/>
      <c r="BB756" s="75"/>
      <c r="BC756" s="75"/>
      <c r="BD756" s="75"/>
      <c r="BE756" s="75"/>
      <c r="BF756" s="75"/>
      <c r="BG756" s="75"/>
      <c r="BH756" s="75"/>
      <c r="BI756" s="75"/>
      <c r="BJ756" s="75"/>
      <c r="BK756" s="75"/>
      <c r="BL756" s="75"/>
      <c r="BM756" s="75"/>
      <c r="BN756" s="75"/>
      <c r="BO756" s="75"/>
      <c r="BP756" s="75"/>
      <c r="BQ756" s="75"/>
      <c r="BR756" s="75"/>
      <c r="BS756" s="75"/>
      <c r="BT756" s="75"/>
      <c r="BU756" s="75"/>
      <c r="BV756" s="75"/>
      <c r="BW756" s="75"/>
      <c r="BX756" s="64">
        <f>O756</f>
        <v>45666</v>
      </c>
      <c r="BY756" s="65">
        <f>R756+AX756</f>
        <v>120</v>
      </c>
      <c r="BZ756" s="66" t="str">
        <f>S756</f>
        <v>4 MESES</v>
      </c>
      <c r="CA756" s="42">
        <f>T756+AL756</f>
        <v>13200000</v>
      </c>
      <c r="CB756" s="37" t="s">
        <v>91</v>
      </c>
    </row>
    <row r="757" spans="1:80" s="58" customFormat="1" ht="29.25" customHeight="1" x14ac:dyDescent="0.3">
      <c r="A757" s="75">
        <v>757</v>
      </c>
      <c r="B757" s="73">
        <v>115394</v>
      </c>
      <c r="C757" s="36" t="s">
        <v>3189</v>
      </c>
      <c r="D757" s="71" t="s">
        <v>3190</v>
      </c>
      <c r="E757" s="71" t="s">
        <v>3191</v>
      </c>
      <c r="F757" s="66" t="s">
        <v>4493</v>
      </c>
      <c r="G757" s="38" t="s">
        <v>3237</v>
      </c>
      <c r="H757" s="76" t="s">
        <v>76</v>
      </c>
      <c r="I757" s="76" t="s">
        <v>4494</v>
      </c>
      <c r="J757" s="40" t="s">
        <v>4495</v>
      </c>
      <c r="K757" s="66" t="s">
        <v>80</v>
      </c>
      <c r="L757" s="76" t="s">
        <v>81</v>
      </c>
      <c r="M757" s="86">
        <v>45545</v>
      </c>
      <c r="N757" s="86">
        <v>45546</v>
      </c>
      <c r="O757" s="86">
        <v>45682</v>
      </c>
      <c r="P757" s="76">
        <v>4</v>
      </c>
      <c r="Q757" s="76">
        <v>15</v>
      </c>
      <c r="R757" s="76">
        <v>135</v>
      </c>
      <c r="S757" s="76" t="s">
        <v>2785</v>
      </c>
      <c r="T757" s="69">
        <v>11655000</v>
      </c>
      <c r="U757" s="69">
        <v>2590000</v>
      </c>
      <c r="V757" s="77">
        <v>1747</v>
      </c>
      <c r="W757" s="97">
        <v>45527</v>
      </c>
      <c r="X757" s="45">
        <v>34965000</v>
      </c>
      <c r="Y757" s="46">
        <v>2131</v>
      </c>
      <c r="Z757" s="44">
        <v>45546</v>
      </c>
      <c r="AA757" s="47">
        <v>11655000</v>
      </c>
      <c r="AB757" s="77" t="s">
        <v>84</v>
      </c>
      <c r="AC757" s="86">
        <v>45545</v>
      </c>
      <c r="AD757" s="48" t="s">
        <v>4496</v>
      </c>
      <c r="AE757" s="8" t="s">
        <v>4497</v>
      </c>
      <c r="AF757" s="77" t="s">
        <v>87</v>
      </c>
      <c r="AG757" s="61" t="s">
        <v>3199</v>
      </c>
      <c r="AH757" s="60" t="s">
        <v>447</v>
      </c>
      <c r="AI757" s="48" t="s">
        <v>77</v>
      </c>
      <c r="AJ757" s="48" t="s">
        <v>77</v>
      </c>
      <c r="AK757" s="49"/>
      <c r="AL757" s="50"/>
      <c r="AM757" s="48" t="s">
        <v>77</v>
      </c>
      <c r="AN757" s="48" t="s">
        <v>77</v>
      </c>
      <c r="AO757" s="48" t="s">
        <v>77</v>
      </c>
      <c r="AP757" s="48" t="s">
        <v>77</v>
      </c>
      <c r="AQ757" s="48" t="s">
        <v>77</v>
      </c>
      <c r="AR757" s="48" t="s">
        <v>77</v>
      </c>
      <c r="AS757" s="48" t="s">
        <v>77</v>
      </c>
      <c r="AT757" s="51"/>
      <c r="AU757" s="51"/>
      <c r="AV757" s="51"/>
      <c r="AW757" s="51"/>
      <c r="AX757" s="52"/>
      <c r="AY757" s="37"/>
      <c r="AZ757" s="37"/>
      <c r="BA757" s="75"/>
      <c r="BB757" s="75"/>
      <c r="BC757" s="75"/>
      <c r="BD757" s="75"/>
      <c r="BE757" s="75"/>
      <c r="BF757" s="75"/>
      <c r="BG757" s="75"/>
      <c r="BH757" s="75"/>
      <c r="BI757" s="75"/>
      <c r="BJ757" s="75"/>
      <c r="BK757" s="75"/>
      <c r="BL757" s="75"/>
      <c r="BM757" s="75"/>
      <c r="BN757" s="75"/>
      <c r="BO757" s="75"/>
      <c r="BP757" s="75"/>
      <c r="BQ757" s="75"/>
      <c r="BR757" s="75"/>
      <c r="BS757" s="75"/>
      <c r="BT757" s="75"/>
      <c r="BU757" s="75"/>
      <c r="BV757" s="75"/>
      <c r="BW757" s="75"/>
      <c r="BX757" s="64">
        <f>O757</f>
        <v>45682</v>
      </c>
      <c r="BY757" s="65">
        <f>R757+AX757</f>
        <v>135</v>
      </c>
      <c r="BZ757" s="66" t="str">
        <f>S757</f>
        <v>4 MESES Y 15 DIAS</v>
      </c>
      <c r="CA757" s="42">
        <f>T757+AL757</f>
        <v>11655000</v>
      </c>
      <c r="CB757" s="37" t="s">
        <v>91</v>
      </c>
    </row>
    <row r="758" spans="1:80" s="58" customFormat="1" ht="29.25" customHeight="1" x14ac:dyDescent="0.3">
      <c r="A758" s="75">
        <v>758</v>
      </c>
      <c r="B758" s="73">
        <v>115394</v>
      </c>
      <c r="C758" s="36" t="s">
        <v>3189</v>
      </c>
      <c r="D758" s="71" t="s">
        <v>3190</v>
      </c>
      <c r="E758" s="71" t="s">
        <v>3191</v>
      </c>
      <c r="F758" s="66" t="s">
        <v>4498</v>
      </c>
      <c r="G758" s="38" t="s">
        <v>3212</v>
      </c>
      <c r="H758" s="76" t="s">
        <v>76</v>
      </c>
      <c r="I758" s="76" t="s">
        <v>4499</v>
      </c>
      <c r="J758" s="40" t="s">
        <v>4495</v>
      </c>
      <c r="K758" s="66" t="s">
        <v>80</v>
      </c>
      <c r="L758" s="76" t="s">
        <v>81</v>
      </c>
      <c r="M758" s="86">
        <v>45545</v>
      </c>
      <c r="N758" s="86">
        <v>45546</v>
      </c>
      <c r="O758" s="86">
        <v>45682</v>
      </c>
      <c r="P758" s="76">
        <v>4</v>
      </c>
      <c r="Q758" s="76">
        <v>15</v>
      </c>
      <c r="R758" s="76">
        <v>135</v>
      </c>
      <c r="S758" s="76" t="s">
        <v>2785</v>
      </c>
      <c r="T758" s="69">
        <v>11655000</v>
      </c>
      <c r="U758" s="69">
        <v>2590000</v>
      </c>
      <c r="V758" s="77">
        <v>1747</v>
      </c>
      <c r="W758" s="97">
        <v>45527</v>
      </c>
      <c r="X758" s="45">
        <v>34965000</v>
      </c>
      <c r="Y758" s="46">
        <v>2132</v>
      </c>
      <c r="Z758" s="44">
        <v>45546</v>
      </c>
      <c r="AA758" s="47">
        <v>11655000</v>
      </c>
      <c r="AB758" s="77" t="s">
        <v>84</v>
      </c>
      <c r="AC758" s="86">
        <v>45545</v>
      </c>
      <c r="AD758" s="48" t="s">
        <v>4500</v>
      </c>
      <c r="AE758" s="8" t="s">
        <v>4501</v>
      </c>
      <c r="AF758" s="77" t="s">
        <v>87</v>
      </c>
      <c r="AG758" s="61" t="s">
        <v>3199</v>
      </c>
      <c r="AH758" s="60" t="s">
        <v>447</v>
      </c>
      <c r="AI758" s="48" t="s">
        <v>77</v>
      </c>
      <c r="AJ758" s="48" t="s">
        <v>77</v>
      </c>
      <c r="AK758" s="49"/>
      <c r="AL758" s="50"/>
      <c r="AM758" s="48" t="s">
        <v>77</v>
      </c>
      <c r="AN758" s="48" t="s">
        <v>77</v>
      </c>
      <c r="AO758" s="48" t="s">
        <v>77</v>
      </c>
      <c r="AP758" s="48" t="s">
        <v>77</v>
      </c>
      <c r="AQ758" s="48" t="s">
        <v>77</v>
      </c>
      <c r="AR758" s="48" t="s">
        <v>77</v>
      </c>
      <c r="AS758" s="48" t="s">
        <v>77</v>
      </c>
      <c r="AT758" s="51"/>
      <c r="AU758" s="51"/>
      <c r="AV758" s="51"/>
      <c r="AW758" s="51"/>
      <c r="AX758" s="52"/>
      <c r="AY758" s="37"/>
      <c r="AZ758" s="37"/>
      <c r="BA758" s="75"/>
      <c r="BB758" s="75"/>
      <c r="BC758" s="75"/>
      <c r="BD758" s="75"/>
      <c r="BE758" s="75"/>
      <c r="BF758" s="75"/>
      <c r="BG758" s="75"/>
      <c r="BH758" s="75"/>
      <c r="BI758" s="75"/>
      <c r="BJ758" s="75"/>
      <c r="BK758" s="75"/>
      <c r="BL758" s="75"/>
      <c r="BM758" s="75"/>
      <c r="BN758" s="75"/>
      <c r="BO758" s="75"/>
      <c r="BP758" s="75"/>
      <c r="BQ758" s="75"/>
      <c r="BR758" s="75"/>
      <c r="BS758" s="75"/>
      <c r="BT758" s="75"/>
      <c r="BU758" s="75"/>
      <c r="BV758" s="75"/>
      <c r="BW758" s="75"/>
      <c r="BX758" s="64">
        <f>O758</f>
        <v>45682</v>
      </c>
      <c r="BY758" s="65">
        <f>R758+AX758</f>
        <v>135</v>
      </c>
      <c r="BZ758" s="66" t="str">
        <f>S758</f>
        <v>4 MESES Y 15 DIAS</v>
      </c>
      <c r="CA758" s="42">
        <f>T758+AL758</f>
        <v>11655000</v>
      </c>
      <c r="CB758" s="37" t="s">
        <v>91</v>
      </c>
    </row>
    <row r="759" spans="1:80" s="58" customFormat="1" ht="29.25" customHeight="1" x14ac:dyDescent="0.3">
      <c r="A759" s="75">
        <v>759</v>
      </c>
      <c r="B759" s="73">
        <v>115394</v>
      </c>
      <c r="C759" s="36" t="s">
        <v>3189</v>
      </c>
      <c r="D759" s="71" t="s">
        <v>3190</v>
      </c>
      <c r="E759" s="71" t="s">
        <v>3191</v>
      </c>
      <c r="F759" s="66" t="s">
        <v>4502</v>
      </c>
      <c r="G759" s="38" t="s">
        <v>3193</v>
      </c>
      <c r="H759" s="76" t="s">
        <v>76</v>
      </c>
      <c r="I759" s="76" t="s">
        <v>4503</v>
      </c>
      <c r="J759" s="40" t="s">
        <v>4495</v>
      </c>
      <c r="K759" s="66" t="s">
        <v>80</v>
      </c>
      <c r="L759" s="76" t="s">
        <v>81</v>
      </c>
      <c r="M759" s="86">
        <v>45545</v>
      </c>
      <c r="N759" s="86">
        <v>45546</v>
      </c>
      <c r="O759" s="86">
        <v>45682</v>
      </c>
      <c r="P759" s="76">
        <v>4</v>
      </c>
      <c r="Q759" s="76">
        <v>15</v>
      </c>
      <c r="R759" s="76">
        <v>135</v>
      </c>
      <c r="S759" s="76" t="s">
        <v>2785</v>
      </c>
      <c r="T759" s="69">
        <v>11655000</v>
      </c>
      <c r="U759" s="69">
        <v>2590000</v>
      </c>
      <c r="V759" s="77">
        <v>1747</v>
      </c>
      <c r="W759" s="97">
        <v>45527</v>
      </c>
      <c r="X759" s="45">
        <v>34965000</v>
      </c>
      <c r="Y759" s="46">
        <v>2133</v>
      </c>
      <c r="Z759" s="44">
        <v>45546</v>
      </c>
      <c r="AA759" s="47">
        <v>11655000</v>
      </c>
      <c r="AB759" s="77" t="s">
        <v>84</v>
      </c>
      <c r="AC759" s="86">
        <v>45545</v>
      </c>
      <c r="AD759" s="48" t="s">
        <v>4504</v>
      </c>
      <c r="AE759" s="8" t="s">
        <v>4505</v>
      </c>
      <c r="AF759" s="77" t="s">
        <v>87</v>
      </c>
      <c r="AG759" s="61" t="s">
        <v>3199</v>
      </c>
      <c r="AH759" s="60" t="s">
        <v>447</v>
      </c>
      <c r="AI759" s="48" t="s">
        <v>77</v>
      </c>
      <c r="AJ759" s="48" t="s">
        <v>77</v>
      </c>
      <c r="AK759" s="49"/>
      <c r="AL759" s="50"/>
      <c r="AM759" s="48" t="s">
        <v>77</v>
      </c>
      <c r="AN759" s="48" t="s">
        <v>77</v>
      </c>
      <c r="AO759" s="48" t="s">
        <v>77</v>
      </c>
      <c r="AP759" s="48" t="s">
        <v>77</v>
      </c>
      <c r="AQ759" s="48" t="s">
        <v>77</v>
      </c>
      <c r="AR759" s="48" t="s">
        <v>77</v>
      </c>
      <c r="AS759" s="48" t="s">
        <v>77</v>
      </c>
      <c r="AT759" s="51"/>
      <c r="AU759" s="51"/>
      <c r="AV759" s="51"/>
      <c r="AW759" s="51"/>
      <c r="AX759" s="52"/>
      <c r="AY759" s="37"/>
      <c r="AZ759" s="37"/>
      <c r="BA759" s="75"/>
      <c r="BB759" s="75"/>
      <c r="BC759" s="75"/>
      <c r="BD759" s="75"/>
      <c r="BE759" s="75"/>
      <c r="BF759" s="75"/>
      <c r="BG759" s="75"/>
      <c r="BH759" s="75"/>
      <c r="BI759" s="75"/>
      <c r="BJ759" s="75"/>
      <c r="BK759" s="75"/>
      <c r="BL759" s="75"/>
      <c r="BM759" s="75"/>
      <c r="BN759" s="75"/>
      <c r="BO759" s="75"/>
      <c r="BP759" s="75"/>
      <c r="BQ759" s="75"/>
      <c r="BR759" s="75"/>
      <c r="BS759" s="75"/>
      <c r="BT759" s="75"/>
      <c r="BU759" s="75"/>
      <c r="BV759" s="75"/>
      <c r="BW759" s="75"/>
      <c r="BX759" s="64">
        <f>O759</f>
        <v>45682</v>
      </c>
      <c r="BY759" s="65">
        <f>R759+AX759</f>
        <v>135</v>
      </c>
      <c r="BZ759" s="66" t="str">
        <f>S759</f>
        <v>4 MESES Y 15 DIAS</v>
      </c>
      <c r="CA759" s="42">
        <f>T759+AL759</f>
        <v>11655000</v>
      </c>
      <c r="CB759" s="37" t="s">
        <v>91</v>
      </c>
    </row>
    <row r="760" spans="1:80" s="58" customFormat="1" ht="29.25" customHeight="1" x14ac:dyDescent="0.3">
      <c r="A760" s="75">
        <v>760</v>
      </c>
      <c r="B760" s="73">
        <v>115395</v>
      </c>
      <c r="C760" s="36" t="s">
        <v>3189</v>
      </c>
      <c r="D760" s="71" t="s">
        <v>3190</v>
      </c>
      <c r="E760" s="71" t="s">
        <v>3191</v>
      </c>
      <c r="F760" s="66" t="s">
        <v>4506</v>
      </c>
      <c r="G760" s="38" t="s">
        <v>3289</v>
      </c>
      <c r="H760" s="76" t="s">
        <v>76</v>
      </c>
      <c r="I760" s="76" t="s">
        <v>4507</v>
      </c>
      <c r="J760" s="40" t="s">
        <v>4508</v>
      </c>
      <c r="K760" s="66" t="s">
        <v>80</v>
      </c>
      <c r="L760" s="76" t="s">
        <v>81</v>
      </c>
      <c r="M760" s="86">
        <v>45545</v>
      </c>
      <c r="N760" s="86">
        <v>45546</v>
      </c>
      <c r="O760" s="86">
        <v>45682</v>
      </c>
      <c r="P760" s="76">
        <v>4</v>
      </c>
      <c r="Q760" s="76">
        <v>15</v>
      </c>
      <c r="R760" s="76">
        <v>135</v>
      </c>
      <c r="S760" s="76" t="s">
        <v>2785</v>
      </c>
      <c r="T760" s="69">
        <v>11655000</v>
      </c>
      <c r="U760" s="69">
        <v>2590000</v>
      </c>
      <c r="V760" s="77">
        <v>1736</v>
      </c>
      <c r="W760" s="97">
        <v>45526</v>
      </c>
      <c r="X760" s="45">
        <v>34965000</v>
      </c>
      <c r="Y760" s="46">
        <v>2134</v>
      </c>
      <c r="Z760" s="44">
        <v>45546</v>
      </c>
      <c r="AA760" s="47">
        <v>11655000</v>
      </c>
      <c r="AB760" s="77" t="s">
        <v>84</v>
      </c>
      <c r="AC760" s="86">
        <v>45545</v>
      </c>
      <c r="AD760" s="48" t="s">
        <v>4509</v>
      </c>
      <c r="AE760" s="8" t="s">
        <v>4510</v>
      </c>
      <c r="AF760" s="77" t="s">
        <v>87</v>
      </c>
      <c r="AG760" s="61" t="s">
        <v>3199</v>
      </c>
      <c r="AH760" s="60" t="s">
        <v>447</v>
      </c>
      <c r="AI760" s="48" t="s">
        <v>77</v>
      </c>
      <c r="AJ760" s="48" t="s">
        <v>77</v>
      </c>
      <c r="AK760" s="49"/>
      <c r="AL760" s="50"/>
      <c r="AM760" s="48" t="s">
        <v>77</v>
      </c>
      <c r="AN760" s="48" t="s">
        <v>77</v>
      </c>
      <c r="AO760" s="48" t="s">
        <v>77</v>
      </c>
      <c r="AP760" s="48" t="s">
        <v>77</v>
      </c>
      <c r="AQ760" s="48" t="s">
        <v>77</v>
      </c>
      <c r="AR760" s="48" t="s">
        <v>77</v>
      </c>
      <c r="AS760" s="48" t="s">
        <v>77</v>
      </c>
      <c r="AT760" s="51"/>
      <c r="AU760" s="51"/>
      <c r="AV760" s="51"/>
      <c r="AW760" s="51"/>
      <c r="AX760" s="52"/>
      <c r="AY760" s="37"/>
      <c r="AZ760" s="37"/>
      <c r="BA760" s="75"/>
      <c r="BB760" s="75"/>
      <c r="BC760" s="75"/>
      <c r="BD760" s="75"/>
      <c r="BE760" s="75"/>
      <c r="BF760" s="75"/>
      <c r="BG760" s="75"/>
      <c r="BH760" s="75"/>
      <c r="BI760" s="75"/>
      <c r="BJ760" s="75"/>
      <c r="BK760" s="75"/>
      <c r="BL760" s="75"/>
      <c r="BM760" s="75"/>
      <c r="BN760" s="75"/>
      <c r="BO760" s="75"/>
      <c r="BP760" s="75"/>
      <c r="BQ760" s="75"/>
      <c r="BR760" s="75"/>
      <c r="BS760" s="75"/>
      <c r="BT760" s="75"/>
      <c r="BU760" s="75"/>
      <c r="BV760" s="75"/>
      <c r="BW760" s="75"/>
      <c r="BX760" s="64">
        <f>O760</f>
        <v>45682</v>
      </c>
      <c r="BY760" s="65">
        <f>R760+AX760</f>
        <v>135</v>
      </c>
      <c r="BZ760" s="66" t="str">
        <f>S760</f>
        <v>4 MESES Y 15 DIAS</v>
      </c>
      <c r="CA760" s="42">
        <f>T760+AL760</f>
        <v>11655000</v>
      </c>
      <c r="CB760" s="37" t="s">
        <v>91</v>
      </c>
    </row>
    <row r="761" spans="1:80" s="58" customFormat="1" ht="29.25" customHeight="1" x14ac:dyDescent="0.3">
      <c r="A761" s="75">
        <v>761</v>
      </c>
      <c r="B761" s="73">
        <v>115395</v>
      </c>
      <c r="C761" s="36" t="s">
        <v>3189</v>
      </c>
      <c r="D761" s="71" t="s">
        <v>3190</v>
      </c>
      <c r="E761" s="71" t="s">
        <v>3191</v>
      </c>
      <c r="F761" s="66" t="s">
        <v>4511</v>
      </c>
      <c r="G761" s="38" t="s">
        <v>3207</v>
      </c>
      <c r="H761" s="76" t="s">
        <v>76</v>
      </c>
      <c r="I761" s="76" t="s">
        <v>4512</v>
      </c>
      <c r="J761" s="40" t="s">
        <v>4508</v>
      </c>
      <c r="K761" s="66" t="s">
        <v>80</v>
      </c>
      <c r="L761" s="76" t="s">
        <v>81</v>
      </c>
      <c r="M761" s="86">
        <v>45545</v>
      </c>
      <c r="N761" s="86">
        <v>45546</v>
      </c>
      <c r="O761" s="86">
        <v>45682</v>
      </c>
      <c r="P761" s="76">
        <v>4</v>
      </c>
      <c r="Q761" s="76">
        <v>15</v>
      </c>
      <c r="R761" s="76">
        <v>135</v>
      </c>
      <c r="S761" s="76" t="s">
        <v>2785</v>
      </c>
      <c r="T761" s="69">
        <v>11655000</v>
      </c>
      <c r="U761" s="69">
        <v>2590000</v>
      </c>
      <c r="V761" s="77">
        <v>1736</v>
      </c>
      <c r="W761" s="97">
        <v>45526</v>
      </c>
      <c r="X761" s="45">
        <v>34965000</v>
      </c>
      <c r="Y761" s="46">
        <v>2135</v>
      </c>
      <c r="Z761" s="44">
        <v>45546</v>
      </c>
      <c r="AA761" s="47">
        <v>11655000</v>
      </c>
      <c r="AB761" s="77" t="s">
        <v>84</v>
      </c>
      <c r="AC761" s="86">
        <v>45545</v>
      </c>
      <c r="AD761" s="48" t="s">
        <v>4513</v>
      </c>
      <c r="AE761" s="8" t="s">
        <v>4514</v>
      </c>
      <c r="AF761" s="77" t="s">
        <v>87</v>
      </c>
      <c r="AG761" s="61" t="s">
        <v>3199</v>
      </c>
      <c r="AH761" s="60" t="s">
        <v>447</v>
      </c>
      <c r="AI761" s="48" t="s">
        <v>77</v>
      </c>
      <c r="AJ761" s="48" t="s">
        <v>77</v>
      </c>
      <c r="AK761" s="49"/>
      <c r="AL761" s="50"/>
      <c r="AM761" s="48" t="s">
        <v>77</v>
      </c>
      <c r="AN761" s="48" t="s">
        <v>77</v>
      </c>
      <c r="AO761" s="48" t="s">
        <v>77</v>
      </c>
      <c r="AP761" s="48" t="s">
        <v>77</v>
      </c>
      <c r="AQ761" s="48" t="s">
        <v>77</v>
      </c>
      <c r="AR761" s="48" t="s">
        <v>77</v>
      </c>
      <c r="AS761" s="48" t="s">
        <v>77</v>
      </c>
      <c r="AT761" s="51"/>
      <c r="AU761" s="51"/>
      <c r="AV761" s="51"/>
      <c r="AW761" s="51"/>
      <c r="AX761" s="52"/>
      <c r="AY761" s="37"/>
      <c r="AZ761" s="37"/>
      <c r="BA761" s="75"/>
      <c r="BB761" s="75"/>
      <c r="BC761" s="75"/>
      <c r="BD761" s="75"/>
      <c r="BE761" s="75"/>
      <c r="BF761" s="75"/>
      <c r="BG761" s="75"/>
      <c r="BH761" s="75"/>
      <c r="BI761" s="75"/>
      <c r="BJ761" s="75"/>
      <c r="BK761" s="75"/>
      <c r="BL761" s="75"/>
      <c r="BM761" s="75"/>
      <c r="BN761" s="75"/>
      <c r="BO761" s="75"/>
      <c r="BP761" s="75"/>
      <c r="BQ761" s="75"/>
      <c r="BR761" s="75"/>
      <c r="BS761" s="75"/>
      <c r="BT761" s="75"/>
      <c r="BU761" s="75"/>
      <c r="BV761" s="75"/>
      <c r="BW761" s="75"/>
      <c r="BX761" s="64">
        <f>O761</f>
        <v>45682</v>
      </c>
      <c r="BY761" s="65">
        <f>R761+AX761</f>
        <v>135</v>
      </c>
      <c r="BZ761" s="66" t="str">
        <f>S761</f>
        <v>4 MESES Y 15 DIAS</v>
      </c>
      <c r="CA761" s="42">
        <f>T761+AL761</f>
        <v>11655000</v>
      </c>
      <c r="CB761" s="37" t="s">
        <v>91</v>
      </c>
    </row>
    <row r="762" spans="1:80" s="58" customFormat="1" ht="29.25" customHeight="1" x14ac:dyDescent="0.3">
      <c r="A762" s="75">
        <v>762</v>
      </c>
      <c r="B762" s="73">
        <v>115395</v>
      </c>
      <c r="C762" s="36" t="s">
        <v>3189</v>
      </c>
      <c r="D762" s="71" t="s">
        <v>3190</v>
      </c>
      <c r="E762" s="71" t="s">
        <v>3191</v>
      </c>
      <c r="F762" s="66" t="s">
        <v>4515</v>
      </c>
      <c r="G762" s="38" t="s">
        <v>3201</v>
      </c>
      <c r="H762" s="76" t="s">
        <v>76</v>
      </c>
      <c r="I762" s="76" t="s">
        <v>4516</v>
      </c>
      <c r="J762" s="40" t="s">
        <v>4508</v>
      </c>
      <c r="K762" s="66" t="s">
        <v>80</v>
      </c>
      <c r="L762" s="76" t="s">
        <v>81</v>
      </c>
      <c r="M762" s="86">
        <v>45545</v>
      </c>
      <c r="N762" s="86">
        <v>45546</v>
      </c>
      <c r="O762" s="86">
        <v>45682</v>
      </c>
      <c r="P762" s="76">
        <v>4</v>
      </c>
      <c r="Q762" s="76">
        <v>15</v>
      </c>
      <c r="R762" s="76">
        <v>135</v>
      </c>
      <c r="S762" s="76" t="s">
        <v>2785</v>
      </c>
      <c r="T762" s="69">
        <v>11655000</v>
      </c>
      <c r="U762" s="69">
        <v>2590000</v>
      </c>
      <c r="V762" s="77">
        <v>1736</v>
      </c>
      <c r="W762" s="97">
        <v>45526</v>
      </c>
      <c r="X762" s="45">
        <v>34965000</v>
      </c>
      <c r="Y762" s="46">
        <v>2136</v>
      </c>
      <c r="Z762" s="44">
        <v>45546</v>
      </c>
      <c r="AA762" s="47">
        <v>11655000</v>
      </c>
      <c r="AB762" s="77" t="s">
        <v>84</v>
      </c>
      <c r="AC762" s="86">
        <v>45545</v>
      </c>
      <c r="AD762" s="48" t="s">
        <v>4517</v>
      </c>
      <c r="AE762" s="8" t="s">
        <v>4518</v>
      </c>
      <c r="AF762" s="77" t="s">
        <v>87</v>
      </c>
      <c r="AG762" s="61" t="s">
        <v>3199</v>
      </c>
      <c r="AH762" s="60" t="s">
        <v>447</v>
      </c>
      <c r="AI762" s="48" t="s">
        <v>77</v>
      </c>
      <c r="AJ762" s="48" t="s">
        <v>77</v>
      </c>
      <c r="AK762" s="49"/>
      <c r="AL762" s="50"/>
      <c r="AM762" s="48" t="s">
        <v>77</v>
      </c>
      <c r="AN762" s="48" t="s">
        <v>77</v>
      </c>
      <c r="AO762" s="48" t="s">
        <v>77</v>
      </c>
      <c r="AP762" s="48" t="s">
        <v>77</v>
      </c>
      <c r="AQ762" s="48" t="s">
        <v>77</v>
      </c>
      <c r="AR762" s="48" t="s">
        <v>77</v>
      </c>
      <c r="AS762" s="48" t="s">
        <v>77</v>
      </c>
      <c r="AT762" s="51"/>
      <c r="AU762" s="51"/>
      <c r="AV762" s="51"/>
      <c r="AW762" s="51"/>
      <c r="AX762" s="52"/>
      <c r="AY762" s="37"/>
      <c r="AZ762" s="37"/>
      <c r="BA762" s="75"/>
      <c r="BB762" s="75"/>
      <c r="BC762" s="75"/>
      <c r="BD762" s="75"/>
      <c r="BE762" s="75"/>
      <c r="BF762" s="75"/>
      <c r="BG762" s="75"/>
      <c r="BH762" s="75"/>
      <c r="BI762" s="75"/>
      <c r="BJ762" s="75"/>
      <c r="BK762" s="75"/>
      <c r="BL762" s="75"/>
      <c r="BM762" s="75"/>
      <c r="BN762" s="75"/>
      <c r="BO762" s="75"/>
      <c r="BP762" s="75"/>
      <c r="BQ762" s="75"/>
      <c r="BR762" s="75"/>
      <c r="BS762" s="75"/>
      <c r="BT762" s="75"/>
      <c r="BU762" s="75"/>
      <c r="BV762" s="75"/>
      <c r="BW762" s="75"/>
      <c r="BX762" s="64">
        <f>O762</f>
        <v>45682</v>
      </c>
      <c r="BY762" s="65">
        <f>R762+AX762</f>
        <v>135</v>
      </c>
      <c r="BZ762" s="66" t="str">
        <f>S762</f>
        <v>4 MESES Y 15 DIAS</v>
      </c>
      <c r="CA762" s="42">
        <f>T762+AL762</f>
        <v>11655000</v>
      </c>
      <c r="CB762" s="37" t="s">
        <v>91</v>
      </c>
    </row>
    <row r="763" spans="1:80" s="58" customFormat="1" ht="29.25" customHeight="1" x14ac:dyDescent="0.3">
      <c r="A763" s="75">
        <v>754</v>
      </c>
      <c r="B763" s="73">
        <v>116230</v>
      </c>
      <c r="C763" s="36" t="s">
        <v>281</v>
      </c>
      <c r="D763" s="71" t="s">
        <v>282</v>
      </c>
      <c r="E763" s="71" t="s">
        <v>283</v>
      </c>
      <c r="F763" s="66" t="s">
        <v>4519</v>
      </c>
      <c r="G763" s="38" t="s">
        <v>285</v>
      </c>
      <c r="H763" s="76" t="s">
        <v>76</v>
      </c>
      <c r="I763" s="76" t="s">
        <v>4520</v>
      </c>
      <c r="J763" s="40" t="s">
        <v>287</v>
      </c>
      <c r="K763" s="66" t="s">
        <v>80</v>
      </c>
      <c r="L763" s="76" t="s">
        <v>81</v>
      </c>
      <c r="M763" s="86">
        <v>45534</v>
      </c>
      <c r="N763" s="86">
        <v>45545</v>
      </c>
      <c r="O763" s="86">
        <v>45666</v>
      </c>
      <c r="P763" s="76">
        <v>4</v>
      </c>
      <c r="Q763" s="76">
        <v>0</v>
      </c>
      <c r="R763" s="76">
        <v>120</v>
      </c>
      <c r="S763" s="76" t="s">
        <v>1144</v>
      </c>
      <c r="T763" s="69">
        <v>22000000</v>
      </c>
      <c r="U763" s="69">
        <v>5500000</v>
      </c>
      <c r="V763" s="77">
        <v>1770</v>
      </c>
      <c r="W763" s="44">
        <v>45532</v>
      </c>
      <c r="X763" s="45">
        <v>22000000</v>
      </c>
      <c r="Y763" s="46">
        <v>2126</v>
      </c>
      <c r="Z763" s="44">
        <v>45545</v>
      </c>
      <c r="AA763" s="47">
        <v>22000000</v>
      </c>
      <c r="AB763" s="77" t="s">
        <v>84</v>
      </c>
      <c r="AC763" s="97">
        <v>45534</v>
      </c>
      <c r="AD763" s="48" t="s">
        <v>4521</v>
      </c>
      <c r="AE763" s="8" t="s">
        <v>4522</v>
      </c>
      <c r="AF763" s="77" t="s">
        <v>87</v>
      </c>
      <c r="AG763" s="61" t="s">
        <v>290</v>
      </c>
      <c r="AH763" s="60" t="s">
        <v>4337</v>
      </c>
      <c r="AI763" s="48" t="s">
        <v>77</v>
      </c>
      <c r="AJ763" s="48" t="s">
        <v>77</v>
      </c>
      <c r="AK763" s="49"/>
      <c r="AL763" s="50"/>
      <c r="AM763" s="48" t="s">
        <v>77</v>
      </c>
      <c r="AN763" s="48" t="s">
        <v>77</v>
      </c>
      <c r="AO763" s="48" t="s">
        <v>77</v>
      </c>
      <c r="AP763" s="48" t="s">
        <v>77</v>
      </c>
      <c r="AQ763" s="48" t="s">
        <v>77</v>
      </c>
      <c r="AR763" s="48" t="s">
        <v>77</v>
      </c>
      <c r="AS763" s="48" t="s">
        <v>77</v>
      </c>
      <c r="AT763" s="51"/>
      <c r="AU763" s="51"/>
      <c r="AV763" s="51"/>
      <c r="AW763" s="51"/>
      <c r="AX763" s="52"/>
      <c r="AY763" s="37"/>
      <c r="AZ763" s="37"/>
      <c r="BA763" s="75"/>
      <c r="BB763" s="75"/>
      <c r="BC763" s="75"/>
      <c r="BD763" s="75"/>
      <c r="BE763" s="75"/>
      <c r="BF763" s="75"/>
      <c r="BG763" s="75"/>
      <c r="BH763" s="75"/>
      <c r="BI763" s="75"/>
      <c r="BJ763" s="75"/>
      <c r="BK763" s="75"/>
      <c r="BL763" s="75"/>
      <c r="BM763" s="75"/>
      <c r="BN763" s="75"/>
      <c r="BO763" s="75"/>
      <c r="BP763" s="75"/>
      <c r="BQ763" s="75"/>
      <c r="BR763" s="75"/>
      <c r="BS763" s="75"/>
      <c r="BT763" s="75"/>
      <c r="BU763" s="75"/>
      <c r="BV763" s="75"/>
      <c r="BW763" s="75"/>
      <c r="BX763" s="64">
        <f>O763</f>
        <v>45666</v>
      </c>
      <c r="BY763" s="65">
        <f>R763+AX763</f>
        <v>120</v>
      </c>
      <c r="BZ763" s="66" t="str">
        <f>S763</f>
        <v>4 MESES</v>
      </c>
      <c r="CA763" s="42">
        <f>T763+AL763</f>
        <v>22000000</v>
      </c>
      <c r="CB763" s="37" t="s">
        <v>91</v>
      </c>
    </row>
    <row r="764" spans="1:80" s="58" customFormat="1" ht="29.25" customHeight="1" x14ac:dyDescent="0.3">
      <c r="A764" s="75">
        <v>763</v>
      </c>
      <c r="B764" s="73">
        <v>116229</v>
      </c>
      <c r="C764" s="36" t="s">
        <v>312</v>
      </c>
      <c r="D764" s="71" t="s">
        <v>282</v>
      </c>
      <c r="E764" s="71" t="s">
        <v>283</v>
      </c>
      <c r="F764" s="66" t="s">
        <v>4523</v>
      </c>
      <c r="G764" s="38" t="s">
        <v>314</v>
      </c>
      <c r="H764" s="76" t="s">
        <v>76</v>
      </c>
      <c r="I764" s="76" t="s">
        <v>4524</v>
      </c>
      <c r="J764" s="40" t="s">
        <v>316</v>
      </c>
      <c r="K764" s="66" t="s">
        <v>80</v>
      </c>
      <c r="L764" s="76" t="s">
        <v>81</v>
      </c>
      <c r="M764" s="86">
        <v>45545</v>
      </c>
      <c r="N764" s="86">
        <v>45547</v>
      </c>
      <c r="O764" s="86">
        <v>45668</v>
      </c>
      <c r="P764" s="76">
        <v>4</v>
      </c>
      <c r="Q764" s="76">
        <v>0</v>
      </c>
      <c r="R764" s="76">
        <v>120</v>
      </c>
      <c r="S764" s="76" t="s">
        <v>1144</v>
      </c>
      <c r="T764" s="69">
        <v>22000000</v>
      </c>
      <c r="U764" s="69">
        <v>5500000</v>
      </c>
      <c r="V764" s="77">
        <v>1769</v>
      </c>
      <c r="W764" s="97">
        <v>45532</v>
      </c>
      <c r="X764" s="45">
        <v>66000000</v>
      </c>
      <c r="Y764" s="46">
        <v>2137</v>
      </c>
      <c r="Z764" s="44">
        <v>45547</v>
      </c>
      <c r="AA764" s="47">
        <v>22000000</v>
      </c>
      <c r="AB764" s="77" t="s">
        <v>84</v>
      </c>
      <c r="AC764" s="86">
        <v>45545</v>
      </c>
      <c r="AD764" s="48" t="s">
        <v>4525</v>
      </c>
      <c r="AE764" s="8" t="s">
        <v>4526</v>
      </c>
      <c r="AF764" s="77" t="s">
        <v>87</v>
      </c>
      <c r="AG764" s="61" t="s">
        <v>290</v>
      </c>
      <c r="AH764" s="60" t="s">
        <v>291</v>
      </c>
      <c r="AI764" s="77" t="s">
        <v>2887</v>
      </c>
      <c r="AJ764" s="97">
        <v>45667</v>
      </c>
      <c r="AK764" s="50">
        <v>8250000</v>
      </c>
      <c r="AL764" s="50">
        <v>8250000</v>
      </c>
      <c r="AM764" s="46">
        <v>126847</v>
      </c>
      <c r="AN764" s="46">
        <v>2</v>
      </c>
      <c r="AO764" s="97">
        <v>45666</v>
      </c>
      <c r="AP764" s="50">
        <v>8250000</v>
      </c>
      <c r="AQ764" s="46">
        <v>2</v>
      </c>
      <c r="AR764" s="97">
        <v>45670</v>
      </c>
      <c r="AS764" s="50">
        <v>8250000</v>
      </c>
      <c r="AT764" s="76">
        <v>1</v>
      </c>
      <c r="AU764" s="76">
        <v>15</v>
      </c>
      <c r="AV764" s="76">
        <v>45</v>
      </c>
      <c r="AW764" s="76" t="s">
        <v>110</v>
      </c>
      <c r="AX764" s="76">
        <v>45</v>
      </c>
      <c r="AY764" s="86">
        <v>45714</v>
      </c>
      <c r="AZ764" s="75"/>
      <c r="BA764" s="75"/>
      <c r="BB764" s="75"/>
      <c r="BC764" s="75"/>
      <c r="BD764" s="75"/>
      <c r="BE764" s="75"/>
      <c r="BF764" s="75"/>
      <c r="BG764" s="75"/>
      <c r="BH764" s="75"/>
      <c r="BI764" s="75"/>
      <c r="BJ764" s="75"/>
      <c r="BK764" s="75"/>
      <c r="BL764" s="75"/>
      <c r="BM764" s="75"/>
      <c r="BN764" s="75"/>
      <c r="BO764" s="75"/>
      <c r="BP764" s="75"/>
      <c r="BQ764" s="75"/>
      <c r="BR764" s="75"/>
      <c r="BS764" s="75"/>
      <c r="BT764" s="75"/>
      <c r="BU764" s="75"/>
      <c r="BV764" s="75"/>
      <c r="BW764" s="75"/>
      <c r="BX764" s="86">
        <v>45714</v>
      </c>
      <c r="BY764" s="65">
        <f>R764+AX764</f>
        <v>165</v>
      </c>
      <c r="BZ764" s="66" t="s">
        <v>4527</v>
      </c>
      <c r="CA764" s="42">
        <f>T764+AL764</f>
        <v>30250000</v>
      </c>
      <c r="CB764" s="66" t="s">
        <v>656</v>
      </c>
    </row>
    <row r="765" spans="1:80" s="58" customFormat="1" ht="29.25" customHeight="1" x14ac:dyDescent="0.3">
      <c r="A765" s="75">
        <v>764</v>
      </c>
      <c r="B765" s="73">
        <v>116239</v>
      </c>
      <c r="C765" s="36" t="s">
        <v>312</v>
      </c>
      <c r="D765" s="71" t="s">
        <v>282</v>
      </c>
      <c r="E765" s="71" t="s">
        <v>283</v>
      </c>
      <c r="F765" s="66" t="s">
        <v>4528</v>
      </c>
      <c r="G765" s="38" t="s">
        <v>665</v>
      </c>
      <c r="H765" s="76" t="s">
        <v>76</v>
      </c>
      <c r="I765" s="76" t="s">
        <v>4529</v>
      </c>
      <c r="J765" s="40" t="s">
        <v>3245</v>
      </c>
      <c r="K765" s="66" t="s">
        <v>80</v>
      </c>
      <c r="L765" s="76" t="s">
        <v>81</v>
      </c>
      <c r="M765" s="86">
        <v>45548</v>
      </c>
      <c r="N765" s="86">
        <v>45548</v>
      </c>
      <c r="O765" s="86">
        <v>45669</v>
      </c>
      <c r="P765" s="76">
        <v>4</v>
      </c>
      <c r="Q765" s="76">
        <v>0</v>
      </c>
      <c r="R765" s="76">
        <v>120</v>
      </c>
      <c r="S765" s="76" t="s">
        <v>1144</v>
      </c>
      <c r="T765" s="69">
        <v>10400000</v>
      </c>
      <c r="U765" s="69">
        <v>2600000</v>
      </c>
      <c r="V765" s="77">
        <v>1812</v>
      </c>
      <c r="W765" s="97">
        <v>45546</v>
      </c>
      <c r="X765" s="45">
        <v>10400000</v>
      </c>
      <c r="Y765" s="46">
        <v>2167</v>
      </c>
      <c r="Z765" s="44">
        <v>45548</v>
      </c>
      <c r="AA765" s="47">
        <v>10400000</v>
      </c>
      <c r="AB765" s="77" t="s">
        <v>84</v>
      </c>
      <c r="AC765" s="86">
        <v>45547</v>
      </c>
      <c r="AD765" s="48" t="s">
        <v>4530</v>
      </c>
      <c r="AE765" s="8" t="s">
        <v>4531</v>
      </c>
      <c r="AF765" s="77" t="s">
        <v>87</v>
      </c>
      <c r="AG765" s="61" t="s">
        <v>290</v>
      </c>
      <c r="AH765" s="60" t="s">
        <v>4337</v>
      </c>
      <c r="AI765" s="48" t="s">
        <v>77</v>
      </c>
      <c r="AJ765" s="48" t="s">
        <v>77</v>
      </c>
      <c r="AK765" s="49"/>
      <c r="AL765" s="50"/>
      <c r="AM765" s="48" t="s">
        <v>77</v>
      </c>
      <c r="AN765" s="48" t="s">
        <v>77</v>
      </c>
      <c r="AO765" s="48" t="s">
        <v>77</v>
      </c>
      <c r="AP765" s="48" t="s">
        <v>77</v>
      </c>
      <c r="AQ765" s="48" t="s">
        <v>77</v>
      </c>
      <c r="AR765" s="48" t="s">
        <v>77</v>
      </c>
      <c r="AS765" s="48" t="s">
        <v>77</v>
      </c>
      <c r="AT765" s="51"/>
      <c r="AU765" s="51"/>
      <c r="AV765" s="51"/>
      <c r="AW765" s="51"/>
      <c r="AX765" s="52"/>
      <c r="AY765" s="37"/>
      <c r="AZ765" s="37"/>
      <c r="BA765" s="75"/>
      <c r="BB765" s="75"/>
      <c r="BC765" s="75"/>
      <c r="BD765" s="75"/>
      <c r="BE765" s="75"/>
      <c r="BF765" s="75"/>
      <c r="BG765" s="75"/>
      <c r="BH765" s="75"/>
      <c r="BI765" s="75"/>
      <c r="BJ765" s="75"/>
      <c r="BK765" s="75"/>
      <c r="BL765" s="75"/>
      <c r="BM765" s="75"/>
      <c r="BN765" s="75"/>
      <c r="BO765" s="75"/>
      <c r="BP765" s="75"/>
      <c r="BQ765" s="75"/>
      <c r="BR765" s="75"/>
      <c r="BS765" s="75"/>
      <c r="BT765" s="75"/>
      <c r="BU765" s="75"/>
      <c r="BV765" s="75"/>
      <c r="BW765" s="75"/>
      <c r="BX765" s="64">
        <f>O765</f>
        <v>45669</v>
      </c>
      <c r="BY765" s="65">
        <f>R765+AX765</f>
        <v>120</v>
      </c>
      <c r="BZ765" s="66" t="str">
        <f>S765</f>
        <v>4 MESES</v>
      </c>
      <c r="CA765" s="42">
        <f>T765+AL765</f>
        <v>10400000</v>
      </c>
      <c r="CB765" s="37" t="s">
        <v>91</v>
      </c>
    </row>
    <row r="766" spans="1:80" s="58" customFormat="1" ht="29.25" customHeight="1" x14ac:dyDescent="0.3">
      <c r="A766" s="75">
        <v>765</v>
      </c>
      <c r="B766" s="73">
        <v>114954</v>
      </c>
      <c r="C766" s="36" t="s">
        <v>71</v>
      </c>
      <c r="D766" s="71" t="s">
        <v>72</v>
      </c>
      <c r="E766" s="71" t="s">
        <v>73</v>
      </c>
      <c r="F766" s="66" t="s">
        <v>4532</v>
      </c>
      <c r="G766" s="38" t="s">
        <v>4533</v>
      </c>
      <c r="H766" s="76" t="s">
        <v>76</v>
      </c>
      <c r="I766" s="76" t="s">
        <v>4534</v>
      </c>
      <c r="J766" s="40" t="s">
        <v>1932</v>
      </c>
      <c r="K766" s="66" t="s">
        <v>80</v>
      </c>
      <c r="L766" s="76" t="s">
        <v>81</v>
      </c>
      <c r="M766" s="86">
        <v>45545</v>
      </c>
      <c r="N766" s="86">
        <v>45547</v>
      </c>
      <c r="O766" s="86">
        <v>45683</v>
      </c>
      <c r="P766" s="76">
        <v>4</v>
      </c>
      <c r="Q766" s="76">
        <v>15</v>
      </c>
      <c r="R766" s="76">
        <v>135</v>
      </c>
      <c r="S766" s="76" t="s">
        <v>2785</v>
      </c>
      <c r="T766" s="69">
        <v>24750000</v>
      </c>
      <c r="U766" s="69">
        <v>5500000</v>
      </c>
      <c r="V766" s="77">
        <v>1743</v>
      </c>
      <c r="W766" s="97">
        <v>45527</v>
      </c>
      <c r="X766" s="45">
        <v>24750000</v>
      </c>
      <c r="Y766" s="46">
        <v>2138</v>
      </c>
      <c r="Z766" s="44">
        <v>45547</v>
      </c>
      <c r="AA766" s="47">
        <v>24750000</v>
      </c>
      <c r="AB766" s="77" t="s">
        <v>84</v>
      </c>
      <c r="AC766" s="86">
        <v>45545</v>
      </c>
      <c r="AD766" s="48" t="s">
        <v>4535</v>
      </c>
      <c r="AE766" s="8" t="s">
        <v>4536</v>
      </c>
      <c r="AF766" s="77" t="s">
        <v>87</v>
      </c>
      <c r="AG766" s="61" t="s">
        <v>439</v>
      </c>
      <c r="AH766" s="60" t="s">
        <v>4392</v>
      </c>
      <c r="AI766" s="48" t="s">
        <v>108</v>
      </c>
      <c r="AJ766" s="97">
        <v>45650</v>
      </c>
      <c r="AK766" s="50">
        <v>11000000</v>
      </c>
      <c r="AL766" s="50">
        <v>11000000</v>
      </c>
      <c r="AM766" s="48">
        <v>123871</v>
      </c>
      <c r="AN766" s="46">
        <v>2109</v>
      </c>
      <c r="AO766" s="59">
        <v>45643</v>
      </c>
      <c r="AP766" s="50">
        <v>11000000</v>
      </c>
      <c r="AQ766" s="46">
        <v>2692</v>
      </c>
      <c r="AR766" s="59">
        <v>45653</v>
      </c>
      <c r="AS766" s="50">
        <v>11000000</v>
      </c>
      <c r="AT766" s="66">
        <v>2</v>
      </c>
      <c r="AU766" s="66">
        <v>0</v>
      </c>
      <c r="AV766" s="66">
        <f>AT766*30+AU766</f>
        <v>60</v>
      </c>
      <c r="AW766" s="66" t="s">
        <v>4484</v>
      </c>
      <c r="AX766" s="66">
        <v>60</v>
      </c>
      <c r="AY766" s="86">
        <v>45742</v>
      </c>
      <c r="AZ766" s="75"/>
      <c r="BA766" s="75"/>
      <c r="BB766" s="75"/>
      <c r="BC766" s="75"/>
      <c r="BD766" s="75"/>
      <c r="BE766" s="75"/>
      <c r="BF766" s="75"/>
      <c r="BG766" s="75"/>
      <c r="BH766" s="75"/>
      <c r="BI766" s="75"/>
      <c r="BJ766" s="75"/>
      <c r="BK766" s="75"/>
      <c r="BL766" s="75"/>
      <c r="BM766" s="75"/>
      <c r="BN766" s="75"/>
      <c r="BO766" s="75"/>
      <c r="BP766" s="75"/>
      <c r="BQ766" s="75"/>
      <c r="BR766" s="75"/>
      <c r="BS766" s="75"/>
      <c r="BT766" s="75"/>
      <c r="BU766" s="75"/>
      <c r="BV766" s="75"/>
      <c r="BW766" s="75"/>
      <c r="BX766" s="86">
        <v>45742</v>
      </c>
      <c r="BY766" s="65">
        <f>R766+AX766</f>
        <v>195</v>
      </c>
      <c r="BZ766" s="66" t="s">
        <v>4372</v>
      </c>
      <c r="CA766" s="42">
        <f>T766+AL766</f>
        <v>35750000</v>
      </c>
      <c r="CB766" s="66" t="s">
        <v>656</v>
      </c>
    </row>
    <row r="767" spans="1:80" s="58" customFormat="1" ht="29.25" customHeight="1" x14ac:dyDescent="0.3">
      <c r="A767" s="75">
        <v>766</v>
      </c>
      <c r="B767" s="73">
        <v>115397</v>
      </c>
      <c r="C767" s="36" t="s">
        <v>133</v>
      </c>
      <c r="D767" s="71" t="s">
        <v>134</v>
      </c>
      <c r="E767" s="71" t="s">
        <v>385</v>
      </c>
      <c r="F767" s="66" t="s">
        <v>4537</v>
      </c>
      <c r="G767" s="38" t="s">
        <v>1723</v>
      </c>
      <c r="H767" s="76" t="s">
        <v>76</v>
      </c>
      <c r="I767" s="76" t="s">
        <v>4538</v>
      </c>
      <c r="J767" s="40" t="s">
        <v>95</v>
      </c>
      <c r="K767" s="66" t="s">
        <v>80</v>
      </c>
      <c r="L767" s="76" t="s">
        <v>81</v>
      </c>
      <c r="M767" s="86">
        <v>45545</v>
      </c>
      <c r="N767" s="86">
        <v>45547</v>
      </c>
      <c r="O767" s="86">
        <v>45683</v>
      </c>
      <c r="P767" s="76">
        <v>4</v>
      </c>
      <c r="Q767" s="76">
        <v>15</v>
      </c>
      <c r="R767" s="76">
        <v>135</v>
      </c>
      <c r="S767" s="76" t="s">
        <v>2785</v>
      </c>
      <c r="T767" s="69">
        <v>11700000</v>
      </c>
      <c r="U767" s="69">
        <v>2600000</v>
      </c>
      <c r="V767" s="77">
        <v>1748</v>
      </c>
      <c r="W767" s="97">
        <v>45527</v>
      </c>
      <c r="X767" s="45">
        <v>35100000</v>
      </c>
      <c r="Y767" s="46">
        <v>2139</v>
      </c>
      <c r="Z767" s="44">
        <v>45547</v>
      </c>
      <c r="AA767" s="47">
        <v>11700000</v>
      </c>
      <c r="AB767" s="77" t="s">
        <v>84</v>
      </c>
      <c r="AC767" s="86">
        <v>45545</v>
      </c>
      <c r="AD767" s="48" t="s">
        <v>4539</v>
      </c>
      <c r="AE767" s="8" t="s">
        <v>4540</v>
      </c>
      <c r="AF767" s="77" t="s">
        <v>87</v>
      </c>
      <c r="AG767" s="48" t="s">
        <v>106</v>
      </c>
      <c r="AH767" s="61" t="s">
        <v>107</v>
      </c>
      <c r="AI767" s="48" t="s">
        <v>108</v>
      </c>
      <c r="AJ767" s="97">
        <v>45653</v>
      </c>
      <c r="AK767" s="50">
        <v>5200000</v>
      </c>
      <c r="AL767" s="50">
        <v>5200000</v>
      </c>
      <c r="AM767" s="48">
        <v>124841</v>
      </c>
      <c r="AN767" s="46">
        <v>2200</v>
      </c>
      <c r="AO767" s="59">
        <v>45649</v>
      </c>
      <c r="AP767" s="50">
        <v>5200000</v>
      </c>
      <c r="AQ767" s="46">
        <v>2791</v>
      </c>
      <c r="AR767" s="59">
        <v>45656</v>
      </c>
      <c r="AS767" s="50">
        <v>5200000</v>
      </c>
      <c r="AT767" s="66">
        <v>2</v>
      </c>
      <c r="AU767" s="66">
        <v>0</v>
      </c>
      <c r="AV767" s="66">
        <f>AT767*30+AU767</f>
        <v>60</v>
      </c>
      <c r="AW767" s="66" t="s">
        <v>4484</v>
      </c>
      <c r="AX767" s="66">
        <v>60</v>
      </c>
      <c r="AY767" s="86">
        <v>45742</v>
      </c>
      <c r="AZ767" s="75"/>
      <c r="BA767" s="75"/>
      <c r="BB767" s="75"/>
      <c r="BC767" s="75"/>
      <c r="BD767" s="75"/>
      <c r="BE767" s="75"/>
      <c r="BF767" s="75"/>
      <c r="BG767" s="75"/>
      <c r="BH767" s="75"/>
      <c r="BI767" s="75"/>
      <c r="BJ767" s="75"/>
      <c r="BK767" s="75"/>
      <c r="BL767" s="75"/>
      <c r="BM767" s="75"/>
      <c r="BN767" s="75"/>
      <c r="BO767" s="75"/>
      <c r="BP767" s="75"/>
      <c r="BQ767" s="75"/>
      <c r="BR767" s="75"/>
      <c r="BS767" s="75"/>
      <c r="BT767" s="75"/>
      <c r="BU767" s="75"/>
      <c r="BV767" s="75"/>
      <c r="BW767" s="75"/>
      <c r="BX767" s="86">
        <v>45742</v>
      </c>
      <c r="BY767" s="65">
        <f>R767+AX767</f>
        <v>195</v>
      </c>
      <c r="BZ767" s="66" t="s">
        <v>4372</v>
      </c>
      <c r="CA767" s="42">
        <f>T767+AL767</f>
        <v>16900000</v>
      </c>
      <c r="CB767" s="66" t="s">
        <v>656</v>
      </c>
    </row>
    <row r="768" spans="1:80" s="58" customFormat="1" ht="29.25" customHeight="1" x14ac:dyDescent="0.3">
      <c r="A768" s="75">
        <v>767</v>
      </c>
      <c r="B768" s="73">
        <v>114620</v>
      </c>
      <c r="C768" s="70" t="e">
        <v>#N/A</v>
      </c>
      <c r="D768" s="71" t="s">
        <v>72</v>
      </c>
      <c r="E768" s="71" t="s">
        <v>73</v>
      </c>
      <c r="F768" s="66" t="s">
        <v>4541</v>
      </c>
      <c r="G768" s="38" t="s">
        <v>2196</v>
      </c>
      <c r="H768" s="76" t="s">
        <v>76</v>
      </c>
      <c r="I768" s="76" t="s">
        <v>4542</v>
      </c>
      <c r="J768" s="40" t="s">
        <v>1497</v>
      </c>
      <c r="K768" s="66" t="s">
        <v>80</v>
      </c>
      <c r="L768" s="76" t="s">
        <v>81</v>
      </c>
      <c r="M768" s="86">
        <v>45545</v>
      </c>
      <c r="N768" s="86">
        <v>45547</v>
      </c>
      <c r="O768" s="86">
        <v>45699</v>
      </c>
      <c r="P768" s="76">
        <v>5</v>
      </c>
      <c r="Q768" s="76">
        <v>0</v>
      </c>
      <c r="R768" s="76">
        <v>150</v>
      </c>
      <c r="S768" s="76" t="s">
        <v>111</v>
      </c>
      <c r="T768" s="69">
        <v>13000000</v>
      </c>
      <c r="U768" s="69">
        <v>2600000</v>
      </c>
      <c r="V768" s="77">
        <v>1745</v>
      </c>
      <c r="W768" s="97">
        <v>45527</v>
      </c>
      <c r="X768" s="45">
        <v>39000000</v>
      </c>
      <c r="Y768" s="46">
        <v>2140</v>
      </c>
      <c r="Z768" s="44">
        <v>45547</v>
      </c>
      <c r="AA768" s="47">
        <v>13000000</v>
      </c>
      <c r="AB768" s="77" t="s">
        <v>84</v>
      </c>
      <c r="AC768" s="86">
        <v>45545</v>
      </c>
      <c r="AD768" s="48" t="s">
        <v>4543</v>
      </c>
      <c r="AE768" s="8" t="s">
        <v>4544</v>
      </c>
      <c r="AF768" s="77" t="s">
        <v>87</v>
      </c>
      <c r="AG768" s="61" t="s">
        <v>235</v>
      </c>
      <c r="AH768" s="60" t="s">
        <v>4461</v>
      </c>
      <c r="AI768" s="48" t="s">
        <v>108</v>
      </c>
      <c r="AJ768" s="59">
        <v>45694</v>
      </c>
      <c r="AK768" s="50">
        <v>3900000</v>
      </c>
      <c r="AL768" s="50">
        <v>3900000</v>
      </c>
      <c r="AM768" s="48">
        <v>130015</v>
      </c>
      <c r="AN768" s="48">
        <v>1116</v>
      </c>
      <c r="AO768" s="57">
        <v>45692</v>
      </c>
      <c r="AP768" s="50">
        <v>3900000</v>
      </c>
      <c r="AQ768" s="48">
        <v>1113</v>
      </c>
      <c r="AR768" s="57">
        <v>45699</v>
      </c>
      <c r="AS768" s="50">
        <v>3900000</v>
      </c>
      <c r="AT768" s="66">
        <v>1</v>
      </c>
      <c r="AU768" s="66">
        <v>15</v>
      </c>
      <c r="AV768" s="66">
        <v>45</v>
      </c>
      <c r="AW768" s="66" t="s">
        <v>110</v>
      </c>
      <c r="AX768" s="52">
        <v>45</v>
      </c>
      <c r="AY768" s="57">
        <v>45742</v>
      </c>
      <c r="AZ768" s="37"/>
      <c r="BA768" s="75"/>
      <c r="BB768" s="75"/>
      <c r="BC768" s="75"/>
      <c r="BD768" s="75"/>
      <c r="BE768" s="75"/>
      <c r="BF768" s="75"/>
      <c r="BG768" s="75"/>
      <c r="BH768" s="75"/>
      <c r="BI768" s="75"/>
      <c r="BJ768" s="75"/>
      <c r="BK768" s="75"/>
      <c r="BL768" s="75"/>
      <c r="BM768" s="75"/>
      <c r="BN768" s="75"/>
      <c r="BO768" s="75"/>
      <c r="BP768" s="75"/>
      <c r="BQ768" s="75"/>
      <c r="BR768" s="75"/>
      <c r="BS768" s="75"/>
      <c r="BT768" s="75"/>
      <c r="BU768" s="75"/>
      <c r="BV768" s="75"/>
      <c r="BW768" s="75"/>
      <c r="BX768" s="57">
        <v>45742</v>
      </c>
      <c r="BY768" s="65">
        <f>R768+AX768</f>
        <v>195</v>
      </c>
      <c r="BZ768" s="66" t="s">
        <v>4372</v>
      </c>
      <c r="CA768" s="42">
        <f>T768+AL768</f>
        <v>16900000</v>
      </c>
      <c r="CB768" s="66" t="s">
        <v>656</v>
      </c>
    </row>
    <row r="769" spans="1:80" s="58" customFormat="1" ht="29.25" customHeight="1" x14ac:dyDescent="0.3">
      <c r="A769" s="75">
        <v>768</v>
      </c>
      <c r="B769" s="73">
        <v>114620</v>
      </c>
      <c r="C769" s="70" t="e">
        <v>#N/A</v>
      </c>
      <c r="D769" s="71" t="s">
        <v>72</v>
      </c>
      <c r="E769" s="71" t="s">
        <v>73</v>
      </c>
      <c r="F769" s="66" t="s">
        <v>4545</v>
      </c>
      <c r="G769" s="38" t="s">
        <v>1495</v>
      </c>
      <c r="H769" s="76" t="s">
        <v>76</v>
      </c>
      <c r="I769" s="76" t="s">
        <v>4546</v>
      </c>
      <c r="J769" s="40" t="s">
        <v>1497</v>
      </c>
      <c r="K769" s="66" t="s">
        <v>80</v>
      </c>
      <c r="L769" s="76" t="s">
        <v>81</v>
      </c>
      <c r="M769" s="86">
        <v>45545</v>
      </c>
      <c r="N769" s="86">
        <v>45547</v>
      </c>
      <c r="O769" s="86">
        <v>45699</v>
      </c>
      <c r="P769" s="76">
        <v>5</v>
      </c>
      <c r="Q769" s="76">
        <v>0</v>
      </c>
      <c r="R769" s="76">
        <v>150</v>
      </c>
      <c r="S769" s="76" t="s">
        <v>111</v>
      </c>
      <c r="T769" s="69">
        <v>13000000</v>
      </c>
      <c r="U769" s="69">
        <v>2600000</v>
      </c>
      <c r="V769" s="77">
        <v>1745</v>
      </c>
      <c r="W769" s="97">
        <v>45527</v>
      </c>
      <c r="X769" s="45">
        <v>39000000</v>
      </c>
      <c r="Y769" s="46">
        <v>2141</v>
      </c>
      <c r="Z769" s="44">
        <v>45547</v>
      </c>
      <c r="AA769" s="47">
        <v>13000000</v>
      </c>
      <c r="AB769" s="77" t="s">
        <v>84</v>
      </c>
      <c r="AC769" s="86">
        <v>45545</v>
      </c>
      <c r="AD769" s="48" t="s">
        <v>4547</v>
      </c>
      <c r="AE769" s="8" t="s">
        <v>4548</v>
      </c>
      <c r="AF769" s="77" t="s">
        <v>87</v>
      </c>
      <c r="AG769" s="61" t="s">
        <v>235</v>
      </c>
      <c r="AH769" s="60" t="s">
        <v>4461</v>
      </c>
      <c r="AI769" s="48" t="s">
        <v>108</v>
      </c>
      <c r="AJ769" s="59">
        <v>45694</v>
      </c>
      <c r="AK769" s="50">
        <v>3900000</v>
      </c>
      <c r="AL769" s="50">
        <v>3900000</v>
      </c>
      <c r="AM769" s="48">
        <v>130012</v>
      </c>
      <c r="AN769" s="48">
        <v>1114</v>
      </c>
      <c r="AO769" s="57">
        <v>45692</v>
      </c>
      <c r="AP769" s="50">
        <v>3900000</v>
      </c>
      <c r="AQ769" s="48">
        <v>1114</v>
      </c>
      <c r="AR769" s="57">
        <v>45699</v>
      </c>
      <c r="AS769" s="50">
        <v>3900000</v>
      </c>
      <c r="AT769" s="66">
        <v>1</v>
      </c>
      <c r="AU769" s="66">
        <v>15</v>
      </c>
      <c r="AV769" s="66">
        <v>45</v>
      </c>
      <c r="AW769" s="66" t="s">
        <v>110</v>
      </c>
      <c r="AX769" s="52">
        <v>45</v>
      </c>
      <c r="AY769" s="57">
        <v>45742</v>
      </c>
      <c r="AZ769" s="57"/>
      <c r="BA769" s="57"/>
      <c r="BB769" s="57"/>
      <c r="BC769" s="57"/>
      <c r="BD769" s="75"/>
      <c r="BE769" s="75"/>
      <c r="BF769" s="75"/>
      <c r="BG769" s="75"/>
      <c r="BH769" s="75"/>
      <c r="BI769" s="75"/>
      <c r="BJ769" s="75"/>
      <c r="BK769" s="75"/>
      <c r="BL769" s="75"/>
      <c r="BM769" s="75"/>
      <c r="BN769" s="75"/>
      <c r="BO769" s="75"/>
      <c r="BP769" s="75"/>
      <c r="BQ769" s="75"/>
      <c r="BR769" s="75"/>
      <c r="BS769" s="75"/>
      <c r="BT769" s="75"/>
      <c r="BU769" s="75"/>
      <c r="BV769" s="75"/>
      <c r="BW769" s="75"/>
      <c r="BX769" s="57">
        <v>45742</v>
      </c>
      <c r="BY769" s="65">
        <f>R769+AX769</f>
        <v>195</v>
      </c>
      <c r="BZ769" s="66" t="s">
        <v>4372</v>
      </c>
      <c r="CA769" s="42">
        <f>T769+AL769</f>
        <v>16900000</v>
      </c>
      <c r="CB769" s="66" t="s">
        <v>656</v>
      </c>
    </row>
    <row r="770" spans="1:80" s="58" customFormat="1" ht="29.25" customHeight="1" x14ac:dyDescent="0.3">
      <c r="A770" s="75">
        <v>769</v>
      </c>
      <c r="B770" s="73">
        <v>114620</v>
      </c>
      <c r="C770" s="70" t="e">
        <v>#N/A</v>
      </c>
      <c r="D770" s="71" t="s">
        <v>72</v>
      </c>
      <c r="E770" s="71" t="s">
        <v>73</v>
      </c>
      <c r="F770" s="66" t="s">
        <v>4549</v>
      </c>
      <c r="G770" s="38" t="s">
        <v>387</v>
      </c>
      <c r="H770" s="76" t="s">
        <v>76</v>
      </c>
      <c r="I770" s="76" t="s">
        <v>4550</v>
      </c>
      <c r="J770" s="40" t="s">
        <v>1497</v>
      </c>
      <c r="K770" s="66" t="s">
        <v>80</v>
      </c>
      <c r="L770" s="76" t="s">
        <v>81</v>
      </c>
      <c r="M770" s="86">
        <v>45545</v>
      </c>
      <c r="N770" s="86">
        <v>45547</v>
      </c>
      <c r="O770" s="86">
        <v>45699</v>
      </c>
      <c r="P770" s="76">
        <v>5</v>
      </c>
      <c r="Q770" s="76">
        <v>0</v>
      </c>
      <c r="R770" s="76">
        <v>150</v>
      </c>
      <c r="S770" s="76" t="s">
        <v>111</v>
      </c>
      <c r="T770" s="69">
        <v>13000000</v>
      </c>
      <c r="U770" s="69">
        <v>2600000</v>
      </c>
      <c r="V770" s="77">
        <v>1745</v>
      </c>
      <c r="W770" s="97">
        <v>45527</v>
      </c>
      <c r="X770" s="45">
        <v>39000000</v>
      </c>
      <c r="Y770" s="46">
        <v>2142</v>
      </c>
      <c r="Z770" s="44">
        <v>45547</v>
      </c>
      <c r="AA770" s="47">
        <v>13000000</v>
      </c>
      <c r="AB770" s="77" t="s">
        <v>84</v>
      </c>
      <c r="AC770" s="86">
        <v>45545</v>
      </c>
      <c r="AD770" s="48" t="s">
        <v>4551</v>
      </c>
      <c r="AE770" s="8" t="s">
        <v>4552</v>
      </c>
      <c r="AF770" s="77" t="s">
        <v>87</v>
      </c>
      <c r="AG770" s="61" t="s">
        <v>235</v>
      </c>
      <c r="AH770" s="60" t="s">
        <v>4461</v>
      </c>
      <c r="AI770" s="48" t="s">
        <v>108</v>
      </c>
      <c r="AJ770" s="59">
        <v>45694</v>
      </c>
      <c r="AK770" s="50">
        <v>3900000</v>
      </c>
      <c r="AL770" s="50">
        <v>3900000</v>
      </c>
      <c r="AM770" s="48">
        <v>130014</v>
      </c>
      <c r="AN770" s="48">
        <v>1115</v>
      </c>
      <c r="AO770" s="57">
        <v>45692</v>
      </c>
      <c r="AP770" s="50">
        <v>3900000</v>
      </c>
      <c r="AQ770" s="48">
        <v>1115</v>
      </c>
      <c r="AR770" s="57">
        <v>45699</v>
      </c>
      <c r="AS770" s="50">
        <v>3900000</v>
      </c>
      <c r="AT770" s="66">
        <v>1</v>
      </c>
      <c r="AU770" s="66">
        <v>15</v>
      </c>
      <c r="AV770" s="66">
        <v>45</v>
      </c>
      <c r="AW770" s="66" t="s">
        <v>110</v>
      </c>
      <c r="AX770" s="52">
        <v>45</v>
      </c>
      <c r="AY770" s="57">
        <v>45742</v>
      </c>
      <c r="AZ770" s="37"/>
      <c r="BA770" s="75"/>
      <c r="BB770" s="75"/>
      <c r="BC770" s="75"/>
      <c r="BD770" s="75"/>
      <c r="BE770" s="75"/>
      <c r="BF770" s="75"/>
      <c r="BG770" s="75"/>
      <c r="BH770" s="75"/>
      <c r="BI770" s="75"/>
      <c r="BJ770" s="75"/>
      <c r="BK770" s="75"/>
      <c r="BL770" s="75"/>
      <c r="BM770" s="75"/>
      <c r="BN770" s="75"/>
      <c r="BO770" s="75"/>
      <c r="BP770" s="75"/>
      <c r="BQ770" s="75"/>
      <c r="BR770" s="75"/>
      <c r="BS770" s="75"/>
      <c r="BT770" s="75"/>
      <c r="BU770" s="75"/>
      <c r="BV770" s="75"/>
      <c r="BW770" s="75"/>
      <c r="BX770" s="64">
        <v>45742</v>
      </c>
      <c r="BY770" s="65">
        <f>R770+AX770</f>
        <v>195</v>
      </c>
      <c r="BZ770" s="66" t="s">
        <v>4372</v>
      </c>
      <c r="CA770" s="42">
        <f>T770+AL770</f>
        <v>16900000</v>
      </c>
      <c r="CB770" s="66" t="s">
        <v>656</v>
      </c>
    </row>
    <row r="771" spans="1:80" s="58" customFormat="1" ht="29.25" customHeight="1" x14ac:dyDescent="0.3">
      <c r="A771" s="75">
        <v>770</v>
      </c>
      <c r="B771" s="73">
        <v>115648</v>
      </c>
      <c r="C771" s="36" t="s">
        <v>335</v>
      </c>
      <c r="D771" s="71" t="s">
        <v>336</v>
      </c>
      <c r="E771" s="71" t="s">
        <v>337</v>
      </c>
      <c r="F771" s="66" t="s">
        <v>4553</v>
      </c>
      <c r="G771" s="38" t="s">
        <v>500</v>
      </c>
      <c r="H771" s="76" t="s">
        <v>76</v>
      </c>
      <c r="I771" s="76" t="s">
        <v>4554</v>
      </c>
      <c r="J771" s="40" t="s">
        <v>341</v>
      </c>
      <c r="K771" s="66" t="s">
        <v>80</v>
      </c>
      <c r="L771" s="76" t="s">
        <v>81</v>
      </c>
      <c r="M771" s="86">
        <v>45545</v>
      </c>
      <c r="N771" s="86">
        <v>45548</v>
      </c>
      <c r="O771" s="86">
        <v>45669</v>
      </c>
      <c r="P771" s="76">
        <v>4</v>
      </c>
      <c r="Q771" s="76">
        <v>0</v>
      </c>
      <c r="R771" s="76">
        <v>120</v>
      </c>
      <c r="S771" s="76" t="s">
        <v>1144</v>
      </c>
      <c r="T771" s="69">
        <v>13200000</v>
      </c>
      <c r="U771" s="69">
        <v>3300000</v>
      </c>
      <c r="V771" s="77">
        <v>1763</v>
      </c>
      <c r="W771" s="97">
        <v>45530</v>
      </c>
      <c r="X771" s="45">
        <v>39600000</v>
      </c>
      <c r="Y771" s="46">
        <v>2143</v>
      </c>
      <c r="Z771" s="44">
        <v>45547</v>
      </c>
      <c r="AA771" s="47">
        <v>13200000</v>
      </c>
      <c r="AB771" s="77" t="s">
        <v>84</v>
      </c>
      <c r="AC771" s="86">
        <v>45545</v>
      </c>
      <c r="AD771" s="48" t="s">
        <v>4555</v>
      </c>
      <c r="AE771" s="8" t="s">
        <v>4556</v>
      </c>
      <c r="AF771" s="77" t="s">
        <v>87</v>
      </c>
      <c r="AG771" s="61" t="s">
        <v>344</v>
      </c>
      <c r="AH771" s="60" t="s">
        <v>345</v>
      </c>
      <c r="AI771" s="48" t="s">
        <v>77</v>
      </c>
      <c r="AJ771" s="48" t="s">
        <v>77</v>
      </c>
      <c r="AK771" s="49"/>
      <c r="AL771" s="50"/>
      <c r="AM771" s="48" t="s">
        <v>77</v>
      </c>
      <c r="AN771" s="48" t="s">
        <v>77</v>
      </c>
      <c r="AO771" s="48" t="s">
        <v>77</v>
      </c>
      <c r="AP771" s="48" t="s">
        <v>77</v>
      </c>
      <c r="AQ771" s="48" t="s">
        <v>77</v>
      </c>
      <c r="AR771" s="48" t="s">
        <v>77</v>
      </c>
      <c r="AS771" s="48" t="s">
        <v>77</v>
      </c>
      <c r="AT771" s="51"/>
      <c r="AU771" s="51"/>
      <c r="AV771" s="51"/>
      <c r="AW771" s="51"/>
      <c r="AX771" s="52"/>
      <c r="AY771" s="37"/>
      <c r="AZ771" s="37"/>
      <c r="BA771" s="75"/>
      <c r="BB771" s="75"/>
      <c r="BC771" s="75"/>
      <c r="BD771" s="75"/>
      <c r="BE771" s="75"/>
      <c r="BF771" s="75"/>
      <c r="BG771" s="75"/>
      <c r="BH771" s="75"/>
      <c r="BI771" s="75"/>
      <c r="BJ771" s="75"/>
      <c r="BK771" s="75"/>
      <c r="BL771" s="75"/>
      <c r="BM771" s="75"/>
      <c r="BN771" s="75"/>
      <c r="BO771" s="75"/>
      <c r="BP771" s="75"/>
      <c r="BQ771" s="75"/>
      <c r="BR771" s="75"/>
      <c r="BS771" s="75"/>
      <c r="BT771" s="75"/>
      <c r="BU771" s="75"/>
      <c r="BV771" s="75"/>
      <c r="BW771" s="75"/>
      <c r="BX771" s="64">
        <f>O771</f>
        <v>45669</v>
      </c>
      <c r="BY771" s="65">
        <f>R771+AX771</f>
        <v>120</v>
      </c>
      <c r="BZ771" s="66" t="str">
        <f>S771</f>
        <v>4 MESES</v>
      </c>
      <c r="CA771" s="42">
        <f>T771+AL771</f>
        <v>13200000</v>
      </c>
      <c r="CB771" s="37" t="s">
        <v>91</v>
      </c>
    </row>
    <row r="772" spans="1:80" s="58" customFormat="1" ht="29.25" customHeight="1" x14ac:dyDescent="0.3">
      <c r="A772" s="75">
        <v>771</v>
      </c>
      <c r="B772" s="73">
        <v>115648</v>
      </c>
      <c r="C772" s="36" t="s">
        <v>335</v>
      </c>
      <c r="D772" s="71" t="s">
        <v>336</v>
      </c>
      <c r="E772" s="71" t="s">
        <v>337</v>
      </c>
      <c r="F772" s="66" t="s">
        <v>4557</v>
      </c>
      <c r="G772" s="38" t="s">
        <v>4558</v>
      </c>
      <c r="H772" s="76" t="s">
        <v>76</v>
      </c>
      <c r="I772" s="76" t="s">
        <v>4559</v>
      </c>
      <c r="J772" s="40" t="s">
        <v>341</v>
      </c>
      <c r="K772" s="66" t="s">
        <v>80</v>
      </c>
      <c r="L772" s="76" t="s">
        <v>81</v>
      </c>
      <c r="M772" s="86">
        <v>45545</v>
      </c>
      <c r="N772" s="86">
        <v>45547</v>
      </c>
      <c r="O772" s="86">
        <v>45668</v>
      </c>
      <c r="P772" s="76">
        <v>4</v>
      </c>
      <c r="Q772" s="76">
        <v>0</v>
      </c>
      <c r="R772" s="76">
        <v>120</v>
      </c>
      <c r="S772" s="76" t="s">
        <v>1144</v>
      </c>
      <c r="T772" s="69">
        <v>13200000</v>
      </c>
      <c r="U772" s="69">
        <v>3300000</v>
      </c>
      <c r="V772" s="77">
        <v>1763</v>
      </c>
      <c r="W772" s="97">
        <v>45530</v>
      </c>
      <c r="X772" s="45">
        <v>39600000</v>
      </c>
      <c r="Y772" s="46">
        <v>2144</v>
      </c>
      <c r="Z772" s="44">
        <v>45547</v>
      </c>
      <c r="AA772" s="47">
        <v>13200000</v>
      </c>
      <c r="AB772" s="77" t="s">
        <v>84</v>
      </c>
      <c r="AC772" s="86">
        <v>45545</v>
      </c>
      <c r="AD772" s="48" t="s">
        <v>4560</v>
      </c>
      <c r="AE772" s="8" t="s">
        <v>4561</v>
      </c>
      <c r="AF772" s="77" t="s">
        <v>87</v>
      </c>
      <c r="AG772" s="61" t="s">
        <v>344</v>
      </c>
      <c r="AH772" s="60" t="s">
        <v>345</v>
      </c>
      <c r="AI772" s="77" t="s">
        <v>2887</v>
      </c>
      <c r="AJ772" s="97">
        <v>45667</v>
      </c>
      <c r="AK772" s="50">
        <v>4950000</v>
      </c>
      <c r="AL772" s="50">
        <v>4950000</v>
      </c>
      <c r="AM772" s="46">
        <v>126849</v>
      </c>
      <c r="AN772" s="46">
        <v>3</v>
      </c>
      <c r="AO772" s="97">
        <v>45666</v>
      </c>
      <c r="AP772" s="50">
        <v>4950000</v>
      </c>
      <c r="AQ772" s="46">
        <v>3</v>
      </c>
      <c r="AR772" s="97">
        <v>45670</v>
      </c>
      <c r="AS772" s="50">
        <v>4950000</v>
      </c>
      <c r="AT772" s="76">
        <v>1</v>
      </c>
      <c r="AU772" s="76">
        <v>15</v>
      </c>
      <c r="AV772" s="76">
        <v>45</v>
      </c>
      <c r="AW772" s="76" t="s">
        <v>110</v>
      </c>
      <c r="AX772" s="76">
        <v>45</v>
      </c>
      <c r="AY772" s="86">
        <v>45714</v>
      </c>
      <c r="AZ772" s="75"/>
      <c r="BA772" s="75"/>
      <c r="BB772" s="75"/>
      <c r="BC772" s="75"/>
      <c r="BD772" s="75"/>
      <c r="BE772" s="75"/>
      <c r="BF772" s="75"/>
      <c r="BG772" s="75"/>
      <c r="BH772" s="75"/>
      <c r="BI772" s="75"/>
      <c r="BJ772" s="75"/>
      <c r="BK772" s="75"/>
      <c r="BL772" s="75"/>
      <c r="BM772" s="75"/>
      <c r="BN772" s="75"/>
      <c r="BO772" s="75"/>
      <c r="BP772" s="75"/>
      <c r="BQ772" s="75"/>
      <c r="BR772" s="75"/>
      <c r="BS772" s="75"/>
      <c r="BT772" s="75"/>
      <c r="BU772" s="75"/>
      <c r="BV772" s="75"/>
      <c r="BW772" s="75"/>
      <c r="BX772" s="86">
        <v>45714</v>
      </c>
      <c r="BY772" s="65">
        <f>R772+AX772</f>
        <v>165</v>
      </c>
      <c r="BZ772" s="66" t="s">
        <v>4527</v>
      </c>
      <c r="CA772" s="42">
        <f>T772+AL772</f>
        <v>18150000</v>
      </c>
      <c r="CB772" s="66" t="s">
        <v>656</v>
      </c>
    </row>
    <row r="773" spans="1:80" s="58" customFormat="1" ht="29.25" customHeight="1" x14ac:dyDescent="0.3">
      <c r="A773" s="75">
        <v>772</v>
      </c>
      <c r="B773" s="73">
        <v>115649</v>
      </c>
      <c r="C773" s="36" t="s">
        <v>335</v>
      </c>
      <c r="D773" s="71" t="s">
        <v>336</v>
      </c>
      <c r="E773" s="71" t="s">
        <v>337</v>
      </c>
      <c r="F773" s="66" t="s">
        <v>4562</v>
      </c>
      <c r="G773" s="38" t="s">
        <v>4563</v>
      </c>
      <c r="H773" s="76" t="s">
        <v>76</v>
      </c>
      <c r="I773" s="76" t="s">
        <v>4564</v>
      </c>
      <c r="J773" s="40" t="s">
        <v>2213</v>
      </c>
      <c r="K773" s="66" t="s">
        <v>80</v>
      </c>
      <c r="L773" s="76" t="s">
        <v>81</v>
      </c>
      <c r="M773" s="86">
        <v>45545</v>
      </c>
      <c r="N773" s="86">
        <v>45547</v>
      </c>
      <c r="O773" s="86">
        <v>45668</v>
      </c>
      <c r="P773" s="76">
        <v>4</v>
      </c>
      <c r="Q773" s="76">
        <v>0</v>
      </c>
      <c r="R773" s="76">
        <v>120</v>
      </c>
      <c r="S773" s="76" t="s">
        <v>1144</v>
      </c>
      <c r="T773" s="69">
        <v>24000000</v>
      </c>
      <c r="U773" s="69">
        <v>6000000</v>
      </c>
      <c r="V773" s="77">
        <v>1764</v>
      </c>
      <c r="W773" s="97">
        <v>45530</v>
      </c>
      <c r="X773" s="45">
        <v>24000000</v>
      </c>
      <c r="Y773" s="46">
        <v>2145</v>
      </c>
      <c r="Z773" s="44">
        <v>45547</v>
      </c>
      <c r="AA773" s="47">
        <v>24000000</v>
      </c>
      <c r="AB773" s="77" t="s">
        <v>84</v>
      </c>
      <c r="AC773" s="86">
        <v>45545</v>
      </c>
      <c r="AD773" s="48" t="s">
        <v>4565</v>
      </c>
      <c r="AE773" s="8" t="s">
        <v>4566</v>
      </c>
      <c r="AF773" s="77" t="s">
        <v>87</v>
      </c>
      <c r="AG773" s="61" t="s">
        <v>344</v>
      </c>
      <c r="AH773" s="60" t="s">
        <v>345</v>
      </c>
      <c r="AI773" s="77" t="s">
        <v>2887</v>
      </c>
      <c r="AJ773" s="97">
        <v>45667</v>
      </c>
      <c r="AK773" s="50">
        <v>9000000</v>
      </c>
      <c r="AL773" s="50">
        <v>9000000</v>
      </c>
      <c r="AM773" s="46">
        <v>126850</v>
      </c>
      <c r="AN773" s="46">
        <v>4</v>
      </c>
      <c r="AO773" s="97">
        <v>45666</v>
      </c>
      <c r="AP773" s="50">
        <v>9000000</v>
      </c>
      <c r="AQ773" s="46">
        <v>4</v>
      </c>
      <c r="AR773" s="97">
        <v>45670</v>
      </c>
      <c r="AS773" s="50">
        <v>9000000</v>
      </c>
      <c r="AT773" s="76">
        <v>1</v>
      </c>
      <c r="AU773" s="76">
        <v>15</v>
      </c>
      <c r="AV773" s="76">
        <v>45</v>
      </c>
      <c r="AW773" s="76" t="s">
        <v>110</v>
      </c>
      <c r="AX773" s="76">
        <v>45</v>
      </c>
      <c r="AY773" s="86">
        <v>45714</v>
      </c>
      <c r="AZ773" s="75"/>
      <c r="BA773" s="75"/>
      <c r="BB773" s="75"/>
      <c r="BC773" s="75"/>
      <c r="BD773" s="75"/>
      <c r="BE773" s="75"/>
      <c r="BF773" s="75"/>
      <c r="BG773" s="75"/>
      <c r="BH773" s="75"/>
      <c r="BI773" s="75"/>
      <c r="BJ773" s="75"/>
      <c r="BK773" s="75"/>
      <c r="BL773" s="75"/>
      <c r="BM773" s="75"/>
      <c r="BN773" s="75"/>
      <c r="BO773" s="75"/>
      <c r="BP773" s="75"/>
      <c r="BQ773" s="75"/>
      <c r="BR773" s="75"/>
      <c r="BS773" s="75"/>
      <c r="BT773" s="75"/>
      <c r="BU773" s="75"/>
      <c r="BV773" s="75"/>
      <c r="BW773" s="75"/>
      <c r="BX773" s="86">
        <v>45714</v>
      </c>
      <c r="BY773" s="65">
        <f>R773+AX773</f>
        <v>165</v>
      </c>
      <c r="BZ773" s="66" t="s">
        <v>4527</v>
      </c>
      <c r="CA773" s="42">
        <f>T773+AL773</f>
        <v>33000000</v>
      </c>
      <c r="CB773" s="66" t="s">
        <v>656</v>
      </c>
    </row>
    <row r="774" spans="1:80" s="58" customFormat="1" ht="29.25" customHeight="1" x14ac:dyDescent="0.3">
      <c r="A774" s="75">
        <v>773</v>
      </c>
      <c r="B774" s="73">
        <v>114953</v>
      </c>
      <c r="C774" s="36" t="s">
        <v>133</v>
      </c>
      <c r="D774" s="71" t="s">
        <v>134</v>
      </c>
      <c r="E774" s="71" t="s">
        <v>385</v>
      </c>
      <c r="F774" s="66" t="s">
        <v>4567</v>
      </c>
      <c r="G774" s="38" t="s">
        <v>4568</v>
      </c>
      <c r="H774" s="76" t="s">
        <v>76</v>
      </c>
      <c r="I774" s="76" t="s">
        <v>4569</v>
      </c>
      <c r="J774" s="40" t="s">
        <v>4570</v>
      </c>
      <c r="K774" s="66" t="s">
        <v>80</v>
      </c>
      <c r="L774" s="76" t="s">
        <v>81</v>
      </c>
      <c r="M774" s="86">
        <v>45545</v>
      </c>
      <c r="N774" s="86">
        <v>45552</v>
      </c>
      <c r="O774" s="86">
        <v>45689</v>
      </c>
      <c r="P774" s="76">
        <v>4</v>
      </c>
      <c r="Q774" s="76">
        <v>15</v>
      </c>
      <c r="R774" s="76">
        <v>135</v>
      </c>
      <c r="S774" s="76" t="s">
        <v>2785</v>
      </c>
      <c r="T774" s="69">
        <v>40500000</v>
      </c>
      <c r="U774" s="69">
        <v>9000000</v>
      </c>
      <c r="V774" s="77">
        <v>1744</v>
      </c>
      <c r="W774" s="97">
        <v>45527</v>
      </c>
      <c r="X774" s="45">
        <v>40500000</v>
      </c>
      <c r="Y774" s="46">
        <v>2146</v>
      </c>
      <c r="Z774" s="44">
        <v>45547</v>
      </c>
      <c r="AA774" s="47">
        <v>40500000</v>
      </c>
      <c r="AB774" s="77" t="s">
        <v>84</v>
      </c>
      <c r="AC774" s="86">
        <v>45545</v>
      </c>
      <c r="AD774" s="48" t="s">
        <v>4571</v>
      </c>
      <c r="AE774" s="8" t="s">
        <v>4572</v>
      </c>
      <c r="AF774" s="77" t="s">
        <v>87</v>
      </c>
      <c r="AG774" s="48" t="s">
        <v>626</v>
      </c>
      <c r="AH774" s="61" t="s">
        <v>107</v>
      </c>
      <c r="AI774" s="48" t="s">
        <v>108</v>
      </c>
      <c r="AJ774" s="97">
        <v>45653</v>
      </c>
      <c r="AK774" s="50">
        <v>18000000</v>
      </c>
      <c r="AL774" s="50">
        <v>18000000</v>
      </c>
      <c r="AM774" s="48">
        <v>124869</v>
      </c>
      <c r="AN774" s="46">
        <v>2199</v>
      </c>
      <c r="AO774" s="59">
        <v>45649</v>
      </c>
      <c r="AP774" s="50">
        <v>18000000</v>
      </c>
      <c r="AQ774" s="46">
        <v>2792</v>
      </c>
      <c r="AR774" s="59">
        <v>45656</v>
      </c>
      <c r="AS774" s="50">
        <v>18000000</v>
      </c>
      <c r="AT774" s="66">
        <v>2</v>
      </c>
      <c r="AU774" s="66">
        <v>0</v>
      </c>
      <c r="AV774" s="66">
        <f>AT774*30+AU774</f>
        <v>60</v>
      </c>
      <c r="AW774" s="66" t="s">
        <v>4484</v>
      </c>
      <c r="AX774" s="66">
        <v>60</v>
      </c>
      <c r="AY774" s="86">
        <v>45748</v>
      </c>
      <c r="AZ774" s="75"/>
      <c r="BA774" s="75"/>
      <c r="BB774" s="75"/>
      <c r="BC774" s="75"/>
      <c r="BD774" s="75"/>
      <c r="BE774" s="75"/>
      <c r="BF774" s="75"/>
      <c r="BG774" s="75"/>
      <c r="BH774" s="75"/>
      <c r="BI774" s="75"/>
      <c r="BJ774" s="75"/>
      <c r="BK774" s="75"/>
      <c r="BL774" s="75"/>
      <c r="BM774" s="75"/>
      <c r="BN774" s="75"/>
      <c r="BO774" s="75"/>
      <c r="BP774" s="75"/>
      <c r="BQ774" s="75"/>
      <c r="BR774" s="75"/>
      <c r="BS774" s="75"/>
      <c r="BT774" s="75"/>
      <c r="BU774" s="75"/>
      <c r="BV774" s="75"/>
      <c r="BW774" s="75"/>
      <c r="BX774" s="86">
        <v>45748</v>
      </c>
      <c r="BY774" s="65">
        <f>R774+AX774</f>
        <v>195</v>
      </c>
      <c r="BZ774" s="66" t="s">
        <v>4372</v>
      </c>
      <c r="CA774" s="42">
        <f>T774+AL774</f>
        <v>58500000</v>
      </c>
      <c r="CB774" s="66" t="s">
        <v>656</v>
      </c>
    </row>
    <row r="775" spans="1:80" s="58" customFormat="1" ht="29.25" customHeight="1" x14ac:dyDescent="0.3">
      <c r="A775" s="75">
        <v>774</v>
      </c>
      <c r="B775" s="73">
        <v>115167</v>
      </c>
      <c r="C775" s="36" t="s">
        <v>738</v>
      </c>
      <c r="D775" s="71" t="s">
        <v>186</v>
      </c>
      <c r="E775" s="71" t="s">
        <v>187</v>
      </c>
      <c r="F775" s="66" t="s">
        <v>4573</v>
      </c>
      <c r="G775" s="38" t="s">
        <v>1884</v>
      </c>
      <c r="H775" s="76" t="s">
        <v>76</v>
      </c>
      <c r="I775" s="76" t="s">
        <v>4574</v>
      </c>
      <c r="J775" s="40" t="s">
        <v>931</v>
      </c>
      <c r="K775" s="66" t="s">
        <v>80</v>
      </c>
      <c r="L775" s="76" t="s">
        <v>81</v>
      </c>
      <c r="M775" s="86">
        <v>45545</v>
      </c>
      <c r="N775" s="86">
        <v>45547</v>
      </c>
      <c r="O775" s="86">
        <v>45683</v>
      </c>
      <c r="P775" s="76">
        <v>4</v>
      </c>
      <c r="Q775" s="76">
        <v>15</v>
      </c>
      <c r="R775" s="76">
        <v>135</v>
      </c>
      <c r="S775" s="76" t="s">
        <v>2785</v>
      </c>
      <c r="T775" s="69">
        <v>12960000</v>
      </c>
      <c r="U775" s="69">
        <v>2880000</v>
      </c>
      <c r="V775" s="77">
        <v>1750</v>
      </c>
      <c r="W775" s="97">
        <v>45527</v>
      </c>
      <c r="X775" s="45">
        <v>51840000</v>
      </c>
      <c r="Y775" s="46">
        <v>2147</v>
      </c>
      <c r="Z775" s="44">
        <v>45547</v>
      </c>
      <c r="AA775" s="47">
        <v>12960000</v>
      </c>
      <c r="AB775" s="77" t="s">
        <v>84</v>
      </c>
      <c r="AC775" s="86">
        <v>45545</v>
      </c>
      <c r="AD775" s="48" t="s">
        <v>4575</v>
      </c>
      <c r="AE775" s="8" t="s">
        <v>4576</v>
      </c>
      <c r="AF775" s="77" t="s">
        <v>87</v>
      </c>
      <c r="AG775" s="61" t="s">
        <v>746</v>
      </c>
      <c r="AH775" s="60" t="s">
        <v>747</v>
      </c>
      <c r="AI775" s="48" t="s">
        <v>108</v>
      </c>
      <c r="AJ775" s="97">
        <v>45656</v>
      </c>
      <c r="AK775" s="50">
        <v>5760000</v>
      </c>
      <c r="AL775" s="50">
        <v>5760000</v>
      </c>
      <c r="AM775" s="48">
        <v>123894</v>
      </c>
      <c r="AN775" s="46">
        <v>2127</v>
      </c>
      <c r="AO775" s="59">
        <v>45643</v>
      </c>
      <c r="AP775" s="50">
        <v>5760000</v>
      </c>
      <c r="AQ775" s="46">
        <v>2831</v>
      </c>
      <c r="AR775" s="59">
        <v>45656</v>
      </c>
      <c r="AS775" s="50">
        <v>5760000</v>
      </c>
      <c r="AT775" s="66">
        <v>2</v>
      </c>
      <c r="AU775" s="66">
        <v>0</v>
      </c>
      <c r="AV775" s="66">
        <f>AT775*30+AU775</f>
        <v>60</v>
      </c>
      <c r="AW775" s="66" t="s">
        <v>4484</v>
      </c>
      <c r="AX775" s="66">
        <v>60</v>
      </c>
      <c r="AY775" s="86">
        <v>45742</v>
      </c>
      <c r="AZ775" s="75"/>
      <c r="BA775" s="75"/>
      <c r="BB775" s="75"/>
      <c r="BC775" s="75"/>
      <c r="BD775" s="75"/>
      <c r="BE775" s="75"/>
      <c r="BF775" s="75"/>
      <c r="BG775" s="75"/>
      <c r="BH775" s="75"/>
      <c r="BI775" s="75"/>
      <c r="BJ775" s="75"/>
      <c r="BK775" s="75"/>
      <c r="BL775" s="75"/>
      <c r="BM775" s="75"/>
      <c r="BN775" s="75"/>
      <c r="BO775" s="75"/>
      <c r="BP775" s="75"/>
      <c r="BQ775" s="75"/>
      <c r="BR775" s="75"/>
      <c r="BS775" s="75"/>
      <c r="BT775" s="75"/>
      <c r="BU775" s="75"/>
      <c r="BV775" s="75"/>
      <c r="BW775" s="75"/>
      <c r="BX775" s="86">
        <v>45742</v>
      </c>
      <c r="BY775" s="65">
        <f>R775+AX775</f>
        <v>195</v>
      </c>
      <c r="BZ775" s="66" t="s">
        <v>4372</v>
      </c>
      <c r="CA775" s="42">
        <f>T775+AL775</f>
        <v>18720000</v>
      </c>
      <c r="CB775" s="66" t="s">
        <v>656</v>
      </c>
    </row>
    <row r="776" spans="1:80" s="58" customFormat="1" ht="29.25" customHeight="1" x14ac:dyDescent="0.3">
      <c r="A776" s="75">
        <v>775</v>
      </c>
      <c r="B776" s="73">
        <v>114917</v>
      </c>
      <c r="C776" s="36" t="s">
        <v>133</v>
      </c>
      <c r="D776" s="71" t="s">
        <v>134</v>
      </c>
      <c r="E776" s="71" t="s">
        <v>385</v>
      </c>
      <c r="F776" s="66" t="s">
        <v>4577</v>
      </c>
      <c r="G776" s="38" t="s">
        <v>4578</v>
      </c>
      <c r="H776" s="76" t="s">
        <v>76</v>
      </c>
      <c r="I776" s="76" t="s">
        <v>4579</v>
      </c>
      <c r="J776" s="40" t="s">
        <v>791</v>
      </c>
      <c r="K776" s="66" t="s">
        <v>80</v>
      </c>
      <c r="L776" s="76" t="s">
        <v>81</v>
      </c>
      <c r="M776" s="86">
        <v>45545</v>
      </c>
      <c r="N776" s="86">
        <v>45547</v>
      </c>
      <c r="O776" s="86">
        <v>45683</v>
      </c>
      <c r="P776" s="76">
        <v>4</v>
      </c>
      <c r="Q776" s="76">
        <v>15</v>
      </c>
      <c r="R776" s="76">
        <v>135</v>
      </c>
      <c r="S776" s="76" t="s">
        <v>2785</v>
      </c>
      <c r="T776" s="69">
        <v>30600000</v>
      </c>
      <c r="U776" s="69">
        <v>6800000</v>
      </c>
      <c r="V776" s="77">
        <v>1761</v>
      </c>
      <c r="W776" s="97">
        <v>45530</v>
      </c>
      <c r="X776" s="45">
        <v>30600000</v>
      </c>
      <c r="Y776" s="46">
        <v>2148</v>
      </c>
      <c r="Z776" s="44">
        <v>45547</v>
      </c>
      <c r="AA776" s="47">
        <v>30600000</v>
      </c>
      <c r="AB776" s="77" t="s">
        <v>84</v>
      </c>
      <c r="AC776" s="86">
        <v>45545</v>
      </c>
      <c r="AD776" s="48" t="s">
        <v>4580</v>
      </c>
      <c r="AE776" s="8" t="s">
        <v>4581</v>
      </c>
      <c r="AF776" s="77" t="s">
        <v>87</v>
      </c>
      <c r="AG776" s="48" t="s">
        <v>643</v>
      </c>
      <c r="AH776" s="61" t="s">
        <v>107</v>
      </c>
      <c r="AI776" s="48" t="s">
        <v>108</v>
      </c>
      <c r="AJ776" s="97">
        <v>45653</v>
      </c>
      <c r="AK776" s="50">
        <v>13600000</v>
      </c>
      <c r="AL776" s="50">
        <v>13600000</v>
      </c>
      <c r="AM776" s="48">
        <v>124840</v>
      </c>
      <c r="AN776" s="46">
        <v>2198</v>
      </c>
      <c r="AO776" s="59">
        <v>45649</v>
      </c>
      <c r="AP776" s="50">
        <v>13600000</v>
      </c>
      <c r="AQ776" s="46">
        <v>2793</v>
      </c>
      <c r="AR776" s="59">
        <v>45656</v>
      </c>
      <c r="AS776" s="50">
        <v>13600000</v>
      </c>
      <c r="AT776" s="66">
        <v>2</v>
      </c>
      <c r="AU776" s="66">
        <v>0</v>
      </c>
      <c r="AV776" s="66">
        <f>AT776*30+AU776</f>
        <v>60</v>
      </c>
      <c r="AW776" s="66" t="s">
        <v>4484</v>
      </c>
      <c r="AX776" s="66">
        <v>60</v>
      </c>
      <c r="AY776" s="86">
        <v>45742</v>
      </c>
      <c r="AZ776" s="75"/>
      <c r="BA776" s="75"/>
      <c r="BB776" s="75"/>
      <c r="BC776" s="75"/>
      <c r="BD776" s="75"/>
      <c r="BE776" s="75"/>
      <c r="BF776" s="75"/>
      <c r="BG776" s="75"/>
      <c r="BH776" s="75"/>
      <c r="BI776" s="75"/>
      <c r="BJ776" s="75"/>
      <c r="BK776" s="75"/>
      <c r="BL776" s="75"/>
      <c r="BM776" s="75"/>
      <c r="BN776" s="75"/>
      <c r="BO776" s="75"/>
      <c r="BP776" s="75"/>
      <c r="BQ776" s="75"/>
      <c r="BR776" s="75"/>
      <c r="BS776" s="75"/>
      <c r="BT776" s="75"/>
      <c r="BU776" s="75"/>
      <c r="BV776" s="75"/>
      <c r="BW776" s="75"/>
      <c r="BX776" s="86">
        <v>45742</v>
      </c>
      <c r="BY776" s="65">
        <f>R776+AX776</f>
        <v>195</v>
      </c>
      <c r="BZ776" s="66" t="s">
        <v>4372</v>
      </c>
      <c r="CA776" s="42">
        <f>T776+AL776</f>
        <v>44200000</v>
      </c>
      <c r="CB776" s="66" t="s">
        <v>656</v>
      </c>
    </row>
    <row r="777" spans="1:80" s="58" customFormat="1" ht="29.25" customHeight="1" x14ac:dyDescent="0.3">
      <c r="A777" s="75">
        <v>776</v>
      </c>
      <c r="B777" s="73">
        <v>114909</v>
      </c>
      <c r="C777" s="36" t="s">
        <v>2442</v>
      </c>
      <c r="D777" s="71" t="s">
        <v>2443</v>
      </c>
      <c r="E777" s="71" t="s">
        <v>2444</v>
      </c>
      <c r="F777" s="66" t="s">
        <v>4582</v>
      </c>
      <c r="G777" s="38" t="s">
        <v>2446</v>
      </c>
      <c r="H777" s="76" t="s">
        <v>76</v>
      </c>
      <c r="I777" s="76" t="s">
        <v>4583</v>
      </c>
      <c r="J777" s="40" t="s">
        <v>2448</v>
      </c>
      <c r="K777" s="66" t="s">
        <v>80</v>
      </c>
      <c r="L777" s="76" t="s">
        <v>81</v>
      </c>
      <c r="M777" s="86">
        <v>45545</v>
      </c>
      <c r="N777" s="86">
        <v>45547</v>
      </c>
      <c r="O777" s="86">
        <v>45683</v>
      </c>
      <c r="P777" s="76">
        <v>4</v>
      </c>
      <c r="Q777" s="76">
        <v>15</v>
      </c>
      <c r="R777" s="76">
        <v>135</v>
      </c>
      <c r="S777" s="76" t="s">
        <v>2785</v>
      </c>
      <c r="T777" s="69">
        <v>31500000</v>
      </c>
      <c r="U777" s="69">
        <v>7000000</v>
      </c>
      <c r="V777" s="77">
        <v>1751</v>
      </c>
      <c r="W777" s="97">
        <v>45530</v>
      </c>
      <c r="X777" s="45">
        <v>31500000</v>
      </c>
      <c r="Y777" s="46">
        <v>2149</v>
      </c>
      <c r="Z777" s="44">
        <v>45547</v>
      </c>
      <c r="AA777" s="47">
        <v>31500000</v>
      </c>
      <c r="AB777" s="77" t="s">
        <v>84</v>
      </c>
      <c r="AC777" s="86">
        <v>45545</v>
      </c>
      <c r="AD777" s="48" t="s">
        <v>4584</v>
      </c>
      <c r="AE777" s="8" t="s">
        <v>4585</v>
      </c>
      <c r="AF777" s="77" t="s">
        <v>87</v>
      </c>
      <c r="AG777" s="48" t="s">
        <v>643</v>
      </c>
      <c r="AH777" s="61" t="s">
        <v>107</v>
      </c>
      <c r="AI777" s="61" t="s">
        <v>2887</v>
      </c>
      <c r="AJ777" s="59">
        <v>45679</v>
      </c>
      <c r="AK777" s="50">
        <v>10500000</v>
      </c>
      <c r="AL777" s="50">
        <v>10500000</v>
      </c>
      <c r="AM777" s="48">
        <v>128500</v>
      </c>
      <c r="AN777" s="48">
        <v>970</v>
      </c>
      <c r="AO777" s="57">
        <v>45678</v>
      </c>
      <c r="AP777" s="50">
        <v>10500000</v>
      </c>
      <c r="AQ777" s="48">
        <v>994</v>
      </c>
      <c r="AR777" s="57">
        <v>45680</v>
      </c>
      <c r="AS777" s="50">
        <v>10500000</v>
      </c>
      <c r="AT777" s="76">
        <v>1</v>
      </c>
      <c r="AU777" s="76">
        <v>15</v>
      </c>
      <c r="AV777" s="76">
        <v>45</v>
      </c>
      <c r="AW777" s="76" t="s">
        <v>110</v>
      </c>
      <c r="AX777" s="76">
        <v>45</v>
      </c>
      <c r="AY777" s="57">
        <v>45728</v>
      </c>
      <c r="AZ777" s="37"/>
      <c r="BA777" s="75"/>
      <c r="BB777" s="75"/>
      <c r="BC777" s="75"/>
      <c r="BD777" s="75"/>
      <c r="BE777" s="75"/>
      <c r="BF777" s="75"/>
      <c r="BG777" s="75"/>
      <c r="BH777" s="75"/>
      <c r="BI777" s="75"/>
      <c r="BJ777" s="75"/>
      <c r="BK777" s="75"/>
      <c r="BL777" s="75"/>
      <c r="BM777" s="75"/>
      <c r="BN777" s="75"/>
      <c r="BO777" s="75"/>
      <c r="BP777" s="75"/>
      <c r="BQ777" s="75"/>
      <c r="BR777" s="75"/>
      <c r="BS777" s="75"/>
      <c r="BT777" s="75"/>
      <c r="BU777" s="75"/>
      <c r="BV777" s="75"/>
      <c r="BW777" s="75"/>
      <c r="BX777" s="57">
        <v>45728</v>
      </c>
      <c r="BY777" s="65">
        <f>R777+AX777</f>
        <v>180</v>
      </c>
      <c r="BZ777" s="66" t="s">
        <v>2888</v>
      </c>
      <c r="CA777" s="42">
        <f>T777+AL777</f>
        <v>42000000</v>
      </c>
      <c r="CB777" s="66" t="s">
        <v>656</v>
      </c>
    </row>
    <row r="778" spans="1:80" s="58" customFormat="1" ht="29.25" customHeight="1" x14ac:dyDescent="0.3">
      <c r="A778" s="75">
        <v>777</v>
      </c>
      <c r="B778" s="73">
        <v>114920</v>
      </c>
      <c r="C778" s="36" t="s">
        <v>133</v>
      </c>
      <c r="D778" s="71" t="s">
        <v>134</v>
      </c>
      <c r="E778" s="71" t="s">
        <v>385</v>
      </c>
      <c r="F778" s="66" t="s">
        <v>4586</v>
      </c>
      <c r="G778" s="38" t="s">
        <v>2464</v>
      </c>
      <c r="H778" s="76" t="s">
        <v>76</v>
      </c>
      <c r="I778" s="76" t="s">
        <v>4587</v>
      </c>
      <c r="J778" s="40" t="s">
        <v>4588</v>
      </c>
      <c r="K778" s="66" t="s">
        <v>80</v>
      </c>
      <c r="L778" s="76" t="s">
        <v>81</v>
      </c>
      <c r="M778" s="86">
        <v>45545</v>
      </c>
      <c r="N778" s="86">
        <v>45547</v>
      </c>
      <c r="O778" s="86">
        <v>45683</v>
      </c>
      <c r="P778" s="76">
        <v>4</v>
      </c>
      <c r="Q778" s="76">
        <v>15</v>
      </c>
      <c r="R778" s="76">
        <v>135</v>
      </c>
      <c r="S778" s="76" t="s">
        <v>2785</v>
      </c>
      <c r="T778" s="69">
        <v>33750000</v>
      </c>
      <c r="U778" s="69">
        <v>7500000</v>
      </c>
      <c r="V778" s="77">
        <v>1762</v>
      </c>
      <c r="W778" s="97">
        <v>45530</v>
      </c>
      <c r="X778" s="45">
        <v>33750000</v>
      </c>
      <c r="Y778" s="46">
        <v>2150</v>
      </c>
      <c r="Z778" s="44">
        <v>45547</v>
      </c>
      <c r="AA778" s="47">
        <v>33750000</v>
      </c>
      <c r="AB778" s="77" t="s">
        <v>84</v>
      </c>
      <c r="AC778" s="86">
        <v>45545</v>
      </c>
      <c r="AD778" s="48" t="s">
        <v>4589</v>
      </c>
      <c r="AE778" s="8" t="s">
        <v>4590</v>
      </c>
      <c r="AF778" s="77" t="s">
        <v>87</v>
      </c>
      <c r="AG778" s="48" t="s">
        <v>643</v>
      </c>
      <c r="AH778" s="61" t="s">
        <v>107</v>
      </c>
      <c r="AI778" s="48" t="s">
        <v>108</v>
      </c>
      <c r="AJ778" s="97">
        <v>45653</v>
      </c>
      <c r="AK778" s="50">
        <v>15000000</v>
      </c>
      <c r="AL778" s="50">
        <v>15000000</v>
      </c>
      <c r="AM778" s="48">
        <v>124891</v>
      </c>
      <c r="AN778" s="46">
        <v>2211</v>
      </c>
      <c r="AO778" s="59">
        <v>45649</v>
      </c>
      <c r="AP778" s="50">
        <v>15000000</v>
      </c>
      <c r="AQ778" s="46">
        <v>2826</v>
      </c>
      <c r="AR778" s="59">
        <v>45656</v>
      </c>
      <c r="AS778" s="50">
        <v>15000000</v>
      </c>
      <c r="AT778" s="66">
        <v>2</v>
      </c>
      <c r="AU778" s="66">
        <v>0</v>
      </c>
      <c r="AV778" s="66">
        <f>AT778*30+AU778</f>
        <v>60</v>
      </c>
      <c r="AW778" s="66" t="s">
        <v>4484</v>
      </c>
      <c r="AX778" s="66">
        <v>60</v>
      </c>
      <c r="AY778" s="86">
        <v>45742</v>
      </c>
      <c r="AZ778" s="75"/>
      <c r="BA778" s="75"/>
      <c r="BB778" s="75"/>
      <c r="BC778" s="75"/>
      <c r="BD778" s="75"/>
      <c r="BE778" s="75"/>
      <c r="BF778" s="75"/>
      <c r="BG778" s="75"/>
      <c r="BH778" s="75"/>
      <c r="BI778" s="75"/>
      <c r="BJ778" s="75"/>
      <c r="BK778" s="75"/>
      <c r="BL778" s="75"/>
      <c r="BM778" s="75"/>
      <c r="BN778" s="75"/>
      <c r="BO778" s="75"/>
      <c r="BP778" s="75"/>
      <c r="BQ778" s="75"/>
      <c r="BR778" s="75"/>
      <c r="BS778" s="75"/>
      <c r="BT778" s="75"/>
      <c r="BU778" s="75"/>
      <c r="BV778" s="75"/>
      <c r="BW778" s="75"/>
      <c r="BX778" s="86">
        <v>45742</v>
      </c>
      <c r="BY778" s="65">
        <f>R778+AX778</f>
        <v>195</v>
      </c>
      <c r="BZ778" s="66" t="s">
        <v>4372</v>
      </c>
      <c r="CA778" s="42">
        <f>T778+AL778</f>
        <v>48750000</v>
      </c>
      <c r="CB778" s="66" t="s">
        <v>656</v>
      </c>
    </row>
    <row r="779" spans="1:80" s="58" customFormat="1" ht="29.25" customHeight="1" x14ac:dyDescent="0.3">
      <c r="A779" s="75">
        <v>778</v>
      </c>
      <c r="B779" s="73">
        <v>115651</v>
      </c>
      <c r="C779" s="36" t="s">
        <v>71</v>
      </c>
      <c r="D779" s="71" t="s">
        <v>72</v>
      </c>
      <c r="E779" s="71" t="s">
        <v>73</v>
      </c>
      <c r="F779" s="66" t="s">
        <v>4591</v>
      </c>
      <c r="G779" s="38" t="s">
        <v>4592</v>
      </c>
      <c r="H779" s="76" t="s">
        <v>76</v>
      </c>
      <c r="I779" s="76" t="s">
        <v>4593</v>
      </c>
      <c r="J779" s="40" t="s">
        <v>4594</v>
      </c>
      <c r="K779" s="66" t="s">
        <v>80</v>
      </c>
      <c r="L779" s="76" t="s">
        <v>81</v>
      </c>
      <c r="M779" s="86">
        <v>45545</v>
      </c>
      <c r="N779" s="86">
        <v>45547</v>
      </c>
      <c r="O779" s="86">
        <v>45668</v>
      </c>
      <c r="P779" s="76">
        <v>4</v>
      </c>
      <c r="Q779" s="76">
        <v>0</v>
      </c>
      <c r="R779" s="76">
        <v>120</v>
      </c>
      <c r="S779" s="76" t="s">
        <v>1144</v>
      </c>
      <c r="T779" s="69">
        <v>22000000</v>
      </c>
      <c r="U779" s="69">
        <v>5500000</v>
      </c>
      <c r="V779" s="77">
        <v>1754</v>
      </c>
      <c r="W779" s="97">
        <v>45530</v>
      </c>
      <c r="X779" s="45">
        <v>22000000</v>
      </c>
      <c r="Y779" s="46">
        <v>2151</v>
      </c>
      <c r="Z779" s="44">
        <v>45547</v>
      </c>
      <c r="AA779" s="47">
        <v>22000000</v>
      </c>
      <c r="AB779" s="77" t="s">
        <v>84</v>
      </c>
      <c r="AC779" s="86">
        <v>45545</v>
      </c>
      <c r="AD779" s="48" t="s">
        <v>4595</v>
      </c>
      <c r="AE779" s="8" t="s">
        <v>4596</v>
      </c>
      <c r="AF779" s="77" t="s">
        <v>87</v>
      </c>
      <c r="AG779" s="61" t="s">
        <v>1556</v>
      </c>
      <c r="AH779" s="106" t="s">
        <v>1350</v>
      </c>
      <c r="AI779" s="48" t="s">
        <v>77</v>
      </c>
      <c r="AJ779" s="48" t="s">
        <v>77</v>
      </c>
      <c r="AK779" s="49"/>
      <c r="AL779" s="50"/>
      <c r="AM779" s="48" t="s">
        <v>77</v>
      </c>
      <c r="AN779" s="48" t="s">
        <v>77</v>
      </c>
      <c r="AO779" s="48" t="s">
        <v>77</v>
      </c>
      <c r="AP779" s="48" t="s">
        <v>77</v>
      </c>
      <c r="AQ779" s="48" t="s">
        <v>77</v>
      </c>
      <c r="AR779" s="48" t="s">
        <v>77</v>
      </c>
      <c r="AS779" s="48" t="s">
        <v>77</v>
      </c>
      <c r="AT779" s="51"/>
      <c r="AU779" s="51"/>
      <c r="AV779" s="51"/>
      <c r="AW779" s="51"/>
      <c r="AX779" s="52"/>
      <c r="AY779" s="37"/>
      <c r="AZ779" s="37"/>
      <c r="BA779" s="75"/>
      <c r="BB779" s="75"/>
      <c r="BC779" s="75"/>
      <c r="BD779" s="75"/>
      <c r="BE779" s="75"/>
      <c r="BF779" s="75"/>
      <c r="BG779" s="75"/>
      <c r="BH779" s="75"/>
      <c r="BI779" s="75"/>
      <c r="BJ779" s="75"/>
      <c r="BK779" s="75"/>
      <c r="BL779" s="75"/>
      <c r="BM779" s="75"/>
      <c r="BN779" s="75"/>
      <c r="BO779" s="75"/>
      <c r="BP779" s="75"/>
      <c r="BQ779" s="75"/>
      <c r="BR779" s="75"/>
      <c r="BS779" s="75"/>
      <c r="BT779" s="75"/>
      <c r="BU779" s="75"/>
      <c r="BV779" s="75"/>
      <c r="BW779" s="75"/>
      <c r="BX779" s="64">
        <f>O779</f>
        <v>45668</v>
      </c>
      <c r="BY779" s="65">
        <f>R779+AX779</f>
        <v>120</v>
      </c>
      <c r="BZ779" s="66" t="str">
        <f>S779</f>
        <v>4 MESES</v>
      </c>
      <c r="CA779" s="42">
        <f>T779+AL779</f>
        <v>22000000</v>
      </c>
      <c r="CB779" s="37" t="s">
        <v>91</v>
      </c>
    </row>
    <row r="780" spans="1:80" s="58" customFormat="1" ht="29.25" customHeight="1" x14ac:dyDescent="0.3">
      <c r="A780" s="75">
        <v>779</v>
      </c>
      <c r="B780" s="73">
        <v>115650</v>
      </c>
      <c r="C780" s="36" t="s">
        <v>71</v>
      </c>
      <c r="D780" s="71" t="s">
        <v>72</v>
      </c>
      <c r="E780" s="71" t="s">
        <v>73</v>
      </c>
      <c r="F780" s="66" t="s">
        <v>4597</v>
      </c>
      <c r="G780" s="38" t="s">
        <v>1677</v>
      </c>
      <c r="H780" s="76" t="s">
        <v>76</v>
      </c>
      <c r="I780" s="76" t="s">
        <v>4598</v>
      </c>
      <c r="J780" s="40" t="s">
        <v>4599</v>
      </c>
      <c r="K780" s="66" t="s">
        <v>80</v>
      </c>
      <c r="L780" s="76" t="s">
        <v>81</v>
      </c>
      <c r="M780" s="86">
        <v>45545</v>
      </c>
      <c r="N780" s="86">
        <v>45548</v>
      </c>
      <c r="O780" s="86">
        <v>45669</v>
      </c>
      <c r="P780" s="76">
        <v>4</v>
      </c>
      <c r="Q780" s="76">
        <v>0</v>
      </c>
      <c r="R780" s="76">
        <v>120</v>
      </c>
      <c r="S780" s="76" t="s">
        <v>1144</v>
      </c>
      <c r="T780" s="69">
        <v>19200000</v>
      </c>
      <c r="U780" s="69">
        <v>4800000</v>
      </c>
      <c r="V780" s="77">
        <v>1752</v>
      </c>
      <c r="W780" s="97">
        <v>45530</v>
      </c>
      <c r="X780" s="45">
        <v>38400000</v>
      </c>
      <c r="Y780" s="46">
        <v>2152</v>
      </c>
      <c r="Z780" s="44">
        <v>45547</v>
      </c>
      <c r="AA780" s="47">
        <v>19200000</v>
      </c>
      <c r="AB780" s="77" t="s">
        <v>84</v>
      </c>
      <c r="AC780" s="86">
        <v>45545</v>
      </c>
      <c r="AD780" s="48" t="s">
        <v>4600</v>
      </c>
      <c r="AE780" s="8" t="s">
        <v>4601</v>
      </c>
      <c r="AF780" s="77" t="s">
        <v>87</v>
      </c>
      <c r="AG780" s="107" t="s">
        <v>1035</v>
      </c>
      <c r="AH780" s="84" t="s">
        <v>1030</v>
      </c>
      <c r="AI780" s="48" t="s">
        <v>77</v>
      </c>
      <c r="AJ780" s="48" t="s">
        <v>77</v>
      </c>
      <c r="AK780" s="49"/>
      <c r="AL780" s="50"/>
      <c r="AM780" s="48" t="s">
        <v>77</v>
      </c>
      <c r="AN780" s="48" t="s">
        <v>77</v>
      </c>
      <c r="AO780" s="48" t="s">
        <v>77</v>
      </c>
      <c r="AP780" s="48" t="s">
        <v>77</v>
      </c>
      <c r="AQ780" s="48" t="s">
        <v>77</v>
      </c>
      <c r="AR780" s="48" t="s">
        <v>77</v>
      </c>
      <c r="AS780" s="48" t="s">
        <v>77</v>
      </c>
      <c r="AT780" s="51"/>
      <c r="AU780" s="51"/>
      <c r="AV780" s="51"/>
      <c r="AW780" s="51"/>
      <c r="AX780" s="52"/>
      <c r="AY780" s="37"/>
      <c r="AZ780" s="37"/>
      <c r="BA780" s="75"/>
      <c r="BB780" s="75"/>
      <c r="BC780" s="75"/>
      <c r="BD780" s="75"/>
      <c r="BE780" s="75"/>
      <c r="BF780" s="75"/>
      <c r="BG780" s="75"/>
      <c r="BH780" s="75"/>
      <c r="BI780" s="75"/>
      <c r="BJ780" s="75"/>
      <c r="BK780" s="75"/>
      <c r="BL780" s="75"/>
      <c r="BM780" s="75"/>
      <c r="BN780" s="75"/>
      <c r="BO780" s="75"/>
      <c r="BP780" s="75"/>
      <c r="BQ780" s="75"/>
      <c r="BR780" s="75"/>
      <c r="BS780" s="75"/>
      <c r="BT780" s="75"/>
      <c r="BU780" s="75"/>
      <c r="BV780" s="75"/>
      <c r="BW780" s="75"/>
      <c r="BX780" s="64">
        <f>O780</f>
        <v>45669</v>
      </c>
      <c r="BY780" s="65">
        <f>R780+AX780</f>
        <v>120</v>
      </c>
      <c r="BZ780" s="66" t="str">
        <f>S780</f>
        <v>4 MESES</v>
      </c>
      <c r="CA780" s="42">
        <f>T780+AL780</f>
        <v>19200000</v>
      </c>
      <c r="CB780" s="37" t="s">
        <v>91</v>
      </c>
    </row>
    <row r="781" spans="1:80" s="58" customFormat="1" ht="29.25" customHeight="1" x14ac:dyDescent="0.3">
      <c r="A781" s="75">
        <v>780</v>
      </c>
      <c r="B781" s="73">
        <v>114812</v>
      </c>
      <c r="C781" s="36" t="s">
        <v>71</v>
      </c>
      <c r="D781" s="71" t="s">
        <v>72</v>
      </c>
      <c r="E781" s="71" t="s">
        <v>73</v>
      </c>
      <c r="F781" s="66" t="s">
        <v>4602</v>
      </c>
      <c r="G781" s="38" t="s">
        <v>1292</v>
      </c>
      <c r="H781" s="76" t="s">
        <v>76</v>
      </c>
      <c r="I781" s="76" t="s">
        <v>4603</v>
      </c>
      <c r="J781" s="40" t="s">
        <v>582</v>
      </c>
      <c r="K781" s="66" t="s">
        <v>80</v>
      </c>
      <c r="L781" s="76" t="s">
        <v>81</v>
      </c>
      <c r="M781" s="86">
        <v>45545</v>
      </c>
      <c r="N781" s="86">
        <v>45547</v>
      </c>
      <c r="O781" s="86">
        <v>45683</v>
      </c>
      <c r="P781" s="76">
        <v>4</v>
      </c>
      <c r="Q781" s="76">
        <v>15</v>
      </c>
      <c r="R781" s="76">
        <v>135</v>
      </c>
      <c r="S781" s="76" t="s">
        <v>2785</v>
      </c>
      <c r="T781" s="69">
        <v>22500000</v>
      </c>
      <c r="U781" s="69">
        <v>5000000</v>
      </c>
      <c r="V781" s="77">
        <v>1757</v>
      </c>
      <c r="W781" s="97">
        <v>45530</v>
      </c>
      <c r="X781" s="45">
        <v>22500000</v>
      </c>
      <c r="Y781" s="46">
        <v>2153</v>
      </c>
      <c r="Z781" s="44">
        <v>45547</v>
      </c>
      <c r="AA781" s="47">
        <v>22500000</v>
      </c>
      <c r="AB781" s="77" t="s">
        <v>84</v>
      </c>
      <c r="AC781" s="86">
        <v>45545</v>
      </c>
      <c r="AD781" s="48" t="s">
        <v>4604</v>
      </c>
      <c r="AE781" s="8" t="s">
        <v>4605</v>
      </c>
      <c r="AF781" s="77" t="s">
        <v>87</v>
      </c>
      <c r="AG781" s="61" t="s">
        <v>4606</v>
      </c>
      <c r="AH781" s="108" t="s">
        <v>580</v>
      </c>
      <c r="AI781" s="61" t="s">
        <v>2887</v>
      </c>
      <c r="AJ781" s="59">
        <v>45681</v>
      </c>
      <c r="AK781" s="50">
        <v>7500000</v>
      </c>
      <c r="AL781" s="50">
        <v>7500000</v>
      </c>
      <c r="AM781" s="48">
        <v>128506</v>
      </c>
      <c r="AN781" s="48">
        <v>972</v>
      </c>
      <c r="AO781" s="57">
        <v>45678</v>
      </c>
      <c r="AP781" s="50">
        <v>7500000</v>
      </c>
      <c r="AQ781" s="48">
        <v>1014</v>
      </c>
      <c r="AR781" s="57">
        <v>45685</v>
      </c>
      <c r="AS781" s="50">
        <v>7500000</v>
      </c>
      <c r="AT781" s="66">
        <v>1</v>
      </c>
      <c r="AU781" s="66">
        <v>15</v>
      </c>
      <c r="AV781" s="66">
        <v>45</v>
      </c>
      <c r="AW781" s="66" t="s">
        <v>110</v>
      </c>
      <c r="AX781" s="52">
        <v>45</v>
      </c>
      <c r="AY781" s="57">
        <v>45727</v>
      </c>
      <c r="AZ781" s="37"/>
      <c r="BA781" s="75"/>
      <c r="BB781" s="75"/>
      <c r="BC781" s="75"/>
      <c r="BD781" s="75"/>
      <c r="BE781" s="75"/>
      <c r="BF781" s="75"/>
      <c r="BG781" s="75"/>
      <c r="BH781" s="75"/>
      <c r="BI781" s="75"/>
      <c r="BJ781" s="75"/>
      <c r="BK781" s="75"/>
      <c r="BL781" s="75"/>
      <c r="BM781" s="75"/>
      <c r="BN781" s="75"/>
      <c r="BO781" s="75"/>
      <c r="BP781" s="75"/>
      <c r="BQ781" s="75"/>
      <c r="BR781" s="75"/>
      <c r="BS781" s="75"/>
      <c r="BT781" s="75"/>
      <c r="BU781" s="75"/>
      <c r="BV781" s="75"/>
      <c r="BW781" s="75"/>
      <c r="BX781" s="57">
        <v>45727</v>
      </c>
      <c r="BY781" s="65">
        <f>R781+AX781</f>
        <v>180</v>
      </c>
      <c r="BZ781" s="66" t="s">
        <v>4607</v>
      </c>
      <c r="CA781" s="42">
        <f>T781+AL781</f>
        <v>30000000</v>
      </c>
      <c r="CB781" s="66" t="s">
        <v>656</v>
      </c>
    </row>
    <row r="782" spans="1:80" s="58" customFormat="1" ht="29.25" customHeight="1" x14ac:dyDescent="0.3">
      <c r="A782" s="75">
        <v>781</v>
      </c>
      <c r="B782" s="73">
        <v>116203</v>
      </c>
      <c r="C782" s="36" t="s">
        <v>71</v>
      </c>
      <c r="D782" s="71" t="s">
        <v>72</v>
      </c>
      <c r="E782" s="71" t="s">
        <v>73</v>
      </c>
      <c r="F782" s="66" t="s">
        <v>4608</v>
      </c>
      <c r="G782" s="38" t="s">
        <v>4609</v>
      </c>
      <c r="H782" s="76" t="s">
        <v>76</v>
      </c>
      <c r="I782" s="76" t="s">
        <v>4610</v>
      </c>
      <c r="J782" s="40" t="s">
        <v>4611</v>
      </c>
      <c r="K782" s="66" t="s">
        <v>80</v>
      </c>
      <c r="L782" s="76" t="s">
        <v>81</v>
      </c>
      <c r="M782" s="86">
        <v>45545</v>
      </c>
      <c r="N782" s="86">
        <v>45547</v>
      </c>
      <c r="O782" s="86">
        <v>45668</v>
      </c>
      <c r="P782" s="76">
        <v>4</v>
      </c>
      <c r="Q782" s="76">
        <v>0</v>
      </c>
      <c r="R782" s="76">
        <v>120</v>
      </c>
      <c r="S782" s="76" t="s">
        <v>1144</v>
      </c>
      <c r="T782" s="69">
        <v>21800000</v>
      </c>
      <c r="U782" s="69">
        <v>5450000</v>
      </c>
      <c r="V782" s="77">
        <v>1766</v>
      </c>
      <c r="W782" s="97">
        <v>45532</v>
      </c>
      <c r="X782" s="45">
        <v>21800000</v>
      </c>
      <c r="Y782" s="46">
        <v>2154</v>
      </c>
      <c r="Z782" s="44">
        <v>45547</v>
      </c>
      <c r="AA782" s="47">
        <v>21800000</v>
      </c>
      <c r="AB782" s="77" t="s">
        <v>84</v>
      </c>
      <c r="AC782" s="86">
        <v>45545</v>
      </c>
      <c r="AD782" s="48" t="s">
        <v>4612</v>
      </c>
      <c r="AE782" s="8" t="s">
        <v>4613</v>
      </c>
      <c r="AF782" s="77" t="s">
        <v>87</v>
      </c>
      <c r="AG782" s="61" t="s">
        <v>4614</v>
      </c>
      <c r="AH782" s="48" t="s">
        <v>2909</v>
      </c>
      <c r="AI782" s="48" t="s">
        <v>108</v>
      </c>
      <c r="AJ782" s="97">
        <v>45650</v>
      </c>
      <c r="AK782" s="50">
        <v>10900000</v>
      </c>
      <c r="AL782" s="50">
        <v>10900000</v>
      </c>
      <c r="AM782" s="48">
        <v>122777</v>
      </c>
      <c r="AN782" s="46">
        <v>2095</v>
      </c>
      <c r="AO782" s="59">
        <v>45642</v>
      </c>
      <c r="AP782" s="50">
        <v>10900000</v>
      </c>
      <c r="AQ782" s="46">
        <v>2695</v>
      </c>
      <c r="AR782" s="59">
        <v>45653</v>
      </c>
      <c r="AS782" s="50">
        <v>10900000</v>
      </c>
      <c r="AT782" s="66">
        <v>2</v>
      </c>
      <c r="AU782" s="66">
        <v>0</v>
      </c>
      <c r="AV782" s="66">
        <f>AT782*30+AU782</f>
        <v>60</v>
      </c>
      <c r="AW782" s="66" t="s">
        <v>4484</v>
      </c>
      <c r="AX782" s="66">
        <v>60</v>
      </c>
      <c r="AY782" s="86">
        <v>45727</v>
      </c>
      <c r="AZ782" s="75"/>
      <c r="BA782" s="75"/>
      <c r="BB782" s="75"/>
      <c r="BC782" s="75"/>
      <c r="BD782" s="75"/>
      <c r="BE782" s="75"/>
      <c r="BF782" s="75"/>
      <c r="BG782" s="75"/>
      <c r="BH782" s="75"/>
      <c r="BI782" s="75"/>
      <c r="BJ782" s="75"/>
      <c r="BK782" s="75"/>
      <c r="BL782" s="75"/>
      <c r="BM782" s="75"/>
      <c r="BN782" s="75"/>
      <c r="BO782" s="75"/>
      <c r="BP782" s="75"/>
      <c r="BQ782" s="75"/>
      <c r="BR782" s="75"/>
      <c r="BS782" s="75"/>
      <c r="BT782" s="75"/>
      <c r="BU782" s="75"/>
      <c r="BV782" s="75"/>
      <c r="BW782" s="75"/>
      <c r="BX782" s="86">
        <v>45727</v>
      </c>
      <c r="BY782" s="65">
        <f>R782+AX782</f>
        <v>180</v>
      </c>
      <c r="BZ782" s="66" t="s">
        <v>2888</v>
      </c>
      <c r="CA782" s="42">
        <f>T782+AL782</f>
        <v>32700000</v>
      </c>
      <c r="CB782" s="66" t="s">
        <v>656</v>
      </c>
    </row>
    <row r="783" spans="1:80" s="58" customFormat="1" ht="29.25" customHeight="1" x14ac:dyDescent="0.3">
      <c r="A783" s="75">
        <v>782</v>
      </c>
      <c r="B783" s="73">
        <v>115769</v>
      </c>
      <c r="C783" s="36" t="s">
        <v>71</v>
      </c>
      <c r="D783" s="71" t="s">
        <v>72</v>
      </c>
      <c r="E783" s="71" t="s">
        <v>73</v>
      </c>
      <c r="F783" s="66" t="s">
        <v>4615</v>
      </c>
      <c r="G783" s="38" t="s">
        <v>4616</v>
      </c>
      <c r="H783" s="76" t="s">
        <v>76</v>
      </c>
      <c r="I783" s="76" t="s">
        <v>4617</v>
      </c>
      <c r="J783" s="40" t="s">
        <v>4618</v>
      </c>
      <c r="K783" s="66" t="s">
        <v>80</v>
      </c>
      <c r="L783" s="76" t="s">
        <v>81</v>
      </c>
      <c r="M783" s="86">
        <v>45545</v>
      </c>
      <c r="N783" s="86">
        <v>45547</v>
      </c>
      <c r="O783" s="86">
        <v>45668</v>
      </c>
      <c r="P783" s="76">
        <v>4</v>
      </c>
      <c r="Q783" s="76">
        <v>0</v>
      </c>
      <c r="R783" s="76">
        <v>120</v>
      </c>
      <c r="S783" s="76" t="s">
        <v>1144</v>
      </c>
      <c r="T783" s="69">
        <v>32000000</v>
      </c>
      <c r="U783" s="69">
        <v>8000000</v>
      </c>
      <c r="V783" s="77">
        <v>1756</v>
      </c>
      <c r="W783" s="97">
        <v>45530</v>
      </c>
      <c r="X783" s="45">
        <v>32000000</v>
      </c>
      <c r="Y783" s="46">
        <v>2155</v>
      </c>
      <c r="Z783" s="44">
        <v>45547</v>
      </c>
      <c r="AA783" s="47">
        <v>32000000</v>
      </c>
      <c r="AB783" s="77" t="s">
        <v>84</v>
      </c>
      <c r="AC783" s="86">
        <v>45545</v>
      </c>
      <c r="AD783" s="48" t="s">
        <v>4619</v>
      </c>
      <c r="AE783" s="8" t="s">
        <v>4620</v>
      </c>
      <c r="AF783" s="77" t="s">
        <v>87</v>
      </c>
      <c r="AG783" s="61" t="s">
        <v>548</v>
      </c>
      <c r="AH783" s="60" t="s">
        <v>329</v>
      </c>
      <c r="AI783" s="48" t="s">
        <v>108</v>
      </c>
      <c r="AJ783" s="97">
        <v>45649</v>
      </c>
      <c r="AK783" s="50">
        <v>16000000</v>
      </c>
      <c r="AL783" s="50">
        <v>16000000</v>
      </c>
      <c r="AM783" s="48">
        <v>122774</v>
      </c>
      <c r="AN783" s="46">
        <v>2098</v>
      </c>
      <c r="AO783" s="59">
        <v>45642</v>
      </c>
      <c r="AP783" s="50">
        <v>16000000</v>
      </c>
      <c r="AQ783" s="46">
        <v>2700</v>
      </c>
      <c r="AR783" s="59">
        <v>45653</v>
      </c>
      <c r="AS783" s="50">
        <v>16000000</v>
      </c>
      <c r="AT783" s="66">
        <v>2</v>
      </c>
      <c r="AU783" s="66">
        <v>0</v>
      </c>
      <c r="AV783" s="66">
        <f>AT783*30+AU783</f>
        <v>60</v>
      </c>
      <c r="AW783" s="66" t="s">
        <v>4484</v>
      </c>
      <c r="AX783" s="66">
        <v>60</v>
      </c>
      <c r="AY783" s="86">
        <v>45727</v>
      </c>
      <c r="AZ783" s="75"/>
      <c r="BA783" s="75"/>
      <c r="BB783" s="75"/>
      <c r="BC783" s="75"/>
      <c r="BD783" s="75"/>
      <c r="BE783" s="75"/>
      <c r="BF783" s="75"/>
      <c r="BG783" s="75"/>
      <c r="BH783" s="75"/>
      <c r="BI783" s="75"/>
      <c r="BJ783" s="75"/>
      <c r="BK783" s="75"/>
      <c r="BL783" s="75"/>
      <c r="BM783" s="75"/>
      <c r="BN783" s="75"/>
      <c r="BO783" s="75"/>
      <c r="BP783" s="75"/>
      <c r="BQ783" s="75"/>
      <c r="BR783" s="75"/>
      <c r="BS783" s="75"/>
      <c r="BT783" s="75"/>
      <c r="BU783" s="75"/>
      <c r="BV783" s="75"/>
      <c r="BW783" s="75"/>
      <c r="BX783" s="86">
        <v>45727</v>
      </c>
      <c r="BY783" s="65">
        <f>R783+AX783</f>
        <v>180</v>
      </c>
      <c r="BZ783" s="66" t="s">
        <v>2888</v>
      </c>
      <c r="CA783" s="42">
        <f>T783+AL783</f>
        <v>48000000</v>
      </c>
      <c r="CB783" s="66" t="s">
        <v>656</v>
      </c>
    </row>
    <row r="784" spans="1:80" s="58" customFormat="1" ht="29.25" customHeight="1" x14ac:dyDescent="0.3">
      <c r="A784" s="75">
        <v>783</v>
      </c>
      <c r="B784" s="73">
        <v>115384</v>
      </c>
      <c r="C784" s="36" t="s">
        <v>71</v>
      </c>
      <c r="D784" s="71" t="s">
        <v>72</v>
      </c>
      <c r="E784" s="71" t="s">
        <v>73</v>
      </c>
      <c r="F784" s="66" t="s">
        <v>4621</v>
      </c>
      <c r="G784" s="38" t="s">
        <v>4622</v>
      </c>
      <c r="H784" s="76" t="s">
        <v>76</v>
      </c>
      <c r="I784" s="76" t="s">
        <v>4623</v>
      </c>
      <c r="J784" s="40" t="s">
        <v>538</v>
      </c>
      <c r="K784" s="66" t="s">
        <v>80</v>
      </c>
      <c r="L784" s="76" t="s">
        <v>81</v>
      </c>
      <c r="M784" s="86">
        <v>45545</v>
      </c>
      <c r="N784" s="86">
        <v>45551</v>
      </c>
      <c r="O784" s="86">
        <v>45687</v>
      </c>
      <c r="P784" s="76">
        <v>4</v>
      </c>
      <c r="Q784" s="76">
        <v>15</v>
      </c>
      <c r="R784" s="76">
        <v>135</v>
      </c>
      <c r="S784" s="76" t="s">
        <v>2785</v>
      </c>
      <c r="T784" s="69">
        <v>27000000</v>
      </c>
      <c r="U784" s="69">
        <v>6000000</v>
      </c>
      <c r="V784" s="77">
        <v>1740</v>
      </c>
      <c r="W784" s="97">
        <v>45526</v>
      </c>
      <c r="X784" s="45">
        <v>54000000</v>
      </c>
      <c r="Y784" s="46">
        <v>2156</v>
      </c>
      <c r="Z784" s="44">
        <v>45547</v>
      </c>
      <c r="AA784" s="47">
        <v>27000000</v>
      </c>
      <c r="AB784" s="77" t="s">
        <v>84</v>
      </c>
      <c r="AC784" s="86">
        <v>45545</v>
      </c>
      <c r="AD784" s="48" t="s">
        <v>4624</v>
      </c>
      <c r="AE784" s="8" t="s">
        <v>4625</v>
      </c>
      <c r="AF784" s="77" t="s">
        <v>87</v>
      </c>
      <c r="AG784" s="61" t="s">
        <v>149</v>
      </c>
      <c r="AH784" s="60" t="s">
        <v>183</v>
      </c>
      <c r="AI784" s="48" t="s">
        <v>108</v>
      </c>
      <c r="AJ784" s="97">
        <v>45656</v>
      </c>
      <c r="AK784" s="50">
        <v>9000000</v>
      </c>
      <c r="AL784" s="50">
        <v>9000000</v>
      </c>
      <c r="AM784" s="48">
        <v>124519</v>
      </c>
      <c r="AN784" s="46">
        <v>2147</v>
      </c>
      <c r="AO784" s="59">
        <v>45646</v>
      </c>
      <c r="AP784" s="50">
        <v>9000000</v>
      </c>
      <c r="AQ784" s="46">
        <v>2844</v>
      </c>
      <c r="AR784" s="59">
        <v>45656</v>
      </c>
      <c r="AS784" s="50">
        <v>9000000</v>
      </c>
      <c r="AT784" s="66">
        <v>1</v>
      </c>
      <c r="AU784" s="66">
        <v>15</v>
      </c>
      <c r="AV784" s="66">
        <f>AT784*30+AU784</f>
        <v>45</v>
      </c>
      <c r="AW784" s="66" t="s">
        <v>110</v>
      </c>
      <c r="AX784" s="66">
        <v>45</v>
      </c>
      <c r="AY784" s="86">
        <v>45731</v>
      </c>
      <c r="AZ784" s="75"/>
      <c r="BA784" s="75"/>
      <c r="BB784" s="75"/>
      <c r="BC784" s="75"/>
      <c r="BD784" s="75"/>
      <c r="BE784" s="75"/>
      <c r="BF784" s="75"/>
      <c r="BG784" s="75"/>
      <c r="BH784" s="75"/>
      <c r="BI784" s="75"/>
      <c r="BJ784" s="75"/>
      <c r="BK784" s="75"/>
      <c r="BL784" s="75"/>
      <c r="BM784" s="75"/>
      <c r="BN784" s="75"/>
      <c r="BO784" s="75"/>
      <c r="BP784" s="75"/>
      <c r="BQ784" s="75"/>
      <c r="BR784" s="75"/>
      <c r="BS784" s="75"/>
      <c r="BT784" s="75"/>
      <c r="BU784" s="75"/>
      <c r="BV784" s="75"/>
      <c r="BW784" s="75"/>
      <c r="BX784" s="86">
        <v>45731</v>
      </c>
      <c r="BY784" s="65">
        <f>R784+AX784</f>
        <v>180</v>
      </c>
      <c r="BZ784" s="66" t="s">
        <v>2888</v>
      </c>
      <c r="CA784" s="42">
        <f>T784+AL784</f>
        <v>36000000</v>
      </c>
      <c r="CB784" s="66" t="s">
        <v>656</v>
      </c>
    </row>
    <row r="785" spans="1:80" s="58" customFormat="1" ht="29.25" customHeight="1" x14ac:dyDescent="0.3">
      <c r="A785" s="75">
        <v>784</v>
      </c>
      <c r="B785" s="73">
        <v>116204</v>
      </c>
      <c r="C785" s="36" t="s">
        <v>71</v>
      </c>
      <c r="D785" s="71" t="s">
        <v>72</v>
      </c>
      <c r="E785" s="71" t="s">
        <v>73</v>
      </c>
      <c r="F785" s="66" t="s">
        <v>4626</v>
      </c>
      <c r="G785" s="38" t="s">
        <v>3007</v>
      </c>
      <c r="H785" s="76" t="s">
        <v>76</v>
      </c>
      <c r="I785" s="76" t="s">
        <v>4627</v>
      </c>
      <c r="J785" s="40" t="s">
        <v>4628</v>
      </c>
      <c r="K785" s="66" t="s">
        <v>80</v>
      </c>
      <c r="L785" s="76" t="s">
        <v>81</v>
      </c>
      <c r="M785" s="86">
        <v>45546</v>
      </c>
      <c r="N785" s="86">
        <v>45552</v>
      </c>
      <c r="O785" s="86">
        <v>45673</v>
      </c>
      <c r="P785" s="76">
        <v>4</v>
      </c>
      <c r="Q785" s="76">
        <v>0</v>
      </c>
      <c r="R785" s="76">
        <v>120</v>
      </c>
      <c r="S785" s="76" t="s">
        <v>1144</v>
      </c>
      <c r="T785" s="69">
        <v>19040000</v>
      </c>
      <c r="U785" s="69">
        <v>4760000</v>
      </c>
      <c r="V785" s="77">
        <v>1767</v>
      </c>
      <c r="W785" s="97">
        <v>45532</v>
      </c>
      <c r="X785" s="45">
        <v>19040000</v>
      </c>
      <c r="Y785" s="46">
        <v>2157</v>
      </c>
      <c r="Z785" s="44">
        <v>45547</v>
      </c>
      <c r="AA785" s="47">
        <v>19040000</v>
      </c>
      <c r="AB785" s="77" t="s">
        <v>84</v>
      </c>
      <c r="AC785" s="86">
        <v>45546</v>
      </c>
      <c r="AD785" s="48" t="s">
        <v>4629</v>
      </c>
      <c r="AE785" s="78" t="s">
        <v>4630</v>
      </c>
      <c r="AF785" s="77" t="s">
        <v>87</v>
      </c>
      <c r="AG785" s="61" t="s">
        <v>149</v>
      </c>
      <c r="AH785" s="60" t="s">
        <v>183</v>
      </c>
      <c r="AI785" s="48" t="s">
        <v>77</v>
      </c>
      <c r="AJ785" s="48" t="s">
        <v>77</v>
      </c>
      <c r="AK785" s="49"/>
      <c r="AL785" s="50"/>
      <c r="AM785" s="48" t="s">
        <v>77</v>
      </c>
      <c r="AN785" s="48" t="s">
        <v>77</v>
      </c>
      <c r="AO785" s="48" t="s">
        <v>77</v>
      </c>
      <c r="AP785" s="48" t="s">
        <v>77</v>
      </c>
      <c r="AQ785" s="48" t="s">
        <v>77</v>
      </c>
      <c r="AR785" s="48" t="s">
        <v>77</v>
      </c>
      <c r="AS785" s="48" t="s">
        <v>77</v>
      </c>
      <c r="AT785" s="51"/>
      <c r="AU785" s="51"/>
      <c r="AV785" s="51"/>
      <c r="AW785" s="51"/>
      <c r="AX785" s="52"/>
      <c r="AY785" s="37"/>
      <c r="AZ785" s="37"/>
      <c r="BA785" s="75"/>
      <c r="BB785" s="75"/>
      <c r="BC785" s="75"/>
      <c r="BD785" s="75"/>
      <c r="BE785" s="75"/>
      <c r="BF785" s="75"/>
      <c r="BG785" s="75"/>
      <c r="BH785" s="75"/>
      <c r="BI785" s="75"/>
      <c r="BJ785" s="75"/>
      <c r="BK785" s="75"/>
      <c r="BL785" s="75"/>
      <c r="BM785" s="75"/>
      <c r="BN785" s="75"/>
      <c r="BO785" s="75"/>
      <c r="BP785" s="75"/>
      <c r="BQ785" s="75"/>
      <c r="BR785" s="75"/>
      <c r="BS785" s="75"/>
      <c r="BT785" s="75"/>
      <c r="BU785" s="75"/>
      <c r="BV785" s="75"/>
      <c r="BW785" s="75"/>
      <c r="BX785" s="64">
        <f>O785</f>
        <v>45673</v>
      </c>
      <c r="BY785" s="65">
        <f>R785+AX785</f>
        <v>120</v>
      </c>
      <c r="BZ785" s="66" t="str">
        <f>S785</f>
        <v>4 MESES</v>
      </c>
      <c r="CA785" s="42">
        <f>T785+AL785</f>
        <v>19040000</v>
      </c>
      <c r="CB785" s="37" t="s">
        <v>91</v>
      </c>
    </row>
    <row r="786" spans="1:80" s="58" customFormat="1" ht="29.25" customHeight="1" x14ac:dyDescent="0.3">
      <c r="A786" s="75">
        <v>785</v>
      </c>
      <c r="B786" s="73">
        <v>115390</v>
      </c>
      <c r="C786" s="36" t="s">
        <v>71</v>
      </c>
      <c r="D786" s="71" t="s">
        <v>72</v>
      </c>
      <c r="E786" s="71" t="s">
        <v>73</v>
      </c>
      <c r="F786" s="66" t="s">
        <v>4631</v>
      </c>
      <c r="G786" s="38" t="s">
        <v>219</v>
      </c>
      <c r="H786" s="76" t="s">
        <v>76</v>
      </c>
      <c r="I786" s="76" t="s">
        <v>4632</v>
      </c>
      <c r="J786" s="40" t="s">
        <v>3051</v>
      </c>
      <c r="K786" s="66" t="s">
        <v>80</v>
      </c>
      <c r="L786" s="76" t="s">
        <v>81</v>
      </c>
      <c r="M786" s="86">
        <v>45545</v>
      </c>
      <c r="N786" s="86">
        <v>45547</v>
      </c>
      <c r="O786" s="86">
        <v>45683</v>
      </c>
      <c r="P786" s="76">
        <v>4</v>
      </c>
      <c r="Q786" s="76">
        <v>15</v>
      </c>
      <c r="R786" s="76">
        <v>135</v>
      </c>
      <c r="S786" s="76" t="s">
        <v>2785</v>
      </c>
      <c r="T786" s="69">
        <v>24525000</v>
      </c>
      <c r="U786" s="69">
        <v>5450000</v>
      </c>
      <c r="V786" s="77">
        <v>1737</v>
      </c>
      <c r="W786" s="97">
        <v>45526</v>
      </c>
      <c r="X786" s="45">
        <v>49050000</v>
      </c>
      <c r="Y786" s="46">
        <v>2158</v>
      </c>
      <c r="Z786" s="44">
        <v>45547</v>
      </c>
      <c r="AA786" s="47">
        <v>24525000</v>
      </c>
      <c r="AB786" s="77" t="s">
        <v>84</v>
      </c>
      <c r="AC786" s="86">
        <v>45545</v>
      </c>
      <c r="AD786" s="48" t="s">
        <v>4633</v>
      </c>
      <c r="AE786" s="8" t="s">
        <v>4634</v>
      </c>
      <c r="AF786" s="77" t="s">
        <v>87</v>
      </c>
      <c r="AG786" s="61" t="s">
        <v>149</v>
      </c>
      <c r="AH786" s="60" t="s">
        <v>183</v>
      </c>
      <c r="AI786" s="48" t="s">
        <v>108</v>
      </c>
      <c r="AJ786" s="97">
        <v>45649</v>
      </c>
      <c r="AK786" s="50">
        <v>10900000</v>
      </c>
      <c r="AL786" s="50">
        <v>10900000</v>
      </c>
      <c r="AM786" s="48">
        <v>123909</v>
      </c>
      <c r="AN786" s="46">
        <v>2139</v>
      </c>
      <c r="AO786" s="59">
        <v>45643</v>
      </c>
      <c r="AP786" s="50">
        <v>10900000</v>
      </c>
      <c r="AQ786" s="46">
        <v>2704</v>
      </c>
      <c r="AR786" s="59">
        <v>45653</v>
      </c>
      <c r="AS786" s="50">
        <v>10900000</v>
      </c>
      <c r="AT786" s="66">
        <v>2</v>
      </c>
      <c r="AU786" s="66">
        <v>0</v>
      </c>
      <c r="AV786" s="66">
        <f>AT786*30+AU786</f>
        <v>60</v>
      </c>
      <c r="AW786" s="66" t="s">
        <v>4484</v>
      </c>
      <c r="AX786" s="66">
        <v>60</v>
      </c>
      <c r="AY786" s="86">
        <v>45742</v>
      </c>
      <c r="AZ786" s="75"/>
      <c r="BA786" s="75"/>
      <c r="BB786" s="75"/>
      <c r="BC786" s="75"/>
      <c r="BD786" s="75"/>
      <c r="BE786" s="75"/>
      <c r="BF786" s="75"/>
      <c r="BG786" s="75"/>
      <c r="BH786" s="75"/>
      <c r="BI786" s="75"/>
      <c r="BJ786" s="75"/>
      <c r="BK786" s="75"/>
      <c r="BL786" s="75"/>
      <c r="BM786" s="75"/>
      <c r="BN786" s="75"/>
      <c r="BO786" s="75"/>
      <c r="BP786" s="75"/>
      <c r="BQ786" s="75"/>
      <c r="BR786" s="75"/>
      <c r="BS786" s="75"/>
      <c r="BT786" s="75"/>
      <c r="BU786" s="75"/>
      <c r="BV786" s="75"/>
      <c r="BW786" s="75"/>
      <c r="BX786" s="86">
        <v>45742</v>
      </c>
      <c r="BY786" s="65">
        <f>R786+AX786</f>
        <v>195</v>
      </c>
      <c r="BZ786" s="66" t="s">
        <v>4372</v>
      </c>
      <c r="CA786" s="42">
        <f>T786+AL786</f>
        <v>35425000</v>
      </c>
      <c r="CB786" s="66" t="s">
        <v>656</v>
      </c>
    </row>
    <row r="787" spans="1:80" s="58" customFormat="1" ht="29.25" customHeight="1" x14ac:dyDescent="0.3">
      <c r="A787" s="75">
        <v>786</v>
      </c>
      <c r="B787" s="73">
        <v>115386</v>
      </c>
      <c r="C787" s="36" t="s">
        <v>71</v>
      </c>
      <c r="D787" s="71" t="s">
        <v>72</v>
      </c>
      <c r="E787" s="71" t="s">
        <v>73</v>
      </c>
      <c r="F787" s="66" t="s">
        <v>4635</v>
      </c>
      <c r="G787" s="38" t="s">
        <v>447</v>
      </c>
      <c r="H787" s="76" t="s">
        <v>76</v>
      </c>
      <c r="I787" s="76" t="s">
        <v>4636</v>
      </c>
      <c r="J787" s="40" t="s">
        <v>4637</v>
      </c>
      <c r="K787" s="66" t="s">
        <v>80</v>
      </c>
      <c r="L787" s="76" t="s">
        <v>81</v>
      </c>
      <c r="M787" s="86">
        <v>45545</v>
      </c>
      <c r="N787" s="86">
        <v>45551</v>
      </c>
      <c r="O787" s="86">
        <v>45687</v>
      </c>
      <c r="P787" s="76">
        <v>4</v>
      </c>
      <c r="Q787" s="76">
        <v>15</v>
      </c>
      <c r="R787" s="76">
        <v>135</v>
      </c>
      <c r="S787" s="76" t="s">
        <v>2785</v>
      </c>
      <c r="T787" s="69">
        <v>27000000</v>
      </c>
      <c r="U787" s="69">
        <v>6000000</v>
      </c>
      <c r="V787" s="77">
        <v>1739</v>
      </c>
      <c r="W787" s="97">
        <v>45526</v>
      </c>
      <c r="X787" s="45">
        <v>27000000</v>
      </c>
      <c r="Y787" s="46">
        <v>2159</v>
      </c>
      <c r="Z787" s="44">
        <v>45547</v>
      </c>
      <c r="AA787" s="47">
        <v>27000000</v>
      </c>
      <c r="AB787" s="77" t="s">
        <v>84</v>
      </c>
      <c r="AC787" s="86">
        <v>45545</v>
      </c>
      <c r="AD787" s="48" t="s">
        <v>4638</v>
      </c>
      <c r="AE787" s="8" t="s">
        <v>4639</v>
      </c>
      <c r="AF787" s="77" t="s">
        <v>87</v>
      </c>
      <c r="AG787" s="61" t="s">
        <v>149</v>
      </c>
      <c r="AH787" s="60" t="s">
        <v>183</v>
      </c>
      <c r="AI787" s="61" t="s">
        <v>2887</v>
      </c>
      <c r="AJ787" s="59">
        <v>45679</v>
      </c>
      <c r="AK787" s="50">
        <v>9000000</v>
      </c>
      <c r="AL787" s="50">
        <v>9000000</v>
      </c>
      <c r="AM787" s="48">
        <v>128556</v>
      </c>
      <c r="AN787" s="48">
        <v>979</v>
      </c>
      <c r="AO787" s="57">
        <v>45678</v>
      </c>
      <c r="AP787" s="50">
        <v>9000000</v>
      </c>
      <c r="AQ787" s="48">
        <v>990</v>
      </c>
      <c r="AR787" s="57">
        <v>45680</v>
      </c>
      <c r="AS787" s="50">
        <v>9000000</v>
      </c>
      <c r="AT787" s="76">
        <v>1</v>
      </c>
      <c r="AU787" s="76">
        <v>15</v>
      </c>
      <c r="AV787" s="76">
        <v>45</v>
      </c>
      <c r="AW787" s="76" t="s">
        <v>110</v>
      </c>
      <c r="AX787" s="76">
        <v>45</v>
      </c>
      <c r="AY787" s="57">
        <v>45731</v>
      </c>
      <c r="AZ787" s="37"/>
      <c r="BA787" s="75"/>
      <c r="BB787" s="75"/>
      <c r="BC787" s="75"/>
      <c r="BD787" s="75"/>
      <c r="BE787" s="75"/>
      <c r="BF787" s="75"/>
      <c r="BG787" s="75"/>
      <c r="BH787" s="75"/>
      <c r="BI787" s="75"/>
      <c r="BJ787" s="75"/>
      <c r="BK787" s="75"/>
      <c r="BL787" s="75"/>
      <c r="BM787" s="75"/>
      <c r="BN787" s="75"/>
      <c r="BO787" s="75"/>
      <c r="BP787" s="75"/>
      <c r="BQ787" s="75"/>
      <c r="BR787" s="75"/>
      <c r="BS787" s="75"/>
      <c r="BT787" s="75"/>
      <c r="BU787" s="75"/>
      <c r="BV787" s="75"/>
      <c r="BW787" s="75"/>
      <c r="BX787" s="57">
        <v>45731</v>
      </c>
      <c r="BY787" s="65">
        <f>R787+AX787</f>
        <v>180</v>
      </c>
      <c r="BZ787" s="66" t="s">
        <v>2888</v>
      </c>
      <c r="CA787" s="42">
        <f>T787+AL787</f>
        <v>36000000</v>
      </c>
      <c r="CB787" s="66" t="s">
        <v>656</v>
      </c>
    </row>
    <row r="788" spans="1:80" s="58" customFormat="1" ht="29.25" customHeight="1" x14ac:dyDescent="0.3">
      <c r="A788" s="75">
        <v>787</v>
      </c>
      <c r="B788" s="73">
        <v>117702</v>
      </c>
      <c r="C788" s="70" t="e">
        <v>#N/A</v>
      </c>
      <c r="D788" s="71" t="s">
        <v>4640</v>
      </c>
      <c r="E788" s="71" t="s">
        <v>4641</v>
      </c>
      <c r="F788" s="76" t="s">
        <v>4642</v>
      </c>
      <c r="G788" s="38" t="s">
        <v>4643</v>
      </c>
      <c r="H788" s="76" t="s">
        <v>4644</v>
      </c>
      <c r="I788" s="76" t="s">
        <v>4645</v>
      </c>
      <c r="J788" s="40" t="s">
        <v>4646</v>
      </c>
      <c r="K788" s="66" t="s">
        <v>80</v>
      </c>
      <c r="L788" s="76" t="s">
        <v>4647</v>
      </c>
      <c r="M788" s="86">
        <v>45545</v>
      </c>
      <c r="N788" s="86">
        <v>45547</v>
      </c>
      <c r="O788" s="86">
        <v>45911</v>
      </c>
      <c r="P788" s="76">
        <v>12</v>
      </c>
      <c r="Q788" s="76">
        <v>0</v>
      </c>
      <c r="R788" s="76">
        <v>360</v>
      </c>
      <c r="S788" s="76" t="s">
        <v>2878</v>
      </c>
      <c r="T788" s="69">
        <v>114000000</v>
      </c>
      <c r="U788" s="69">
        <v>9500000</v>
      </c>
      <c r="V788" s="61" t="s">
        <v>4648</v>
      </c>
      <c r="W788" s="97">
        <v>45544</v>
      </c>
      <c r="X788" s="109" t="s">
        <v>4649</v>
      </c>
      <c r="Y788" s="48" t="s">
        <v>4650</v>
      </c>
      <c r="Z788" s="44">
        <v>45546</v>
      </c>
      <c r="AA788" s="109" t="s">
        <v>4649</v>
      </c>
      <c r="AB788" s="77" t="s">
        <v>84</v>
      </c>
      <c r="AC788" s="86">
        <v>45545</v>
      </c>
      <c r="AD788" s="48" t="s">
        <v>4651</v>
      </c>
      <c r="AE788" s="8" t="s">
        <v>4652</v>
      </c>
      <c r="AF788" s="77" t="s">
        <v>87</v>
      </c>
      <c r="AG788" s="48" t="s">
        <v>2885</v>
      </c>
      <c r="AH788" s="60" t="s">
        <v>747</v>
      </c>
      <c r="AI788" s="48" t="s">
        <v>77</v>
      </c>
      <c r="AJ788" s="48" t="s">
        <v>77</v>
      </c>
      <c r="AK788" s="49"/>
      <c r="AL788" s="50"/>
      <c r="AM788" s="48" t="s">
        <v>77</v>
      </c>
      <c r="AN788" s="48" t="s">
        <v>77</v>
      </c>
      <c r="AO788" s="48" t="s">
        <v>77</v>
      </c>
      <c r="AP788" s="48" t="s">
        <v>77</v>
      </c>
      <c r="AQ788" s="48" t="s">
        <v>77</v>
      </c>
      <c r="AR788" s="48" t="s">
        <v>77</v>
      </c>
      <c r="AS788" s="48" t="s">
        <v>77</v>
      </c>
      <c r="AT788" s="51"/>
      <c r="AU788" s="51"/>
      <c r="AV788" s="51"/>
      <c r="AW788" s="51"/>
      <c r="AX788" s="52"/>
      <c r="AY788" s="37"/>
      <c r="AZ788" s="37"/>
      <c r="BA788" s="75"/>
      <c r="BB788" s="75"/>
      <c r="BC788" s="75"/>
      <c r="BD788" s="75"/>
      <c r="BE788" s="75"/>
      <c r="BF788" s="75"/>
      <c r="BG788" s="75"/>
      <c r="BH788" s="75"/>
      <c r="BI788" s="75"/>
      <c r="BJ788" s="75"/>
      <c r="BK788" s="75"/>
      <c r="BL788" s="75"/>
      <c r="BM788" s="75"/>
      <c r="BN788" s="75"/>
      <c r="BO788" s="75"/>
      <c r="BP788" s="75"/>
      <c r="BQ788" s="75"/>
      <c r="BR788" s="75"/>
      <c r="BS788" s="75"/>
      <c r="BT788" s="75"/>
      <c r="BU788" s="75"/>
      <c r="BV788" s="75"/>
      <c r="BW788" s="75"/>
      <c r="BX788" s="64">
        <f>O788</f>
        <v>45911</v>
      </c>
      <c r="BY788" s="65">
        <f>R788+AX788</f>
        <v>360</v>
      </c>
      <c r="BZ788" s="66" t="str">
        <f>S788</f>
        <v>12 MESES</v>
      </c>
      <c r="CA788" s="42">
        <f>T788+AL788</f>
        <v>114000000</v>
      </c>
      <c r="CB788" s="66" t="s">
        <v>2890</v>
      </c>
    </row>
    <row r="789" spans="1:80" s="58" customFormat="1" ht="29.25" customHeight="1" x14ac:dyDescent="0.3">
      <c r="A789" s="75">
        <v>788</v>
      </c>
      <c r="B789" s="73">
        <v>115167</v>
      </c>
      <c r="C789" s="36" t="s">
        <v>738</v>
      </c>
      <c r="D789" s="71" t="s">
        <v>186</v>
      </c>
      <c r="E789" s="71" t="s">
        <v>187</v>
      </c>
      <c r="F789" s="66" t="s">
        <v>4653</v>
      </c>
      <c r="G789" s="38" t="s">
        <v>1447</v>
      </c>
      <c r="H789" s="76" t="s">
        <v>76</v>
      </c>
      <c r="I789" s="76" t="s">
        <v>4654</v>
      </c>
      <c r="J789" s="40" t="s">
        <v>931</v>
      </c>
      <c r="K789" s="66" t="s">
        <v>80</v>
      </c>
      <c r="L789" s="76" t="s">
        <v>81</v>
      </c>
      <c r="M789" s="86">
        <v>45545</v>
      </c>
      <c r="N789" s="86">
        <v>45551</v>
      </c>
      <c r="O789" s="86">
        <v>45687</v>
      </c>
      <c r="P789" s="76">
        <v>4</v>
      </c>
      <c r="Q789" s="76">
        <v>15</v>
      </c>
      <c r="R789" s="76">
        <v>135</v>
      </c>
      <c r="S789" s="76" t="s">
        <v>2785</v>
      </c>
      <c r="T789" s="69">
        <v>12960000</v>
      </c>
      <c r="U789" s="69">
        <v>2880000</v>
      </c>
      <c r="V789" s="77">
        <v>1750</v>
      </c>
      <c r="W789" s="97">
        <v>45527</v>
      </c>
      <c r="X789" s="45">
        <v>51840000</v>
      </c>
      <c r="Y789" s="46">
        <v>2160</v>
      </c>
      <c r="Z789" s="44">
        <v>45547</v>
      </c>
      <c r="AA789" s="47">
        <v>12960000</v>
      </c>
      <c r="AB789" s="77" t="s">
        <v>84</v>
      </c>
      <c r="AC789" s="86">
        <v>45545</v>
      </c>
      <c r="AD789" s="48" t="s">
        <v>4655</v>
      </c>
      <c r="AE789" s="8" t="s">
        <v>4656</v>
      </c>
      <c r="AF789" s="77" t="s">
        <v>87</v>
      </c>
      <c r="AG789" s="61" t="s">
        <v>746</v>
      </c>
      <c r="AH789" s="60" t="s">
        <v>747</v>
      </c>
      <c r="AI789" s="48" t="s">
        <v>108</v>
      </c>
      <c r="AJ789" s="97">
        <v>45656</v>
      </c>
      <c r="AK789" s="50">
        <v>5760000</v>
      </c>
      <c r="AL789" s="50">
        <v>5760000</v>
      </c>
      <c r="AM789" s="48">
        <v>123893</v>
      </c>
      <c r="AN789" s="46">
        <v>2125</v>
      </c>
      <c r="AO789" s="59">
        <v>45643</v>
      </c>
      <c r="AP789" s="50">
        <v>5760000</v>
      </c>
      <c r="AQ789" s="46">
        <v>2832</v>
      </c>
      <c r="AR789" s="59">
        <v>45656</v>
      </c>
      <c r="AS789" s="50">
        <v>5760000</v>
      </c>
      <c r="AT789" s="66">
        <v>2</v>
      </c>
      <c r="AU789" s="66">
        <v>0</v>
      </c>
      <c r="AV789" s="66">
        <f>AT789*30+AU789</f>
        <v>60</v>
      </c>
      <c r="AW789" s="66" t="s">
        <v>4484</v>
      </c>
      <c r="AX789" s="66">
        <v>60</v>
      </c>
      <c r="AY789" s="86">
        <v>45746</v>
      </c>
      <c r="AZ789" s="75"/>
      <c r="BA789" s="75"/>
      <c r="BB789" s="75"/>
      <c r="BC789" s="75"/>
      <c r="BD789" s="75"/>
      <c r="BE789" s="75"/>
      <c r="BF789" s="75"/>
      <c r="BG789" s="75"/>
      <c r="BH789" s="75"/>
      <c r="BI789" s="75"/>
      <c r="BJ789" s="75"/>
      <c r="BK789" s="75"/>
      <c r="BL789" s="75"/>
      <c r="BM789" s="75"/>
      <c r="BN789" s="75"/>
      <c r="BO789" s="75"/>
      <c r="BP789" s="75"/>
      <c r="BQ789" s="75"/>
      <c r="BR789" s="75"/>
      <c r="BS789" s="75"/>
      <c r="BT789" s="75"/>
      <c r="BU789" s="75"/>
      <c r="BV789" s="75"/>
      <c r="BW789" s="75"/>
      <c r="BX789" s="86">
        <v>45746</v>
      </c>
      <c r="BY789" s="65">
        <f>R789+AX789</f>
        <v>195</v>
      </c>
      <c r="BZ789" s="66" t="s">
        <v>4372</v>
      </c>
      <c r="CA789" s="42">
        <f>T789+AL789</f>
        <v>18720000</v>
      </c>
      <c r="CB789" s="66" t="s">
        <v>656</v>
      </c>
    </row>
    <row r="790" spans="1:80" s="58" customFormat="1" ht="29.25" customHeight="1" x14ac:dyDescent="0.3">
      <c r="A790" s="75">
        <v>789</v>
      </c>
      <c r="B790" s="73">
        <v>115167</v>
      </c>
      <c r="C790" s="36" t="s">
        <v>738</v>
      </c>
      <c r="D790" s="71" t="s">
        <v>186</v>
      </c>
      <c r="E790" s="71" t="s">
        <v>187</v>
      </c>
      <c r="F790" s="66" t="s">
        <v>4657</v>
      </c>
      <c r="G790" s="38" t="s">
        <v>4658</v>
      </c>
      <c r="H790" s="76" t="s">
        <v>76</v>
      </c>
      <c r="I790" s="76" t="s">
        <v>4659</v>
      </c>
      <c r="J790" s="40" t="s">
        <v>931</v>
      </c>
      <c r="K790" s="66" t="s">
        <v>80</v>
      </c>
      <c r="L790" s="76" t="s">
        <v>81</v>
      </c>
      <c r="M790" s="86">
        <v>45545</v>
      </c>
      <c r="N790" s="86">
        <v>45547</v>
      </c>
      <c r="O790" s="86">
        <v>45683</v>
      </c>
      <c r="P790" s="76">
        <v>4</v>
      </c>
      <c r="Q790" s="76">
        <v>15</v>
      </c>
      <c r="R790" s="76">
        <v>135</v>
      </c>
      <c r="S790" s="76" t="s">
        <v>2785</v>
      </c>
      <c r="T790" s="69">
        <v>12960000</v>
      </c>
      <c r="U790" s="69">
        <v>2880000</v>
      </c>
      <c r="V790" s="77">
        <v>1750</v>
      </c>
      <c r="W790" s="97">
        <v>45527</v>
      </c>
      <c r="X790" s="45">
        <v>51840000</v>
      </c>
      <c r="Y790" s="46">
        <v>2163</v>
      </c>
      <c r="Z790" s="44">
        <v>45547</v>
      </c>
      <c r="AA790" s="47">
        <v>12960000</v>
      </c>
      <c r="AB790" s="77" t="s">
        <v>84</v>
      </c>
      <c r="AC790" s="86">
        <v>45545</v>
      </c>
      <c r="AD790" s="48" t="s">
        <v>4660</v>
      </c>
      <c r="AE790" s="8" t="s">
        <v>4661</v>
      </c>
      <c r="AF790" s="77" t="s">
        <v>87</v>
      </c>
      <c r="AG790" s="61" t="s">
        <v>746</v>
      </c>
      <c r="AH790" s="60" t="s">
        <v>747</v>
      </c>
      <c r="AI790" s="48" t="s">
        <v>108</v>
      </c>
      <c r="AJ790" s="97">
        <v>45656</v>
      </c>
      <c r="AK790" s="50">
        <v>5760000</v>
      </c>
      <c r="AL790" s="50">
        <v>5760000</v>
      </c>
      <c r="AM790" s="48">
        <v>123892</v>
      </c>
      <c r="AN790" s="46">
        <v>2122</v>
      </c>
      <c r="AO790" s="59">
        <v>45643</v>
      </c>
      <c r="AP790" s="50">
        <v>5760000</v>
      </c>
      <c r="AQ790" s="46">
        <v>2833</v>
      </c>
      <c r="AR790" s="59">
        <v>45656</v>
      </c>
      <c r="AS790" s="50">
        <v>5760000</v>
      </c>
      <c r="AT790" s="66">
        <v>2</v>
      </c>
      <c r="AU790" s="66">
        <v>0</v>
      </c>
      <c r="AV790" s="66">
        <f>AT790*30+AU790</f>
        <v>60</v>
      </c>
      <c r="AW790" s="66" t="s">
        <v>4484</v>
      </c>
      <c r="AX790" s="66">
        <v>60</v>
      </c>
      <c r="AY790" s="86">
        <v>45742</v>
      </c>
      <c r="AZ790" s="75"/>
      <c r="BA790" s="75"/>
      <c r="BB790" s="75"/>
      <c r="BC790" s="75"/>
      <c r="BD790" s="75"/>
      <c r="BE790" s="75"/>
      <c r="BF790" s="75"/>
      <c r="BG790" s="75"/>
      <c r="BH790" s="75"/>
      <c r="BI790" s="75"/>
      <c r="BJ790" s="75"/>
      <c r="BK790" s="75"/>
      <c r="BL790" s="75"/>
      <c r="BM790" s="75"/>
      <c r="BN790" s="75"/>
      <c r="BO790" s="75"/>
      <c r="BP790" s="75"/>
      <c r="BQ790" s="75"/>
      <c r="BR790" s="75"/>
      <c r="BS790" s="75"/>
      <c r="BT790" s="75"/>
      <c r="BU790" s="75"/>
      <c r="BV790" s="75"/>
      <c r="BW790" s="75"/>
      <c r="BX790" s="86">
        <v>45742</v>
      </c>
      <c r="BY790" s="65">
        <f>R790+AX790</f>
        <v>195</v>
      </c>
      <c r="BZ790" s="66" t="s">
        <v>4372</v>
      </c>
      <c r="CA790" s="42">
        <f>T790+AL790</f>
        <v>18720000</v>
      </c>
      <c r="CB790" s="66" t="s">
        <v>656</v>
      </c>
    </row>
    <row r="791" spans="1:80" s="58" customFormat="1" ht="29.25" customHeight="1" x14ac:dyDescent="0.3">
      <c r="A791" s="75">
        <v>790</v>
      </c>
      <c r="B791" s="73">
        <v>115166</v>
      </c>
      <c r="C791" s="36" t="s">
        <v>738</v>
      </c>
      <c r="D791" s="71" t="s">
        <v>186</v>
      </c>
      <c r="E791" s="71" t="s">
        <v>187</v>
      </c>
      <c r="F791" s="66" t="s">
        <v>4662</v>
      </c>
      <c r="G791" s="38" t="s">
        <v>1999</v>
      </c>
      <c r="H791" s="76" t="s">
        <v>76</v>
      </c>
      <c r="I791" s="76" t="s">
        <v>4663</v>
      </c>
      <c r="J791" s="40" t="s">
        <v>2013</v>
      </c>
      <c r="K791" s="66" t="s">
        <v>80</v>
      </c>
      <c r="L791" s="76" t="s">
        <v>81</v>
      </c>
      <c r="M791" s="86">
        <v>45546</v>
      </c>
      <c r="N791" s="86">
        <v>45547</v>
      </c>
      <c r="O791" s="86">
        <v>45683</v>
      </c>
      <c r="P791" s="76">
        <v>4</v>
      </c>
      <c r="Q791" s="76">
        <v>15</v>
      </c>
      <c r="R791" s="76">
        <v>135</v>
      </c>
      <c r="S791" s="76" t="s">
        <v>2785</v>
      </c>
      <c r="T791" s="69">
        <v>12150000</v>
      </c>
      <c r="U791" s="69">
        <v>2700000</v>
      </c>
      <c r="V791" s="77">
        <v>1749</v>
      </c>
      <c r="W791" s="97">
        <v>45527</v>
      </c>
      <c r="X791" s="45">
        <v>24300000</v>
      </c>
      <c r="Y791" s="46">
        <v>2164</v>
      </c>
      <c r="Z791" s="44">
        <v>45547</v>
      </c>
      <c r="AA791" s="47">
        <v>12150000</v>
      </c>
      <c r="AB791" s="77" t="s">
        <v>84</v>
      </c>
      <c r="AC791" s="86">
        <v>45545</v>
      </c>
      <c r="AD791" s="48" t="s">
        <v>4664</v>
      </c>
      <c r="AE791" s="8" t="s">
        <v>4665</v>
      </c>
      <c r="AF791" s="77" t="s">
        <v>87</v>
      </c>
      <c r="AG791" s="61" t="s">
        <v>746</v>
      </c>
      <c r="AH791" s="60" t="s">
        <v>747</v>
      </c>
      <c r="AI791" s="48" t="s">
        <v>108</v>
      </c>
      <c r="AJ791" s="97">
        <v>45656</v>
      </c>
      <c r="AK791" s="50">
        <v>5400000</v>
      </c>
      <c r="AL791" s="50">
        <v>5400000</v>
      </c>
      <c r="AM791" s="48">
        <v>123890</v>
      </c>
      <c r="AN791" s="46">
        <v>2120</v>
      </c>
      <c r="AO791" s="59">
        <v>45643</v>
      </c>
      <c r="AP791" s="50">
        <v>5400000</v>
      </c>
      <c r="AQ791" s="46">
        <v>2834</v>
      </c>
      <c r="AR791" s="59">
        <v>45656</v>
      </c>
      <c r="AS791" s="50">
        <v>5400000</v>
      </c>
      <c r="AT791" s="66">
        <v>2</v>
      </c>
      <c r="AU791" s="66">
        <v>0</v>
      </c>
      <c r="AV791" s="66">
        <f>AT791*30+AU791</f>
        <v>60</v>
      </c>
      <c r="AW791" s="66" t="s">
        <v>4484</v>
      </c>
      <c r="AX791" s="66">
        <v>60</v>
      </c>
      <c r="AY791" s="86">
        <v>45742</v>
      </c>
      <c r="AZ791" s="75"/>
      <c r="BA791" s="75"/>
      <c r="BB791" s="75"/>
      <c r="BC791" s="75"/>
      <c r="BD791" s="75"/>
      <c r="BE791" s="75"/>
      <c r="BF791" s="75"/>
      <c r="BG791" s="75"/>
      <c r="BH791" s="75"/>
      <c r="BI791" s="75"/>
      <c r="BJ791" s="75"/>
      <c r="BK791" s="75"/>
      <c r="BL791" s="75"/>
      <c r="BM791" s="75"/>
      <c r="BN791" s="75"/>
      <c r="BO791" s="75"/>
      <c r="BP791" s="75"/>
      <c r="BQ791" s="75"/>
      <c r="BR791" s="75"/>
      <c r="BS791" s="75"/>
      <c r="BT791" s="75"/>
      <c r="BU791" s="75"/>
      <c r="BV791" s="75"/>
      <c r="BW791" s="75"/>
      <c r="BX791" s="86">
        <v>45742</v>
      </c>
      <c r="BY791" s="65">
        <f>R791+AX791</f>
        <v>195</v>
      </c>
      <c r="BZ791" s="66" t="s">
        <v>4372</v>
      </c>
      <c r="CA791" s="42">
        <f>T791+AL791</f>
        <v>17550000</v>
      </c>
      <c r="CB791" s="66" t="s">
        <v>656</v>
      </c>
    </row>
    <row r="792" spans="1:80" s="58" customFormat="1" ht="29.25" customHeight="1" x14ac:dyDescent="0.3">
      <c r="A792" s="75">
        <v>791</v>
      </c>
      <c r="B792" s="73">
        <v>115166</v>
      </c>
      <c r="C792" s="36" t="s">
        <v>738</v>
      </c>
      <c r="D792" s="71" t="s">
        <v>186</v>
      </c>
      <c r="E792" s="71" t="s">
        <v>187</v>
      </c>
      <c r="F792" s="66" t="s">
        <v>4666</v>
      </c>
      <c r="G792" s="38" t="s">
        <v>4667</v>
      </c>
      <c r="H792" s="76" t="s">
        <v>76</v>
      </c>
      <c r="I792" s="76" t="s">
        <v>4668</v>
      </c>
      <c r="J792" s="40" t="s">
        <v>2013</v>
      </c>
      <c r="K792" s="66" t="s">
        <v>80</v>
      </c>
      <c r="L792" s="76" t="s">
        <v>81</v>
      </c>
      <c r="M792" s="86">
        <v>45546</v>
      </c>
      <c r="N792" s="86">
        <v>45547</v>
      </c>
      <c r="O792" s="86">
        <v>45683</v>
      </c>
      <c r="P792" s="76">
        <v>4</v>
      </c>
      <c r="Q792" s="76">
        <v>15</v>
      </c>
      <c r="R792" s="76">
        <v>135</v>
      </c>
      <c r="S792" s="76" t="s">
        <v>2785</v>
      </c>
      <c r="T792" s="69">
        <v>12150000</v>
      </c>
      <c r="U792" s="69">
        <v>2700000</v>
      </c>
      <c r="V792" s="77">
        <v>1749</v>
      </c>
      <c r="W792" s="97">
        <v>45527</v>
      </c>
      <c r="X792" s="45">
        <v>24300000</v>
      </c>
      <c r="Y792" s="46">
        <v>2165</v>
      </c>
      <c r="Z792" s="44">
        <v>45547</v>
      </c>
      <c r="AA792" s="47">
        <v>12150000</v>
      </c>
      <c r="AB792" s="77" t="s">
        <v>84</v>
      </c>
      <c r="AC792" s="86">
        <v>45545</v>
      </c>
      <c r="AD792" s="48" t="s">
        <v>4669</v>
      </c>
      <c r="AE792" s="8" t="s">
        <v>4670</v>
      </c>
      <c r="AF792" s="77" t="s">
        <v>87</v>
      </c>
      <c r="AG792" s="61" t="s">
        <v>746</v>
      </c>
      <c r="AH792" s="60" t="s">
        <v>747</v>
      </c>
      <c r="AI792" s="48" t="s">
        <v>108</v>
      </c>
      <c r="AJ792" s="97">
        <v>45656</v>
      </c>
      <c r="AK792" s="50">
        <v>5400000</v>
      </c>
      <c r="AL792" s="50">
        <v>5400000</v>
      </c>
      <c r="AM792" s="48">
        <v>123889</v>
      </c>
      <c r="AN792" s="46">
        <v>2119</v>
      </c>
      <c r="AO792" s="59">
        <v>45643</v>
      </c>
      <c r="AP792" s="50">
        <v>5400000</v>
      </c>
      <c r="AQ792" s="46">
        <v>2835</v>
      </c>
      <c r="AR792" s="59">
        <v>45656</v>
      </c>
      <c r="AS792" s="50">
        <v>5400000</v>
      </c>
      <c r="AT792" s="66">
        <v>2</v>
      </c>
      <c r="AU792" s="66">
        <v>0</v>
      </c>
      <c r="AV792" s="66">
        <f>AT792*30+AU792</f>
        <v>60</v>
      </c>
      <c r="AW792" s="66" t="s">
        <v>4484</v>
      </c>
      <c r="AX792" s="66">
        <v>60</v>
      </c>
      <c r="AY792" s="86">
        <v>45742</v>
      </c>
      <c r="AZ792" s="75"/>
      <c r="BA792" s="75"/>
      <c r="BB792" s="75"/>
      <c r="BC792" s="75"/>
      <c r="BD792" s="75"/>
      <c r="BE792" s="75"/>
      <c r="BF792" s="75"/>
      <c r="BG792" s="75"/>
      <c r="BH792" s="75"/>
      <c r="BI792" s="75"/>
      <c r="BJ792" s="75"/>
      <c r="BK792" s="75"/>
      <c r="BL792" s="75"/>
      <c r="BM792" s="75"/>
      <c r="BN792" s="75"/>
      <c r="BO792" s="75"/>
      <c r="BP792" s="75"/>
      <c r="BQ792" s="75"/>
      <c r="BR792" s="75"/>
      <c r="BS792" s="75"/>
      <c r="BT792" s="75"/>
      <c r="BU792" s="75"/>
      <c r="BV792" s="75"/>
      <c r="BW792" s="75"/>
      <c r="BX792" s="86">
        <v>45742</v>
      </c>
      <c r="BY792" s="65">
        <f>R792+AX792</f>
        <v>195</v>
      </c>
      <c r="BZ792" s="66" t="s">
        <v>4372</v>
      </c>
      <c r="CA792" s="42">
        <f>T792+AL792</f>
        <v>17550000</v>
      </c>
      <c r="CB792" s="66" t="s">
        <v>656</v>
      </c>
    </row>
    <row r="793" spans="1:80" s="58" customFormat="1" ht="29.25" customHeight="1" x14ac:dyDescent="0.3">
      <c r="A793" s="75">
        <v>792</v>
      </c>
      <c r="B793" s="73">
        <v>115391</v>
      </c>
      <c r="C793" s="36" t="s">
        <v>71</v>
      </c>
      <c r="D793" s="71" t="s">
        <v>72</v>
      </c>
      <c r="E793" s="71" t="s">
        <v>73</v>
      </c>
      <c r="F793" s="66" t="s">
        <v>4671</v>
      </c>
      <c r="G793" s="38" t="s">
        <v>4672</v>
      </c>
      <c r="H793" s="76" t="s">
        <v>76</v>
      </c>
      <c r="I793" s="76" t="s">
        <v>4673</v>
      </c>
      <c r="J793" s="40" t="s">
        <v>797</v>
      </c>
      <c r="K793" s="66" t="s">
        <v>80</v>
      </c>
      <c r="L793" s="76" t="s">
        <v>81</v>
      </c>
      <c r="M793" s="86">
        <v>45548</v>
      </c>
      <c r="N793" s="86">
        <v>45552</v>
      </c>
      <c r="O793" s="86">
        <v>45689</v>
      </c>
      <c r="P793" s="76">
        <v>4</v>
      </c>
      <c r="Q793" s="76">
        <v>15</v>
      </c>
      <c r="R793" s="76">
        <v>135</v>
      </c>
      <c r="S793" s="76" t="s">
        <v>2785</v>
      </c>
      <c r="T793" s="69">
        <v>18000000</v>
      </c>
      <c r="U793" s="69">
        <v>4000000</v>
      </c>
      <c r="V793" s="77">
        <v>1746</v>
      </c>
      <c r="W793" s="97">
        <v>45527</v>
      </c>
      <c r="X793" s="45">
        <v>18000000</v>
      </c>
      <c r="Y793" s="46">
        <v>2168</v>
      </c>
      <c r="Z793" s="44">
        <v>45552</v>
      </c>
      <c r="AA793" s="45">
        <v>18000000</v>
      </c>
      <c r="AB793" s="77" t="s">
        <v>84</v>
      </c>
      <c r="AC793" s="86">
        <v>45548</v>
      </c>
      <c r="AD793" s="48" t="s">
        <v>4674</v>
      </c>
      <c r="AE793" s="8" t="s">
        <v>4675</v>
      </c>
      <c r="AF793" s="77" t="s">
        <v>87</v>
      </c>
      <c r="AG793" s="61" t="s">
        <v>257</v>
      </c>
      <c r="AH793" s="60" t="s">
        <v>329</v>
      </c>
      <c r="AI793" s="61" t="s">
        <v>2887</v>
      </c>
      <c r="AJ793" s="59">
        <v>45681</v>
      </c>
      <c r="AK793" s="110">
        <v>6000000</v>
      </c>
      <c r="AL793" s="110">
        <v>6000000</v>
      </c>
      <c r="AM793" s="48">
        <v>128518</v>
      </c>
      <c r="AN793" s="48">
        <v>975</v>
      </c>
      <c r="AO793" s="57">
        <v>45678</v>
      </c>
      <c r="AP793" s="50">
        <v>6000000</v>
      </c>
      <c r="AQ793" s="48">
        <v>1010</v>
      </c>
      <c r="AR793" s="57">
        <v>45684</v>
      </c>
      <c r="AS793" s="50">
        <v>6000000</v>
      </c>
      <c r="AT793" s="66">
        <v>1</v>
      </c>
      <c r="AU793" s="66">
        <v>15</v>
      </c>
      <c r="AV793" s="66">
        <v>45</v>
      </c>
      <c r="AW793" s="66" t="s">
        <v>110</v>
      </c>
      <c r="AX793" s="52">
        <v>45</v>
      </c>
      <c r="AY793" s="57">
        <v>45732</v>
      </c>
      <c r="AZ793" s="37"/>
      <c r="BA793" s="75"/>
      <c r="BB793" s="75"/>
      <c r="BC793" s="75"/>
      <c r="BD793" s="75"/>
      <c r="BE793" s="75"/>
      <c r="BF793" s="75"/>
      <c r="BG793" s="75"/>
      <c r="BH793" s="75"/>
      <c r="BI793" s="75"/>
      <c r="BJ793" s="75"/>
      <c r="BK793" s="75"/>
      <c r="BL793" s="75"/>
      <c r="BM793" s="75"/>
      <c r="BN793" s="75"/>
      <c r="BO793" s="75"/>
      <c r="BP793" s="75"/>
      <c r="BQ793" s="75"/>
      <c r="BR793" s="75"/>
      <c r="BS793" s="75"/>
      <c r="BT793" s="75"/>
      <c r="BU793" s="75"/>
      <c r="BV793" s="75"/>
      <c r="BW793" s="75"/>
      <c r="BX793" s="64">
        <v>45732</v>
      </c>
      <c r="BY793" s="65">
        <f>R793+AX793</f>
        <v>180</v>
      </c>
      <c r="BZ793" s="66" t="s">
        <v>4607</v>
      </c>
      <c r="CA793" s="42">
        <f>T793+AL793</f>
        <v>24000000</v>
      </c>
      <c r="CB793" s="66" t="s">
        <v>656</v>
      </c>
    </row>
    <row r="794" spans="1:80" s="58" customFormat="1" ht="29.25" customHeight="1" x14ac:dyDescent="0.3">
      <c r="A794" s="75">
        <v>793</v>
      </c>
      <c r="B794" s="73">
        <v>115397</v>
      </c>
      <c r="C794" s="36" t="s">
        <v>133</v>
      </c>
      <c r="D794" s="71" t="s">
        <v>134</v>
      </c>
      <c r="E794" s="71" t="s">
        <v>385</v>
      </c>
      <c r="F794" s="66" t="s">
        <v>4676</v>
      </c>
      <c r="G794" s="38" t="s">
        <v>2107</v>
      </c>
      <c r="H794" s="76" t="s">
        <v>76</v>
      </c>
      <c r="I794" s="76" t="s">
        <v>4677</v>
      </c>
      <c r="J794" s="40" t="s">
        <v>95</v>
      </c>
      <c r="K794" s="66" t="s">
        <v>80</v>
      </c>
      <c r="L794" s="76" t="s">
        <v>81</v>
      </c>
      <c r="M794" s="86">
        <v>45548</v>
      </c>
      <c r="N794" s="86">
        <v>45552</v>
      </c>
      <c r="O794" s="86">
        <v>45689</v>
      </c>
      <c r="P794" s="76">
        <v>4</v>
      </c>
      <c r="Q794" s="76">
        <v>15</v>
      </c>
      <c r="R794" s="76">
        <v>135</v>
      </c>
      <c r="S794" s="76" t="s">
        <v>2785</v>
      </c>
      <c r="T794" s="69">
        <v>11700000</v>
      </c>
      <c r="U794" s="69">
        <v>2600000</v>
      </c>
      <c r="V794" s="77">
        <v>1748</v>
      </c>
      <c r="W794" s="97">
        <v>45527</v>
      </c>
      <c r="X794" s="45">
        <v>35100000</v>
      </c>
      <c r="Y794" s="46">
        <v>2169</v>
      </c>
      <c r="Z794" s="44">
        <v>45552</v>
      </c>
      <c r="AA794" s="47">
        <v>11700000</v>
      </c>
      <c r="AB794" s="77" t="s">
        <v>84</v>
      </c>
      <c r="AC794" s="86">
        <v>45548</v>
      </c>
      <c r="AD794" s="48" t="s">
        <v>4678</v>
      </c>
      <c r="AE794" s="8" t="s">
        <v>4679</v>
      </c>
      <c r="AF794" s="77" t="s">
        <v>87</v>
      </c>
      <c r="AG794" s="61" t="s">
        <v>4680</v>
      </c>
      <c r="AH794" s="61" t="s">
        <v>107</v>
      </c>
      <c r="AI794" s="48" t="s">
        <v>108</v>
      </c>
      <c r="AJ794" s="97">
        <v>45653</v>
      </c>
      <c r="AK794" s="50">
        <v>5200000</v>
      </c>
      <c r="AL794" s="50">
        <v>5200000</v>
      </c>
      <c r="AM794" s="48">
        <v>124877</v>
      </c>
      <c r="AN794" s="46">
        <v>2184</v>
      </c>
      <c r="AO794" s="59">
        <v>45649</v>
      </c>
      <c r="AP794" s="50">
        <v>5200000</v>
      </c>
      <c r="AQ794" s="46">
        <v>2794</v>
      </c>
      <c r="AR794" s="59">
        <v>45656</v>
      </c>
      <c r="AS794" s="50">
        <v>5200000</v>
      </c>
      <c r="AT794" s="66">
        <v>2</v>
      </c>
      <c r="AU794" s="66">
        <v>0</v>
      </c>
      <c r="AV794" s="66">
        <f>AT794*30+AU794</f>
        <v>60</v>
      </c>
      <c r="AW794" s="66" t="s">
        <v>4484</v>
      </c>
      <c r="AX794" s="66">
        <v>60</v>
      </c>
      <c r="AY794" s="86">
        <v>45748</v>
      </c>
      <c r="AZ794" s="75"/>
      <c r="BA794" s="75"/>
      <c r="BB794" s="75"/>
      <c r="BC794" s="75"/>
      <c r="BD794" s="75"/>
      <c r="BE794" s="75"/>
      <c r="BF794" s="75"/>
      <c r="BG794" s="75"/>
      <c r="BH794" s="75"/>
      <c r="BI794" s="75"/>
      <c r="BJ794" s="75"/>
      <c r="BK794" s="75"/>
      <c r="BL794" s="75"/>
      <c r="BM794" s="75"/>
      <c r="BN794" s="75"/>
      <c r="BO794" s="75"/>
      <c r="BP794" s="75"/>
      <c r="BQ794" s="75"/>
      <c r="BR794" s="75"/>
      <c r="BS794" s="75"/>
      <c r="BT794" s="75"/>
      <c r="BU794" s="75"/>
      <c r="BV794" s="75"/>
      <c r="BW794" s="75"/>
      <c r="BX794" s="86">
        <v>45748</v>
      </c>
      <c r="BY794" s="65">
        <f>R794+AX794</f>
        <v>195</v>
      </c>
      <c r="BZ794" s="66" t="s">
        <v>4372</v>
      </c>
      <c r="CA794" s="42">
        <f>T794+AL794</f>
        <v>16900000</v>
      </c>
      <c r="CB794" s="66" t="s">
        <v>656</v>
      </c>
    </row>
    <row r="795" spans="1:80" s="58" customFormat="1" ht="29.25" customHeight="1" x14ac:dyDescent="0.3">
      <c r="A795" s="75">
        <v>794</v>
      </c>
      <c r="B795" s="73">
        <v>115397</v>
      </c>
      <c r="C795" s="36" t="s">
        <v>133</v>
      </c>
      <c r="D795" s="71" t="s">
        <v>134</v>
      </c>
      <c r="E795" s="71" t="s">
        <v>385</v>
      </c>
      <c r="F795" s="66" t="s">
        <v>4681</v>
      </c>
      <c r="G795" s="38" t="s">
        <v>2006</v>
      </c>
      <c r="H795" s="76" t="s">
        <v>76</v>
      </c>
      <c r="I795" s="76" t="s">
        <v>4682</v>
      </c>
      <c r="J795" s="40" t="s">
        <v>95</v>
      </c>
      <c r="K795" s="66" t="s">
        <v>80</v>
      </c>
      <c r="L795" s="76" t="s">
        <v>81</v>
      </c>
      <c r="M795" s="86">
        <v>45548</v>
      </c>
      <c r="N795" s="86">
        <v>45552</v>
      </c>
      <c r="O795" s="86">
        <v>45689</v>
      </c>
      <c r="P795" s="76">
        <v>4</v>
      </c>
      <c r="Q795" s="76">
        <v>15</v>
      </c>
      <c r="R795" s="76">
        <v>135</v>
      </c>
      <c r="S795" s="76" t="s">
        <v>2785</v>
      </c>
      <c r="T795" s="69">
        <v>11700000</v>
      </c>
      <c r="U795" s="69">
        <v>2600000</v>
      </c>
      <c r="V795" s="77">
        <v>1748</v>
      </c>
      <c r="W795" s="97">
        <v>45527</v>
      </c>
      <c r="X795" s="45">
        <v>35100000</v>
      </c>
      <c r="Y795" s="77">
        <v>2170</v>
      </c>
      <c r="Z795" s="97">
        <v>45552</v>
      </c>
      <c r="AA795" s="45">
        <v>11700000</v>
      </c>
      <c r="AB795" s="77" t="s">
        <v>84</v>
      </c>
      <c r="AC795" s="86">
        <v>45548</v>
      </c>
      <c r="AD795" s="48" t="s">
        <v>4683</v>
      </c>
      <c r="AE795" s="8" t="s">
        <v>4684</v>
      </c>
      <c r="AF795" s="77" t="s">
        <v>87</v>
      </c>
      <c r="AG795" s="61" t="s">
        <v>4685</v>
      </c>
      <c r="AH795" s="60" t="s">
        <v>183</v>
      </c>
      <c r="AI795" s="48" t="s">
        <v>108</v>
      </c>
      <c r="AJ795" s="97">
        <v>45653</v>
      </c>
      <c r="AK795" s="50">
        <v>5200000</v>
      </c>
      <c r="AL795" s="50">
        <v>5200000</v>
      </c>
      <c r="AM795" s="48">
        <v>124878</v>
      </c>
      <c r="AN795" s="46">
        <v>2203</v>
      </c>
      <c r="AO795" s="59">
        <v>45649</v>
      </c>
      <c r="AP795" s="50">
        <v>5200000</v>
      </c>
      <c r="AQ795" s="46">
        <v>2795</v>
      </c>
      <c r="AR795" s="59">
        <v>45656</v>
      </c>
      <c r="AS795" s="50">
        <v>5200000</v>
      </c>
      <c r="AT795" s="66">
        <v>2</v>
      </c>
      <c r="AU795" s="66">
        <v>0</v>
      </c>
      <c r="AV795" s="66">
        <f>AT795*30+AU795</f>
        <v>60</v>
      </c>
      <c r="AW795" s="66" t="s">
        <v>4484</v>
      </c>
      <c r="AX795" s="66">
        <v>60</v>
      </c>
      <c r="AY795" s="86">
        <v>45748</v>
      </c>
      <c r="AZ795" s="75"/>
      <c r="BA795" s="75"/>
      <c r="BB795" s="75"/>
      <c r="BC795" s="75"/>
      <c r="BD795" s="75"/>
      <c r="BE795" s="75"/>
      <c r="BF795" s="75"/>
      <c r="BG795" s="75"/>
      <c r="BH795" s="75"/>
      <c r="BI795" s="75"/>
      <c r="BJ795" s="75"/>
      <c r="BK795" s="75"/>
      <c r="BL795" s="75"/>
      <c r="BM795" s="75"/>
      <c r="BN795" s="75"/>
      <c r="BO795" s="75"/>
      <c r="BP795" s="75"/>
      <c r="BQ795" s="75"/>
      <c r="BR795" s="75"/>
      <c r="BS795" s="75"/>
      <c r="BT795" s="75"/>
      <c r="BU795" s="75"/>
      <c r="BV795" s="75"/>
      <c r="BW795" s="75"/>
      <c r="BX795" s="86">
        <v>45748</v>
      </c>
      <c r="BY795" s="65">
        <f>R795+AX795</f>
        <v>195</v>
      </c>
      <c r="BZ795" s="66" t="s">
        <v>4372</v>
      </c>
      <c r="CA795" s="42">
        <f>T795+AL795</f>
        <v>16900000</v>
      </c>
      <c r="CB795" s="66" t="s">
        <v>656</v>
      </c>
    </row>
    <row r="796" spans="1:80" s="58" customFormat="1" ht="29.25" customHeight="1" x14ac:dyDescent="0.3">
      <c r="A796" s="75">
        <v>795</v>
      </c>
      <c r="B796" s="73">
        <v>116202</v>
      </c>
      <c r="C796" s="36" t="s">
        <v>133</v>
      </c>
      <c r="D796" s="71" t="s">
        <v>134</v>
      </c>
      <c r="E796" s="71" t="s">
        <v>385</v>
      </c>
      <c r="F796" s="66" t="s">
        <v>4686</v>
      </c>
      <c r="G796" s="38" t="s">
        <v>107</v>
      </c>
      <c r="H796" s="76" t="s">
        <v>76</v>
      </c>
      <c r="I796" s="76" t="s">
        <v>4687</v>
      </c>
      <c r="J796" s="40" t="s">
        <v>3180</v>
      </c>
      <c r="K796" s="66" t="s">
        <v>80</v>
      </c>
      <c r="L796" s="76" t="s">
        <v>81</v>
      </c>
      <c r="M796" s="86">
        <v>45548</v>
      </c>
      <c r="N796" s="86">
        <v>45552</v>
      </c>
      <c r="O796" s="86">
        <v>45673</v>
      </c>
      <c r="P796" s="76">
        <v>4</v>
      </c>
      <c r="Q796" s="76">
        <v>0</v>
      </c>
      <c r="R796" s="76">
        <v>120</v>
      </c>
      <c r="S796" s="76" t="s">
        <v>1144</v>
      </c>
      <c r="T796" s="69">
        <v>34000000</v>
      </c>
      <c r="U796" s="69">
        <v>8500000</v>
      </c>
      <c r="V796" s="77">
        <v>1779</v>
      </c>
      <c r="W796" s="97">
        <v>45534</v>
      </c>
      <c r="X796" s="45">
        <v>34000000</v>
      </c>
      <c r="Y796" s="77">
        <v>2171</v>
      </c>
      <c r="Z796" s="97">
        <v>45552</v>
      </c>
      <c r="AA796" s="111">
        <v>34000000</v>
      </c>
      <c r="AB796" s="77" t="s">
        <v>84</v>
      </c>
      <c r="AC796" s="86">
        <v>45548</v>
      </c>
      <c r="AD796" s="48" t="s">
        <v>4688</v>
      </c>
      <c r="AE796" s="8" t="s">
        <v>4689</v>
      </c>
      <c r="AF796" s="77" t="s">
        <v>87</v>
      </c>
      <c r="AG796" s="61" t="s">
        <v>643</v>
      </c>
      <c r="AH796" s="60" t="s">
        <v>2987</v>
      </c>
      <c r="AI796" s="112" t="s">
        <v>108</v>
      </c>
      <c r="AJ796" s="113">
        <v>45650</v>
      </c>
      <c r="AK796" s="114">
        <v>17000000</v>
      </c>
      <c r="AL796" s="114">
        <v>17000000</v>
      </c>
      <c r="AM796" s="112">
        <v>123281</v>
      </c>
      <c r="AN796" s="115">
        <v>2144</v>
      </c>
      <c r="AO796" s="116">
        <v>45644</v>
      </c>
      <c r="AP796" s="114">
        <v>17000000</v>
      </c>
      <c r="AQ796" s="115">
        <v>2684</v>
      </c>
      <c r="AR796" s="116">
        <v>45652</v>
      </c>
      <c r="AS796" s="114">
        <v>17000000</v>
      </c>
      <c r="AT796" s="117">
        <v>2</v>
      </c>
      <c r="AU796" s="117">
        <v>0</v>
      </c>
      <c r="AV796" s="117">
        <f>AT796*30+AU796</f>
        <v>60</v>
      </c>
      <c r="AW796" s="117" t="s">
        <v>4484</v>
      </c>
      <c r="AX796" s="117">
        <v>60</v>
      </c>
      <c r="AY796" s="118">
        <v>45732</v>
      </c>
      <c r="AZ796" s="75"/>
      <c r="BA796" s="75"/>
      <c r="BB796" s="75"/>
      <c r="BC796" s="75"/>
      <c r="BD796" s="75"/>
      <c r="BE796" s="75"/>
      <c r="BF796" s="75"/>
      <c r="BG796" s="75"/>
      <c r="BH796" s="75"/>
      <c r="BI796" s="75"/>
      <c r="BJ796" s="75"/>
      <c r="BK796" s="75"/>
      <c r="BL796" s="75"/>
      <c r="BM796" s="75"/>
      <c r="BN796" s="75"/>
      <c r="BO796" s="75"/>
      <c r="BP796" s="75"/>
      <c r="BQ796" s="75"/>
      <c r="BR796" s="75"/>
      <c r="BS796" s="75"/>
      <c r="BT796" s="75"/>
      <c r="BU796" s="75"/>
      <c r="BV796" s="75"/>
      <c r="BW796" s="75"/>
      <c r="BX796" s="86">
        <v>45732</v>
      </c>
      <c r="BY796" s="65">
        <f>R796+AX796</f>
        <v>180</v>
      </c>
      <c r="BZ796" s="66" t="s">
        <v>2888</v>
      </c>
      <c r="CA796" s="42">
        <f>T796+AL796</f>
        <v>51000000</v>
      </c>
      <c r="CB796" s="66" t="s">
        <v>656</v>
      </c>
    </row>
    <row r="797" spans="1:80" s="58" customFormat="1" ht="29.25" customHeight="1" x14ac:dyDescent="0.3">
      <c r="A797" s="75">
        <v>796</v>
      </c>
      <c r="B797" s="73">
        <v>114801</v>
      </c>
      <c r="C797" s="36" t="s">
        <v>71</v>
      </c>
      <c r="D797" s="71" t="s">
        <v>72</v>
      </c>
      <c r="E797" s="71" t="s">
        <v>73</v>
      </c>
      <c r="F797" s="66" t="s">
        <v>4690</v>
      </c>
      <c r="G797" s="38" t="s">
        <v>822</v>
      </c>
      <c r="H797" s="76" t="s">
        <v>76</v>
      </c>
      <c r="I797" s="76" t="s">
        <v>4691</v>
      </c>
      <c r="J797" s="40" t="s">
        <v>4692</v>
      </c>
      <c r="K797" s="66" t="s">
        <v>80</v>
      </c>
      <c r="L797" s="76" t="s">
        <v>81</v>
      </c>
      <c r="M797" s="86">
        <v>45552</v>
      </c>
      <c r="N797" s="86">
        <v>45552</v>
      </c>
      <c r="O797" s="86">
        <v>45691</v>
      </c>
      <c r="P797" s="76">
        <v>4</v>
      </c>
      <c r="Q797" s="76">
        <v>15</v>
      </c>
      <c r="R797" s="76">
        <v>135</v>
      </c>
      <c r="S797" s="76" t="s">
        <v>2785</v>
      </c>
      <c r="T797" s="69">
        <v>29250000</v>
      </c>
      <c r="U797" s="69">
        <v>6500000</v>
      </c>
      <c r="V797" s="77">
        <v>1794</v>
      </c>
      <c r="W797" s="44">
        <v>45545</v>
      </c>
      <c r="X797" s="45">
        <v>29250000</v>
      </c>
      <c r="Y797" s="77">
        <v>2172</v>
      </c>
      <c r="Z797" s="97">
        <v>45553</v>
      </c>
      <c r="AA797" s="111">
        <v>29250000</v>
      </c>
      <c r="AB797" s="77" t="s">
        <v>84</v>
      </c>
      <c r="AC797" s="86">
        <v>45552</v>
      </c>
      <c r="AD797" s="48" t="s">
        <v>4693</v>
      </c>
      <c r="AE797" s="8" t="s">
        <v>4694</v>
      </c>
      <c r="AF797" s="77" t="s">
        <v>87</v>
      </c>
      <c r="AG797" s="61" t="s">
        <v>827</v>
      </c>
      <c r="AH797" s="61" t="s">
        <v>828</v>
      </c>
      <c r="AI797" s="61" t="s">
        <v>2887</v>
      </c>
      <c r="AJ797" s="59">
        <v>45680</v>
      </c>
      <c r="AK797" s="50">
        <v>9750000</v>
      </c>
      <c r="AL797" s="50">
        <v>9750000</v>
      </c>
      <c r="AM797" s="48">
        <v>128520</v>
      </c>
      <c r="AN797" s="48">
        <v>989</v>
      </c>
      <c r="AO797" s="57">
        <v>45678</v>
      </c>
      <c r="AP797" s="50">
        <v>9750000</v>
      </c>
      <c r="AQ797" s="48">
        <v>999</v>
      </c>
      <c r="AR797" s="57">
        <v>45684</v>
      </c>
      <c r="AS797" s="50">
        <v>9750000</v>
      </c>
      <c r="AT797" s="76">
        <v>1</v>
      </c>
      <c r="AU797" s="76">
        <v>15</v>
      </c>
      <c r="AV797" s="76">
        <v>45</v>
      </c>
      <c r="AW797" s="76" t="s">
        <v>110</v>
      </c>
      <c r="AX797" s="76">
        <v>45</v>
      </c>
      <c r="AY797" s="57">
        <v>45734</v>
      </c>
      <c r="AZ797" s="119"/>
      <c r="BA797" s="75"/>
      <c r="BB797" s="75"/>
      <c r="BC797" s="75"/>
      <c r="BD797" s="75"/>
      <c r="BE797" s="75"/>
      <c r="BF797" s="75"/>
      <c r="BG797" s="75"/>
      <c r="BH797" s="75"/>
      <c r="BI797" s="75"/>
      <c r="BJ797" s="75"/>
      <c r="BK797" s="75"/>
      <c r="BL797" s="75"/>
      <c r="BM797" s="75"/>
      <c r="BN797" s="75"/>
      <c r="BO797" s="75"/>
      <c r="BP797" s="75"/>
      <c r="BQ797" s="75"/>
      <c r="BR797" s="75"/>
      <c r="BS797" s="75"/>
      <c r="BT797" s="75"/>
      <c r="BU797" s="75"/>
      <c r="BV797" s="75"/>
      <c r="BW797" s="75"/>
      <c r="BX797" s="57">
        <v>45734</v>
      </c>
      <c r="BY797" s="52">
        <f>R797+AX797</f>
        <v>180</v>
      </c>
      <c r="BZ797" s="37" t="s">
        <v>2888</v>
      </c>
      <c r="CA797" s="42">
        <f>T797+AL797</f>
        <v>39000000</v>
      </c>
      <c r="CB797" s="66" t="s">
        <v>656</v>
      </c>
    </row>
    <row r="798" spans="1:80" s="102" customFormat="1" ht="29.25" customHeight="1" x14ac:dyDescent="0.3">
      <c r="A798" s="75">
        <v>797</v>
      </c>
      <c r="B798" s="73">
        <v>118242</v>
      </c>
      <c r="C798" s="70" t="e">
        <v>#N/A</v>
      </c>
      <c r="D798" s="70" t="s">
        <v>4080</v>
      </c>
      <c r="E798" s="70" t="s">
        <v>4080</v>
      </c>
      <c r="F798" s="66" t="s">
        <v>4695</v>
      </c>
      <c r="G798" s="38" t="s">
        <v>4696</v>
      </c>
      <c r="H798" s="76" t="s">
        <v>643</v>
      </c>
      <c r="I798" s="76" t="s">
        <v>4697</v>
      </c>
      <c r="J798" s="40" t="s">
        <v>4698</v>
      </c>
      <c r="K798" s="66" t="s">
        <v>80</v>
      </c>
      <c r="L798" s="76" t="s">
        <v>4085</v>
      </c>
      <c r="M798" s="86">
        <v>45553</v>
      </c>
      <c r="N798" s="86">
        <v>45569</v>
      </c>
      <c r="O798" s="86">
        <v>47394</v>
      </c>
      <c r="P798" s="76">
        <f>5*12</f>
        <v>60</v>
      </c>
      <c r="Q798" s="76">
        <v>0</v>
      </c>
      <c r="R798" s="76">
        <f>60*30</f>
        <v>1800</v>
      </c>
      <c r="S798" s="76" t="s">
        <v>4086</v>
      </c>
      <c r="T798" s="69">
        <v>0</v>
      </c>
      <c r="U798" s="69" t="s">
        <v>644</v>
      </c>
      <c r="V798" s="77" t="s">
        <v>644</v>
      </c>
      <c r="W798" s="77" t="s">
        <v>4087</v>
      </c>
      <c r="X798" s="100" t="s">
        <v>4087</v>
      </c>
      <c r="Y798" s="77" t="s">
        <v>4087</v>
      </c>
      <c r="Z798" s="77" t="s">
        <v>4087</v>
      </c>
      <c r="AA798" s="45" t="s">
        <v>4087</v>
      </c>
      <c r="AB798" s="77" t="s">
        <v>4087</v>
      </c>
      <c r="AC798" s="97">
        <v>45552</v>
      </c>
      <c r="AD798" s="48" t="s">
        <v>4699</v>
      </c>
      <c r="AE798" s="8" t="s">
        <v>4700</v>
      </c>
      <c r="AF798" s="77" t="s">
        <v>87</v>
      </c>
      <c r="AG798" s="61" t="s">
        <v>4090</v>
      </c>
      <c r="AH798" s="61" t="s">
        <v>99</v>
      </c>
      <c r="AI798" s="48" t="s">
        <v>77</v>
      </c>
      <c r="AJ798" s="48" t="s">
        <v>77</v>
      </c>
      <c r="AK798" s="49"/>
      <c r="AL798" s="50"/>
      <c r="AM798" s="48" t="s">
        <v>77</v>
      </c>
      <c r="AN798" s="48" t="s">
        <v>77</v>
      </c>
      <c r="AO798" s="48" t="s">
        <v>77</v>
      </c>
      <c r="AP798" s="48" t="s">
        <v>77</v>
      </c>
      <c r="AQ798" s="48" t="s">
        <v>77</v>
      </c>
      <c r="AR798" s="48" t="s">
        <v>77</v>
      </c>
      <c r="AS798" s="48" t="s">
        <v>77</v>
      </c>
      <c r="AT798" s="101"/>
      <c r="AU798" s="101"/>
      <c r="AV798" s="101"/>
      <c r="AW798" s="101"/>
      <c r="AX798" s="52"/>
      <c r="AY798" s="37"/>
      <c r="AZ798" s="119"/>
      <c r="BA798" s="75"/>
      <c r="BB798" s="75"/>
      <c r="BC798" s="75"/>
      <c r="BD798" s="75"/>
      <c r="BE798" s="75"/>
      <c r="BF798" s="75"/>
      <c r="BG798" s="75"/>
      <c r="BH798" s="75"/>
      <c r="BI798" s="75"/>
      <c r="BJ798" s="75"/>
      <c r="BK798" s="75"/>
      <c r="BL798" s="75"/>
      <c r="BM798" s="75"/>
      <c r="BN798" s="75"/>
      <c r="BO798" s="75"/>
      <c r="BP798" s="75"/>
      <c r="BQ798" s="75"/>
      <c r="BR798" s="75"/>
      <c r="BS798" s="75"/>
      <c r="BT798" s="75"/>
      <c r="BU798" s="75"/>
      <c r="BV798" s="75"/>
      <c r="BW798" s="75"/>
      <c r="BX798" s="64">
        <f>O798</f>
        <v>47394</v>
      </c>
      <c r="BY798" s="65">
        <f>R798+AX798</f>
        <v>1800</v>
      </c>
      <c r="BZ798" s="66" t="str">
        <f>S798</f>
        <v>5 AÑOS</v>
      </c>
      <c r="CA798" s="42">
        <f>T798+AL798</f>
        <v>0</v>
      </c>
      <c r="CB798" s="66" t="s">
        <v>4092</v>
      </c>
    </row>
    <row r="799" spans="1:80" s="58" customFormat="1" ht="29.25" customHeight="1" x14ac:dyDescent="0.3">
      <c r="A799" s="75">
        <v>798</v>
      </c>
      <c r="B799" s="73">
        <v>118147</v>
      </c>
      <c r="C799" s="70" t="e">
        <v>#N/A</v>
      </c>
      <c r="D799" s="71" t="s">
        <v>4701</v>
      </c>
      <c r="E799" s="71" t="s">
        <v>4702</v>
      </c>
      <c r="F799" s="76" t="s">
        <v>4703</v>
      </c>
      <c r="G799" s="38" t="s">
        <v>4704</v>
      </c>
      <c r="H799" s="76" t="s">
        <v>643</v>
      </c>
      <c r="I799" s="76" t="s">
        <v>4705</v>
      </c>
      <c r="J799" s="40" t="s">
        <v>4706</v>
      </c>
      <c r="K799" s="66" t="s">
        <v>80</v>
      </c>
      <c r="L799" s="76" t="s">
        <v>4446</v>
      </c>
      <c r="M799" s="86">
        <v>45555</v>
      </c>
      <c r="N799" s="86">
        <v>45558</v>
      </c>
      <c r="O799" s="86">
        <v>48213</v>
      </c>
      <c r="P799" s="76">
        <f>7*12+3</f>
        <v>87</v>
      </c>
      <c r="Q799" s="76">
        <v>3</v>
      </c>
      <c r="R799" s="76">
        <f>87*30+3</f>
        <v>2613</v>
      </c>
      <c r="S799" s="76" t="s">
        <v>4707</v>
      </c>
      <c r="T799" s="69">
        <v>3465564649</v>
      </c>
      <c r="U799" s="69" t="s">
        <v>644</v>
      </c>
      <c r="V799" s="77">
        <v>1824</v>
      </c>
      <c r="W799" s="44">
        <v>45551</v>
      </c>
      <c r="X799" s="45">
        <v>3465564649</v>
      </c>
      <c r="Y799" s="77">
        <v>2206</v>
      </c>
      <c r="Z799" s="97">
        <v>45558</v>
      </c>
      <c r="AA799" s="111">
        <v>3465564649</v>
      </c>
      <c r="AB799" s="77" t="s">
        <v>84</v>
      </c>
      <c r="AC799" s="97">
        <v>45554</v>
      </c>
      <c r="AD799" s="48" t="s">
        <v>4708</v>
      </c>
      <c r="AE799" s="8" t="s">
        <v>4709</v>
      </c>
      <c r="AF799" s="77" t="s">
        <v>87</v>
      </c>
      <c r="AG799" s="61" t="s">
        <v>654</v>
      </c>
      <c r="AH799" s="60" t="s">
        <v>4710</v>
      </c>
      <c r="AI799" s="48" t="s">
        <v>77</v>
      </c>
      <c r="AJ799" s="48" t="s">
        <v>77</v>
      </c>
      <c r="AK799" s="49"/>
      <c r="AL799" s="50"/>
      <c r="AM799" s="48" t="s">
        <v>77</v>
      </c>
      <c r="AN799" s="48" t="s">
        <v>77</v>
      </c>
      <c r="AO799" s="48" t="s">
        <v>77</v>
      </c>
      <c r="AP799" s="48" t="s">
        <v>77</v>
      </c>
      <c r="AQ799" s="48" t="s">
        <v>77</v>
      </c>
      <c r="AR799" s="48" t="s">
        <v>77</v>
      </c>
      <c r="AS799" s="48" t="s">
        <v>77</v>
      </c>
      <c r="AT799" s="51"/>
      <c r="AU799" s="51"/>
      <c r="AV799" s="51"/>
      <c r="AW799" s="51"/>
      <c r="AX799" s="52"/>
      <c r="AY799" s="37"/>
      <c r="AZ799" s="119"/>
      <c r="BA799" s="75"/>
      <c r="BB799" s="75"/>
      <c r="BC799" s="75"/>
      <c r="BD799" s="75"/>
      <c r="BE799" s="75"/>
      <c r="BF799" s="75"/>
      <c r="BG799" s="75"/>
      <c r="BH799" s="75"/>
      <c r="BI799" s="75"/>
      <c r="BJ799" s="75"/>
      <c r="BK799" s="75"/>
      <c r="BL799" s="75"/>
      <c r="BM799" s="75"/>
      <c r="BN799" s="75"/>
      <c r="BO799" s="75"/>
      <c r="BP799" s="75"/>
      <c r="BQ799" s="75"/>
      <c r="BR799" s="75"/>
      <c r="BS799" s="75"/>
      <c r="BT799" s="75"/>
      <c r="BU799" s="75"/>
      <c r="BV799" s="75"/>
      <c r="BW799" s="75"/>
      <c r="BX799" s="64">
        <f>O799</f>
        <v>48213</v>
      </c>
      <c r="BY799" s="65">
        <f>R799+AX799</f>
        <v>2613</v>
      </c>
      <c r="BZ799" s="66" t="str">
        <f>S799</f>
        <v>7 AÑOS 3 MESES Y 9 DIAS</v>
      </c>
      <c r="CA799" s="42">
        <f>T799+AL799</f>
        <v>3465564649</v>
      </c>
      <c r="CB799" s="66" t="s">
        <v>2890</v>
      </c>
    </row>
    <row r="800" spans="1:80" s="58" customFormat="1" ht="29.25" customHeight="1" x14ac:dyDescent="0.3">
      <c r="A800" s="75">
        <v>799</v>
      </c>
      <c r="B800" s="73">
        <v>114907</v>
      </c>
      <c r="C800" s="36" t="s">
        <v>133</v>
      </c>
      <c r="D800" s="71" t="s">
        <v>134</v>
      </c>
      <c r="E800" s="71" t="s">
        <v>385</v>
      </c>
      <c r="F800" s="66" t="s">
        <v>4711</v>
      </c>
      <c r="G800" s="38" t="s">
        <v>4712</v>
      </c>
      <c r="H800" s="76" t="s">
        <v>76</v>
      </c>
      <c r="I800" s="76" t="s">
        <v>4713</v>
      </c>
      <c r="J800" s="40" t="s">
        <v>2364</v>
      </c>
      <c r="K800" s="66" t="s">
        <v>80</v>
      </c>
      <c r="L800" s="76" t="s">
        <v>81</v>
      </c>
      <c r="M800" s="86">
        <v>45559</v>
      </c>
      <c r="N800" s="86">
        <v>45566</v>
      </c>
      <c r="O800" s="86">
        <v>45703</v>
      </c>
      <c r="P800" s="76">
        <v>4</v>
      </c>
      <c r="Q800" s="76">
        <v>15</v>
      </c>
      <c r="R800" s="76">
        <v>135</v>
      </c>
      <c r="S800" s="76" t="s">
        <v>2785</v>
      </c>
      <c r="T800" s="69">
        <v>22500000</v>
      </c>
      <c r="U800" s="69">
        <v>5000000</v>
      </c>
      <c r="V800" s="77">
        <v>1783</v>
      </c>
      <c r="W800" s="44">
        <v>45545</v>
      </c>
      <c r="X800" s="45">
        <v>90000000</v>
      </c>
      <c r="Y800" s="77">
        <v>2214</v>
      </c>
      <c r="Z800" s="97">
        <v>45561</v>
      </c>
      <c r="AA800" s="111">
        <v>22500000</v>
      </c>
      <c r="AB800" s="77" t="s">
        <v>84</v>
      </c>
      <c r="AC800" s="86">
        <v>45555</v>
      </c>
      <c r="AD800" s="48" t="s">
        <v>4714</v>
      </c>
      <c r="AE800" s="8" t="s">
        <v>4715</v>
      </c>
      <c r="AF800" s="77" t="s">
        <v>87</v>
      </c>
      <c r="AG800" s="48" t="s">
        <v>643</v>
      </c>
      <c r="AH800" s="61" t="s">
        <v>107</v>
      </c>
      <c r="AI800" s="48" t="s">
        <v>108</v>
      </c>
      <c r="AJ800" s="59">
        <v>45701</v>
      </c>
      <c r="AK800" s="50">
        <v>7500000</v>
      </c>
      <c r="AL800" s="50">
        <v>7500000</v>
      </c>
      <c r="AM800" s="48">
        <v>130234</v>
      </c>
      <c r="AN800" s="48">
        <v>1135</v>
      </c>
      <c r="AO800" s="57">
        <v>45699</v>
      </c>
      <c r="AP800" s="50">
        <v>7500000</v>
      </c>
      <c r="AQ800" s="48">
        <v>1166</v>
      </c>
      <c r="AR800" s="57">
        <v>45705</v>
      </c>
      <c r="AS800" s="50">
        <v>7500000</v>
      </c>
      <c r="AT800" s="66">
        <v>1</v>
      </c>
      <c r="AU800" s="66">
        <v>15</v>
      </c>
      <c r="AV800" s="66">
        <v>45</v>
      </c>
      <c r="AW800" s="66" t="s">
        <v>110</v>
      </c>
      <c r="AX800" s="52">
        <v>45</v>
      </c>
      <c r="AY800" s="57">
        <v>45745</v>
      </c>
      <c r="AZ800" s="119"/>
      <c r="BA800" s="75"/>
      <c r="BB800" s="75"/>
      <c r="BC800" s="75"/>
      <c r="BD800" s="75"/>
      <c r="BE800" s="75"/>
      <c r="BF800" s="75"/>
      <c r="BG800" s="75"/>
      <c r="BH800" s="75"/>
      <c r="BI800" s="75"/>
      <c r="BJ800" s="75"/>
      <c r="BK800" s="75"/>
      <c r="BL800" s="75"/>
      <c r="BM800" s="75"/>
      <c r="BN800" s="75"/>
      <c r="BO800" s="75"/>
      <c r="BP800" s="75"/>
      <c r="BQ800" s="75"/>
      <c r="BR800" s="75"/>
      <c r="BS800" s="75"/>
      <c r="BT800" s="75"/>
      <c r="BU800" s="75"/>
      <c r="BV800" s="75"/>
      <c r="BW800" s="75"/>
      <c r="BX800" s="64">
        <v>45745</v>
      </c>
      <c r="BY800" s="65">
        <f>R800+AX800</f>
        <v>180</v>
      </c>
      <c r="BZ800" s="66" t="s">
        <v>2888</v>
      </c>
      <c r="CA800" s="42">
        <f>T800+AL813</f>
        <v>26700000</v>
      </c>
      <c r="CB800" s="66" t="s">
        <v>656</v>
      </c>
    </row>
    <row r="801" spans="1:80" s="58" customFormat="1" ht="29.25" customHeight="1" x14ac:dyDescent="0.3">
      <c r="A801" s="75">
        <v>800</v>
      </c>
      <c r="B801" s="73">
        <v>114907</v>
      </c>
      <c r="C801" s="36" t="s">
        <v>133</v>
      </c>
      <c r="D801" s="71" t="s">
        <v>134</v>
      </c>
      <c r="E801" s="71" t="s">
        <v>385</v>
      </c>
      <c r="F801" s="66" t="s">
        <v>4716</v>
      </c>
      <c r="G801" s="38" t="s">
        <v>2379</v>
      </c>
      <c r="H801" s="76" t="s">
        <v>76</v>
      </c>
      <c r="I801" s="76" t="s">
        <v>4717</v>
      </c>
      <c r="J801" s="40" t="s">
        <v>2364</v>
      </c>
      <c r="K801" s="66" t="s">
        <v>80</v>
      </c>
      <c r="L801" s="76" t="s">
        <v>81</v>
      </c>
      <c r="M801" s="86">
        <v>45556</v>
      </c>
      <c r="N801" s="86">
        <v>45559</v>
      </c>
      <c r="O801" s="86">
        <v>45696</v>
      </c>
      <c r="P801" s="76">
        <v>4</v>
      </c>
      <c r="Q801" s="76">
        <v>15</v>
      </c>
      <c r="R801" s="76">
        <v>135</v>
      </c>
      <c r="S801" s="76" t="s">
        <v>2785</v>
      </c>
      <c r="T801" s="69">
        <v>22500000</v>
      </c>
      <c r="U801" s="69">
        <v>5000000</v>
      </c>
      <c r="V801" s="77">
        <v>1783</v>
      </c>
      <c r="W801" s="44">
        <v>45545</v>
      </c>
      <c r="X801" s="45">
        <v>90000000</v>
      </c>
      <c r="Y801" s="77">
        <v>2174</v>
      </c>
      <c r="Z801" s="97">
        <v>45558</v>
      </c>
      <c r="AA801" s="111">
        <v>22500000</v>
      </c>
      <c r="AB801" s="77" t="s">
        <v>84</v>
      </c>
      <c r="AC801" s="86">
        <v>45555</v>
      </c>
      <c r="AD801" s="48" t="s">
        <v>4718</v>
      </c>
      <c r="AE801" s="8" t="s">
        <v>4719</v>
      </c>
      <c r="AF801" s="77" t="s">
        <v>87</v>
      </c>
      <c r="AG801" s="48" t="s">
        <v>643</v>
      </c>
      <c r="AH801" s="61" t="s">
        <v>107</v>
      </c>
      <c r="AI801" s="48" t="s">
        <v>108</v>
      </c>
      <c r="AJ801" s="97">
        <v>45652</v>
      </c>
      <c r="AK801" s="50">
        <v>10000000</v>
      </c>
      <c r="AL801" s="50">
        <v>10000000</v>
      </c>
      <c r="AM801" s="48">
        <v>125134</v>
      </c>
      <c r="AN801" s="46">
        <v>2217</v>
      </c>
      <c r="AO801" s="59">
        <v>45650</v>
      </c>
      <c r="AP801" s="50">
        <v>10000000</v>
      </c>
      <c r="AQ801" s="46">
        <v>2757</v>
      </c>
      <c r="AR801" s="59">
        <v>45653</v>
      </c>
      <c r="AS801" s="50">
        <v>10000000</v>
      </c>
      <c r="AT801" s="66">
        <v>2</v>
      </c>
      <c r="AU801" s="66">
        <v>0</v>
      </c>
      <c r="AV801" s="66">
        <f>AT801*30+AU801</f>
        <v>60</v>
      </c>
      <c r="AW801" s="66" t="s">
        <v>4484</v>
      </c>
      <c r="AX801" s="66">
        <v>60</v>
      </c>
      <c r="AY801" s="86">
        <v>45755</v>
      </c>
      <c r="AZ801" s="120"/>
      <c r="BA801" s="75"/>
      <c r="BB801" s="75"/>
      <c r="BC801" s="75"/>
      <c r="BD801" s="75"/>
      <c r="BE801" s="75"/>
      <c r="BF801" s="75"/>
      <c r="BG801" s="75"/>
      <c r="BH801" s="75"/>
      <c r="BI801" s="75"/>
      <c r="BJ801" s="75"/>
      <c r="BK801" s="75"/>
      <c r="BL801" s="75"/>
      <c r="BM801" s="75"/>
      <c r="BN801" s="75"/>
      <c r="BO801" s="75"/>
      <c r="BP801" s="75"/>
      <c r="BQ801" s="75"/>
      <c r="BR801" s="75"/>
      <c r="BS801" s="75"/>
      <c r="BT801" s="75"/>
      <c r="BU801" s="75"/>
      <c r="BV801" s="75"/>
      <c r="BW801" s="75"/>
      <c r="BX801" s="86">
        <v>45755</v>
      </c>
      <c r="BY801" s="65">
        <f>R801+AX801</f>
        <v>195</v>
      </c>
      <c r="BZ801" s="66" t="s">
        <v>4372</v>
      </c>
      <c r="CA801" s="42">
        <f>T801+AL801</f>
        <v>32500000</v>
      </c>
      <c r="CB801" s="66" t="s">
        <v>91</v>
      </c>
    </row>
    <row r="802" spans="1:80" s="58" customFormat="1" ht="29.25" customHeight="1" x14ac:dyDescent="0.3">
      <c r="A802" s="75">
        <v>801</v>
      </c>
      <c r="B802" s="73">
        <v>114907</v>
      </c>
      <c r="C802" s="36" t="s">
        <v>133</v>
      </c>
      <c r="D802" s="71" t="s">
        <v>134</v>
      </c>
      <c r="E802" s="71" t="s">
        <v>385</v>
      </c>
      <c r="F802" s="66" t="s">
        <v>4720</v>
      </c>
      <c r="G802" s="38" t="s">
        <v>2217</v>
      </c>
      <c r="H802" s="76" t="s">
        <v>76</v>
      </c>
      <c r="I802" s="76" t="s">
        <v>4721</v>
      </c>
      <c r="J802" s="40" t="s">
        <v>2364</v>
      </c>
      <c r="K802" s="66" t="s">
        <v>80</v>
      </c>
      <c r="L802" s="76" t="s">
        <v>81</v>
      </c>
      <c r="M802" s="86">
        <v>45558</v>
      </c>
      <c r="N802" s="86">
        <v>45562</v>
      </c>
      <c r="O802" s="86">
        <v>45699</v>
      </c>
      <c r="P802" s="76">
        <v>4</v>
      </c>
      <c r="Q802" s="76">
        <v>15</v>
      </c>
      <c r="R802" s="76">
        <v>135</v>
      </c>
      <c r="S802" s="76" t="s">
        <v>2785</v>
      </c>
      <c r="T802" s="69">
        <v>22500000</v>
      </c>
      <c r="U802" s="69">
        <v>5000000</v>
      </c>
      <c r="V802" s="77">
        <v>1783</v>
      </c>
      <c r="W802" s="44">
        <v>45545</v>
      </c>
      <c r="X802" s="45">
        <v>90000000</v>
      </c>
      <c r="Y802" s="77">
        <v>2210</v>
      </c>
      <c r="Z802" s="97">
        <v>45561</v>
      </c>
      <c r="AA802" s="111">
        <v>22500000</v>
      </c>
      <c r="AB802" s="77" t="s">
        <v>84</v>
      </c>
      <c r="AC802" s="86">
        <v>45555</v>
      </c>
      <c r="AD802" s="48" t="s">
        <v>4722</v>
      </c>
      <c r="AE802" s="8" t="s">
        <v>4723</v>
      </c>
      <c r="AF802" s="77" t="s">
        <v>87</v>
      </c>
      <c r="AG802" s="48" t="s">
        <v>643</v>
      </c>
      <c r="AH802" s="61" t="s">
        <v>107</v>
      </c>
      <c r="AI802" s="48" t="s">
        <v>108</v>
      </c>
      <c r="AJ802" s="59">
        <v>45695</v>
      </c>
      <c r="AK802" s="50">
        <v>7500000</v>
      </c>
      <c r="AL802" s="50">
        <v>7500000</v>
      </c>
      <c r="AM802" s="48">
        <v>130224</v>
      </c>
      <c r="AN802" s="48">
        <v>1126</v>
      </c>
      <c r="AO802" s="57">
        <v>45693</v>
      </c>
      <c r="AP802" s="50">
        <v>7500000</v>
      </c>
      <c r="AQ802" s="48">
        <v>1125</v>
      </c>
      <c r="AR802" s="57">
        <v>45699</v>
      </c>
      <c r="AS802" s="50">
        <v>7500000</v>
      </c>
      <c r="AT802" s="66">
        <v>1</v>
      </c>
      <c r="AU802" s="66">
        <v>15</v>
      </c>
      <c r="AV802" s="66">
        <v>45</v>
      </c>
      <c r="AW802" s="66" t="s">
        <v>110</v>
      </c>
      <c r="AX802" s="52">
        <v>45</v>
      </c>
      <c r="AY802" s="57">
        <v>45742</v>
      </c>
      <c r="AZ802" s="119"/>
      <c r="BA802" s="75"/>
      <c r="BB802" s="75"/>
      <c r="BC802" s="75"/>
      <c r="BD802" s="75"/>
      <c r="BE802" s="75"/>
      <c r="BF802" s="75"/>
      <c r="BG802" s="75"/>
      <c r="BH802" s="75"/>
      <c r="BI802" s="75"/>
      <c r="BJ802" s="75"/>
      <c r="BK802" s="75"/>
      <c r="BL802" s="75"/>
      <c r="BM802" s="75"/>
      <c r="BN802" s="75"/>
      <c r="BO802" s="75"/>
      <c r="BP802" s="75"/>
      <c r="BQ802" s="75"/>
      <c r="BR802" s="75"/>
      <c r="BS802" s="75"/>
      <c r="BT802" s="75"/>
      <c r="BU802" s="75"/>
      <c r="BV802" s="75"/>
      <c r="BW802" s="75"/>
      <c r="BX802" s="64">
        <v>45742</v>
      </c>
      <c r="BY802" s="65">
        <f>R802+AX802</f>
        <v>180</v>
      </c>
      <c r="BZ802" s="66" t="s">
        <v>2888</v>
      </c>
      <c r="CA802" s="42">
        <f>T802+AL802</f>
        <v>30000000</v>
      </c>
      <c r="CB802" s="66" t="s">
        <v>656</v>
      </c>
    </row>
    <row r="803" spans="1:80" s="58" customFormat="1" ht="29.25" customHeight="1" x14ac:dyDescent="0.3">
      <c r="A803" s="75">
        <v>802</v>
      </c>
      <c r="B803" s="73">
        <v>114913</v>
      </c>
      <c r="C803" s="36" t="s">
        <v>133</v>
      </c>
      <c r="D803" s="71" t="s">
        <v>134</v>
      </c>
      <c r="E803" s="71" t="s">
        <v>385</v>
      </c>
      <c r="F803" s="66" t="s">
        <v>4724</v>
      </c>
      <c r="G803" s="38" t="s">
        <v>1319</v>
      </c>
      <c r="H803" s="76" t="s">
        <v>76</v>
      </c>
      <c r="I803" s="76" t="s">
        <v>4725</v>
      </c>
      <c r="J803" s="40" t="s">
        <v>4726</v>
      </c>
      <c r="K803" s="66" t="s">
        <v>80</v>
      </c>
      <c r="L803" s="76" t="s">
        <v>81</v>
      </c>
      <c r="M803" s="86">
        <v>45554</v>
      </c>
      <c r="N803" s="86">
        <v>45562</v>
      </c>
      <c r="O803" s="86">
        <v>45699</v>
      </c>
      <c r="P803" s="76">
        <v>4</v>
      </c>
      <c r="Q803" s="76">
        <v>15</v>
      </c>
      <c r="R803" s="76">
        <v>135</v>
      </c>
      <c r="S803" s="76" t="s">
        <v>2785</v>
      </c>
      <c r="T803" s="69">
        <v>12600000</v>
      </c>
      <c r="U803" s="69">
        <v>2800000</v>
      </c>
      <c r="V803" s="77">
        <v>1784</v>
      </c>
      <c r="W803" s="44">
        <v>45545</v>
      </c>
      <c r="X803" s="45">
        <v>504000000</v>
      </c>
      <c r="Y803" s="77">
        <v>2175</v>
      </c>
      <c r="Z803" s="97">
        <v>45558</v>
      </c>
      <c r="AA803" s="111">
        <v>12600000</v>
      </c>
      <c r="AB803" s="77" t="s">
        <v>84</v>
      </c>
      <c r="AC803" s="86">
        <v>45554</v>
      </c>
      <c r="AD803" s="48" t="s">
        <v>4727</v>
      </c>
      <c r="AE803" s="8" t="s">
        <v>4728</v>
      </c>
      <c r="AF803" s="77" t="s">
        <v>87</v>
      </c>
      <c r="AG803" s="48" t="s">
        <v>626</v>
      </c>
      <c r="AH803" s="61" t="s">
        <v>4568</v>
      </c>
      <c r="AI803" s="48" t="s">
        <v>108</v>
      </c>
      <c r="AJ803" s="59">
        <v>45695</v>
      </c>
      <c r="AK803" s="50">
        <v>4200000</v>
      </c>
      <c r="AL803" s="50">
        <v>4200000</v>
      </c>
      <c r="AM803" s="48">
        <v>130230</v>
      </c>
      <c r="AN803" s="48">
        <v>1132</v>
      </c>
      <c r="AO803" s="57">
        <v>45693</v>
      </c>
      <c r="AP803" s="50">
        <v>4200000</v>
      </c>
      <c r="AQ803" s="48">
        <v>1126</v>
      </c>
      <c r="AR803" s="57">
        <v>45699</v>
      </c>
      <c r="AS803" s="50">
        <v>4200000</v>
      </c>
      <c r="AT803" s="66">
        <v>1</v>
      </c>
      <c r="AU803" s="66">
        <v>15</v>
      </c>
      <c r="AV803" s="66">
        <v>45</v>
      </c>
      <c r="AW803" s="66" t="s">
        <v>110</v>
      </c>
      <c r="AX803" s="52">
        <v>45</v>
      </c>
      <c r="AY803" s="57">
        <v>45742</v>
      </c>
      <c r="AZ803" s="119"/>
      <c r="BA803" s="75"/>
      <c r="BB803" s="75"/>
      <c r="BC803" s="75"/>
      <c r="BD803" s="75"/>
      <c r="BE803" s="75"/>
      <c r="BF803" s="75"/>
      <c r="BG803" s="75"/>
      <c r="BH803" s="75"/>
      <c r="BI803" s="75"/>
      <c r="BJ803" s="75"/>
      <c r="BK803" s="75"/>
      <c r="BL803" s="75"/>
      <c r="BM803" s="75"/>
      <c r="BN803" s="75"/>
      <c r="BO803" s="75"/>
      <c r="BP803" s="75"/>
      <c r="BQ803" s="75"/>
      <c r="BR803" s="75"/>
      <c r="BS803" s="75"/>
      <c r="BT803" s="75"/>
      <c r="BU803" s="75"/>
      <c r="BV803" s="75"/>
      <c r="BW803" s="75"/>
      <c r="BX803" s="64">
        <v>45742</v>
      </c>
      <c r="BY803" s="65">
        <f>R803+AX803</f>
        <v>180</v>
      </c>
      <c r="BZ803" s="66" t="s">
        <v>2888</v>
      </c>
      <c r="CA803" s="42">
        <f>T803+AL803</f>
        <v>16800000</v>
      </c>
      <c r="CB803" s="66" t="s">
        <v>656</v>
      </c>
    </row>
    <row r="804" spans="1:80" s="58" customFormat="1" ht="29.25" customHeight="1" x14ac:dyDescent="0.3">
      <c r="A804" s="75">
        <v>803</v>
      </c>
      <c r="B804" s="73">
        <v>115390</v>
      </c>
      <c r="C804" s="36" t="s">
        <v>71</v>
      </c>
      <c r="D804" s="71" t="s">
        <v>72</v>
      </c>
      <c r="E804" s="71" t="s">
        <v>73</v>
      </c>
      <c r="F804" s="66" t="s">
        <v>4729</v>
      </c>
      <c r="G804" s="38" t="s">
        <v>4730</v>
      </c>
      <c r="H804" s="76" t="s">
        <v>76</v>
      </c>
      <c r="I804" s="76" t="s">
        <v>4731</v>
      </c>
      <c r="J804" s="40" t="s">
        <v>4732</v>
      </c>
      <c r="K804" s="66" t="s">
        <v>80</v>
      </c>
      <c r="L804" s="76" t="s">
        <v>81</v>
      </c>
      <c r="M804" s="86">
        <v>45554</v>
      </c>
      <c r="N804" s="86">
        <v>45558</v>
      </c>
      <c r="O804" s="86">
        <v>45695</v>
      </c>
      <c r="P804" s="76">
        <v>4</v>
      </c>
      <c r="Q804" s="76">
        <v>15</v>
      </c>
      <c r="R804" s="76">
        <v>135</v>
      </c>
      <c r="S804" s="76" t="s">
        <v>2785</v>
      </c>
      <c r="T804" s="69">
        <v>24525000</v>
      </c>
      <c r="U804" s="69">
        <v>5450000</v>
      </c>
      <c r="V804" s="77">
        <v>1737</v>
      </c>
      <c r="W804" s="44">
        <v>45526</v>
      </c>
      <c r="X804" s="45">
        <v>49050000</v>
      </c>
      <c r="Y804" s="77">
        <v>2176</v>
      </c>
      <c r="Z804" s="97">
        <v>45558</v>
      </c>
      <c r="AA804" s="111">
        <v>24525000</v>
      </c>
      <c r="AB804" s="77" t="s">
        <v>84</v>
      </c>
      <c r="AC804" s="86">
        <v>45554</v>
      </c>
      <c r="AD804" s="48" t="s">
        <v>4733</v>
      </c>
      <c r="AE804" s="8" t="s">
        <v>4734</v>
      </c>
      <c r="AF804" s="77" t="s">
        <v>87</v>
      </c>
      <c r="AG804" s="61" t="s">
        <v>149</v>
      </c>
      <c r="AH804" s="60" t="s">
        <v>183</v>
      </c>
      <c r="AI804" s="48" t="s">
        <v>108</v>
      </c>
      <c r="AJ804" s="59">
        <v>45689</v>
      </c>
      <c r="AK804" s="50">
        <v>8175000</v>
      </c>
      <c r="AL804" s="50">
        <v>8175000</v>
      </c>
      <c r="AM804" s="48">
        <v>129572</v>
      </c>
      <c r="AN804" s="48">
        <v>1063</v>
      </c>
      <c r="AO804" s="57">
        <v>45687</v>
      </c>
      <c r="AP804" s="50">
        <v>8175000</v>
      </c>
      <c r="AQ804" s="48">
        <v>1077</v>
      </c>
      <c r="AR804" s="57">
        <v>45693</v>
      </c>
      <c r="AS804" s="50">
        <v>8175000</v>
      </c>
      <c r="AT804" s="65">
        <v>1</v>
      </c>
      <c r="AU804" s="65">
        <v>15</v>
      </c>
      <c r="AV804" s="65">
        <v>45</v>
      </c>
      <c r="AW804" s="65" t="s">
        <v>110</v>
      </c>
      <c r="AX804" s="52">
        <v>45</v>
      </c>
      <c r="AY804" s="57">
        <v>45738</v>
      </c>
      <c r="AZ804" s="119"/>
      <c r="BA804" s="75"/>
      <c r="BB804" s="75"/>
      <c r="BC804" s="75"/>
      <c r="BD804" s="75"/>
      <c r="BE804" s="75"/>
      <c r="BF804" s="75"/>
      <c r="BG804" s="75"/>
      <c r="BH804" s="75"/>
      <c r="BI804" s="75"/>
      <c r="BJ804" s="75"/>
      <c r="BK804" s="75"/>
      <c r="BL804" s="75"/>
      <c r="BM804" s="75"/>
      <c r="BN804" s="75"/>
      <c r="BO804" s="75"/>
      <c r="BP804" s="75"/>
      <c r="BQ804" s="75"/>
      <c r="BR804" s="75"/>
      <c r="BS804" s="75"/>
      <c r="BT804" s="75"/>
      <c r="BU804" s="75"/>
      <c r="BV804" s="75"/>
      <c r="BW804" s="75"/>
      <c r="BX804" s="57">
        <v>45738</v>
      </c>
      <c r="BY804" s="65">
        <f>R804+AX804</f>
        <v>180</v>
      </c>
      <c r="BZ804" s="66" t="s">
        <v>2888</v>
      </c>
      <c r="CA804" s="42">
        <f>T804+AL804</f>
        <v>32700000</v>
      </c>
      <c r="CB804" s="66" t="s">
        <v>656</v>
      </c>
    </row>
    <row r="805" spans="1:80" s="58" customFormat="1" ht="29.25" customHeight="1" x14ac:dyDescent="0.3">
      <c r="A805" s="75">
        <v>804</v>
      </c>
      <c r="B805" s="73">
        <v>114814</v>
      </c>
      <c r="C805" s="36" t="s">
        <v>71</v>
      </c>
      <c r="D805" s="71" t="s">
        <v>72</v>
      </c>
      <c r="E805" s="71" t="s">
        <v>73</v>
      </c>
      <c r="F805" s="66" t="s">
        <v>4735</v>
      </c>
      <c r="G805" s="38" t="s">
        <v>4736</v>
      </c>
      <c r="H805" s="76" t="s">
        <v>76</v>
      </c>
      <c r="I805" s="76" t="s">
        <v>4737</v>
      </c>
      <c r="J805" s="40" t="s">
        <v>4738</v>
      </c>
      <c r="K805" s="66" t="s">
        <v>80</v>
      </c>
      <c r="L805" s="76" t="s">
        <v>81</v>
      </c>
      <c r="M805" s="86">
        <v>45554</v>
      </c>
      <c r="N805" s="86">
        <v>45558</v>
      </c>
      <c r="O805" s="86">
        <v>45695</v>
      </c>
      <c r="P805" s="76">
        <v>4</v>
      </c>
      <c r="Q805" s="76">
        <v>15</v>
      </c>
      <c r="R805" s="76">
        <v>135</v>
      </c>
      <c r="S805" s="76" t="s">
        <v>2785</v>
      </c>
      <c r="T805" s="69">
        <v>10800000</v>
      </c>
      <c r="U805" s="69">
        <v>2400000</v>
      </c>
      <c r="V805" s="77">
        <v>1758</v>
      </c>
      <c r="W805" s="44">
        <v>45530</v>
      </c>
      <c r="X805" s="45">
        <v>10800000</v>
      </c>
      <c r="Y805" s="77">
        <v>2177</v>
      </c>
      <c r="Z805" s="97">
        <v>45558</v>
      </c>
      <c r="AA805" s="111">
        <v>10800000</v>
      </c>
      <c r="AB805" s="77" t="s">
        <v>84</v>
      </c>
      <c r="AC805" s="86">
        <v>45554</v>
      </c>
      <c r="AD805" s="48" t="s">
        <v>4739</v>
      </c>
      <c r="AE805" s="8" t="s">
        <v>4740</v>
      </c>
      <c r="AF805" s="77" t="s">
        <v>87</v>
      </c>
      <c r="AG805" s="61" t="s">
        <v>4606</v>
      </c>
      <c r="AH805" s="60" t="s">
        <v>580</v>
      </c>
      <c r="AI805" s="48" t="s">
        <v>108</v>
      </c>
      <c r="AJ805" s="59">
        <v>45688</v>
      </c>
      <c r="AK805" s="50">
        <v>3600000</v>
      </c>
      <c r="AL805" s="50">
        <v>3600000</v>
      </c>
      <c r="AM805" s="48">
        <v>129647</v>
      </c>
      <c r="AN805" s="48">
        <v>1060</v>
      </c>
      <c r="AO805" s="57">
        <v>45687</v>
      </c>
      <c r="AP805" s="50">
        <v>3600000</v>
      </c>
      <c r="AQ805" s="48">
        <v>1059</v>
      </c>
      <c r="AR805" s="57">
        <v>45692</v>
      </c>
      <c r="AS805" s="50">
        <v>3600000</v>
      </c>
      <c r="AT805" s="65">
        <v>1</v>
      </c>
      <c r="AU805" s="65">
        <v>15</v>
      </c>
      <c r="AV805" s="65">
        <v>45</v>
      </c>
      <c r="AW805" s="65" t="s">
        <v>110</v>
      </c>
      <c r="AX805" s="52">
        <v>45</v>
      </c>
      <c r="AY805" s="57">
        <v>45738</v>
      </c>
      <c r="AZ805" s="119"/>
      <c r="BA805" s="75"/>
      <c r="BB805" s="75"/>
      <c r="BC805" s="75"/>
      <c r="BD805" s="75"/>
      <c r="BE805" s="75"/>
      <c r="BF805" s="75"/>
      <c r="BG805" s="75"/>
      <c r="BH805" s="75"/>
      <c r="BI805" s="75"/>
      <c r="BJ805" s="75"/>
      <c r="BK805" s="75"/>
      <c r="BL805" s="75"/>
      <c r="BM805" s="75"/>
      <c r="BN805" s="75"/>
      <c r="BO805" s="75"/>
      <c r="BP805" s="75"/>
      <c r="BQ805" s="75"/>
      <c r="BR805" s="75"/>
      <c r="BS805" s="75"/>
      <c r="BT805" s="75"/>
      <c r="BU805" s="75"/>
      <c r="BV805" s="75"/>
      <c r="BW805" s="75"/>
      <c r="BX805" s="57">
        <v>45738</v>
      </c>
      <c r="BY805" s="65">
        <f>R805+AX805</f>
        <v>180</v>
      </c>
      <c r="BZ805" s="66" t="s">
        <v>2888</v>
      </c>
      <c r="CA805" s="42">
        <f>T805+AL805</f>
        <v>14400000</v>
      </c>
      <c r="CB805" s="66" t="s">
        <v>656</v>
      </c>
    </row>
    <row r="806" spans="1:80" s="58" customFormat="1" ht="29.25" customHeight="1" x14ac:dyDescent="0.3">
      <c r="A806" s="75">
        <v>805</v>
      </c>
      <c r="B806" s="73">
        <v>114913</v>
      </c>
      <c r="C806" s="36" t="s">
        <v>133</v>
      </c>
      <c r="D806" s="71" t="s">
        <v>134</v>
      </c>
      <c r="E806" s="71" t="s">
        <v>385</v>
      </c>
      <c r="F806" s="66" t="s">
        <v>4741</v>
      </c>
      <c r="G806" s="38" t="s">
        <v>2762</v>
      </c>
      <c r="H806" s="76" t="s">
        <v>76</v>
      </c>
      <c r="I806" s="76" t="s">
        <v>4742</v>
      </c>
      <c r="J806" s="40" t="s">
        <v>4743</v>
      </c>
      <c r="K806" s="66" t="s">
        <v>80</v>
      </c>
      <c r="L806" s="76" t="s">
        <v>81</v>
      </c>
      <c r="M806" s="86">
        <v>45555</v>
      </c>
      <c r="N806" s="86">
        <v>45559</v>
      </c>
      <c r="O806" s="86">
        <v>45696</v>
      </c>
      <c r="P806" s="76">
        <v>4</v>
      </c>
      <c r="Q806" s="76">
        <v>15</v>
      </c>
      <c r="R806" s="76">
        <v>135</v>
      </c>
      <c r="S806" s="76" t="s">
        <v>2785</v>
      </c>
      <c r="T806" s="69">
        <v>12600000</v>
      </c>
      <c r="U806" s="69">
        <v>2800000</v>
      </c>
      <c r="V806" s="77">
        <v>1784</v>
      </c>
      <c r="W806" s="44">
        <v>45545</v>
      </c>
      <c r="X806" s="45">
        <v>504000000</v>
      </c>
      <c r="Y806" s="77">
        <v>2178</v>
      </c>
      <c r="Z806" s="97">
        <v>45558</v>
      </c>
      <c r="AA806" s="111">
        <v>12600000</v>
      </c>
      <c r="AB806" s="77" t="s">
        <v>84</v>
      </c>
      <c r="AC806" s="86">
        <v>45554</v>
      </c>
      <c r="AD806" s="48" t="s">
        <v>4744</v>
      </c>
      <c r="AE806" s="8" t="s">
        <v>4745</v>
      </c>
      <c r="AF806" s="77" t="s">
        <v>87</v>
      </c>
      <c r="AG806" s="48" t="s">
        <v>626</v>
      </c>
      <c r="AH806" s="61" t="s">
        <v>4568</v>
      </c>
      <c r="AI806" s="85" t="s">
        <v>108</v>
      </c>
      <c r="AJ806" s="121">
        <v>45694</v>
      </c>
      <c r="AK806" s="122">
        <v>4200000</v>
      </c>
      <c r="AL806" s="122">
        <v>4200000</v>
      </c>
      <c r="AM806" s="48">
        <v>130032</v>
      </c>
      <c r="AN806" s="48">
        <v>1124</v>
      </c>
      <c r="AO806" s="57">
        <v>45692</v>
      </c>
      <c r="AP806" s="50">
        <v>4200000</v>
      </c>
      <c r="AQ806" s="48">
        <v>1116</v>
      </c>
      <c r="AR806" s="57">
        <v>45699</v>
      </c>
      <c r="AS806" s="50">
        <v>4200000</v>
      </c>
      <c r="AT806" s="123">
        <v>1</v>
      </c>
      <c r="AU806" s="123">
        <v>15</v>
      </c>
      <c r="AV806" s="123">
        <v>45</v>
      </c>
      <c r="AW806" s="123" t="s">
        <v>110</v>
      </c>
      <c r="AX806" s="124">
        <v>45</v>
      </c>
      <c r="AY806" s="57">
        <v>45739</v>
      </c>
      <c r="AZ806" s="37"/>
      <c r="BA806" s="75"/>
      <c r="BB806" s="75"/>
      <c r="BC806" s="75"/>
      <c r="BD806" s="75"/>
      <c r="BE806" s="75"/>
      <c r="BF806" s="75"/>
      <c r="BG806" s="75"/>
      <c r="BH806" s="75"/>
      <c r="BI806" s="75"/>
      <c r="BJ806" s="75"/>
      <c r="BK806" s="75"/>
      <c r="BL806" s="75"/>
      <c r="BM806" s="75"/>
      <c r="BN806" s="75"/>
      <c r="BO806" s="75"/>
      <c r="BP806" s="75"/>
      <c r="BQ806" s="75"/>
      <c r="BR806" s="75"/>
      <c r="BS806" s="75"/>
      <c r="BT806" s="75"/>
      <c r="BU806" s="75"/>
      <c r="BV806" s="75"/>
      <c r="BW806" s="75"/>
      <c r="BX806" s="64">
        <v>45739</v>
      </c>
      <c r="BY806" s="65">
        <f>R806+AX806</f>
        <v>180</v>
      </c>
      <c r="BZ806" s="66" t="s">
        <v>2888</v>
      </c>
      <c r="CA806" s="42">
        <f>T806+AL806</f>
        <v>16800000</v>
      </c>
      <c r="CB806" s="66" t="s">
        <v>656</v>
      </c>
    </row>
    <row r="807" spans="1:80" s="58" customFormat="1" ht="29.25" customHeight="1" x14ac:dyDescent="0.3">
      <c r="A807" s="75">
        <v>806</v>
      </c>
      <c r="B807" s="73">
        <v>114957</v>
      </c>
      <c r="C807" s="36" t="s">
        <v>2265</v>
      </c>
      <c r="D807" s="71" t="s">
        <v>2266</v>
      </c>
      <c r="E807" s="71" t="s">
        <v>2267</v>
      </c>
      <c r="F807" s="66" t="s">
        <v>4746</v>
      </c>
      <c r="G807" s="38" t="s">
        <v>2269</v>
      </c>
      <c r="H807" s="76" t="s">
        <v>76</v>
      </c>
      <c r="I807" s="76" t="s">
        <v>4747</v>
      </c>
      <c r="J807" s="40" t="s">
        <v>4748</v>
      </c>
      <c r="K807" s="66" t="s">
        <v>80</v>
      </c>
      <c r="L807" s="76" t="s">
        <v>81</v>
      </c>
      <c r="M807" s="86">
        <v>45554</v>
      </c>
      <c r="N807" s="86">
        <v>45558</v>
      </c>
      <c r="O807" s="86">
        <v>45679</v>
      </c>
      <c r="P807" s="76">
        <v>4</v>
      </c>
      <c r="Q807" s="76">
        <v>0</v>
      </c>
      <c r="R807" s="76">
        <v>120</v>
      </c>
      <c r="S807" s="76" t="s">
        <v>1144</v>
      </c>
      <c r="T807" s="69">
        <v>10400000</v>
      </c>
      <c r="U807" s="69">
        <v>2600000</v>
      </c>
      <c r="V807" s="77">
        <v>1742</v>
      </c>
      <c r="W807" s="44">
        <v>45527</v>
      </c>
      <c r="X807" s="45">
        <v>41600000</v>
      </c>
      <c r="Y807" s="77">
        <v>2179</v>
      </c>
      <c r="Z807" s="97">
        <v>45558</v>
      </c>
      <c r="AA807" s="111">
        <v>10400000</v>
      </c>
      <c r="AB807" s="77" t="s">
        <v>84</v>
      </c>
      <c r="AC807" s="86">
        <v>45554</v>
      </c>
      <c r="AD807" s="48" t="s">
        <v>4749</v>
      </c>
      <c r="AE807" s="8" t="s">
        <v>4750</v>
      </c>
      <c r="AF807" s="77" t="s">
        <v>87</v>
      </c>
      <c r="AG807" s="61" t="s">
        <v>2329</v>
      </c>
      <c r="AH807" s="89" t="s">
        <v>2275</v>
      </c>
      <c r="AI807" s="48" t="s">
        <v>108</v>
      </c>
      <c r="AJ807" s="97">
        <v>45649</v>
      </c>
      <c r="AK807" s="50">
        <v>3900000</v>
      </c>
      <c r="AL807" s="50">
        <v>3900000</v>
      </c>
      <c r="AM807" s="48">
        <v>123844</v>
      </c>
      <c r="AN807" s="46">
        <v>2121</v>
      </c>
      <c r="AO807" s="59">
        <v>45643</v>
      </c>
      <c r="AP807" s="50">
        <v>3900000</v>
      </c>
      <c r="AQ807" s="46">
        <v>2706</v>
      </c>
      <c r="AR807" s="59">
        <v>45653</v>
      </c>
      <c r="AS807" s="50">
        <v>3900000</v>
      </c>
      <c r="AT807" s="66">
        <v>1</v>
      </c>
      <c r="AU807" s="66">
        <v>15</v>
      </c>
      <c r="AV807" s="66">
        <f>AT807*30+AU807</f>
        <v>45</v>
      </c>
      <c r="AW807" s="66" t="s">
        <v>110</v>
      </c>
      <c r="AX807" s="66">
        <v>45</v>
      </c>
      <c r="AY807" s="86">
        <v>45723</v>
      </c>
      <c r="AZ807" s="75"/>
      <c r="BA807" s="75"/>
      <c r="BB807" s="75"/>
      <c r="BC807" s="75"/>
      <c r="BD807" s="75"/>
      <c r="BE807" s="75"/>
      <c r="BF807" s="75"/>
      <c r="BG807" s="75"/>
      <c r="BH807" s="75"/>
      <c r="BI807" s="75"/>
      <c r="BJ807" s="75"/>
      <c r="BK807" s="75"/>
      <c r="BL807" s="75"/>
      <c r="BM807" s="75"/>
      <c r="BN807" s="75"/>
      <c r="BO807" s="75"/>
      <c r="BP807" s="75"/>
      <c r="BQ807" s="75"/>
      <c r="BR807" s="75"/>
      <c r="BS807" s="75"/>
      <c r="BT807" s="75"/>
      <c r="BU807" s="75"/>
      <c r="BV807" s="75"/>
      <c r="BW807" s="75"/>
      <c r="BX807" s="86">
        <v>45723</v>
      </c>
      <c r="BY807" s="65">
        <f>R807+AX807</f>
        <v>165</v>
      </c>
      <c r="BZ807" s="66" t="s">
        <v>4527</v>
      </c>
      <c r="CA807" s="42">
        <f>T807+AL807</f>
        <v>14300000</v>
      </c>
      <c r="CB807" s="66" t="s">
        <v>656</v>
      </c>
    </row>
    <row r="808" spans="1:80" s="58" customFormat="1" ht="29.25" customHeight="1" x14ac:dyDescent="0.3">
      <c r="A808" s="75">
        <v>807</v>
      </c>
      <c r="B808" s="73">
        <v>114957</v>
      </c>
      <c r="C808" s="36" t="s">
        <v>2265</v>
      </c>
      <c r="D808" s="71" t="s">
        <v>2266</v>
      </c>
      <c r="E808" s="71" t="s">
        <v>2267</v>
      </c>
      <c r="F808" s="66" t="s">
        <v>4751</v>
      </c>
      <c r="G808" s="38" t="s">
        <v>2768</v>
      </c>
      <c r="H808" s="76" t="s">
        <v>76</v>
      </c>
      <c r="I808" s="76" t="s">
        <v>4752</v>
      </c>
      <c r="J808" s="40" t="s">
        <v>4748</v>
      </c>
      <c r="K808" s="66" t="s">
        <v>80</v>
      </c>
      <c r="L808" s="76" t="s">
        <v>81</v>
      </c>
      <c r="M808" s="86">
        <v>45554</v>
      </c>
      <c r="N808" s="86">
        <v>45558</v>
      </c>
      <c r="O808" s="86">
        <v>45679</v>
      </c>
      <c r="P808" s="76">
        <v>4</v>
      </c>
      <c r="Q808" s="76">
        <v>0</v>
      </c>
      <c r="R808" s="76">
        <v>120</v>
      </c>
      <c r="S808" s="76" t="s">
        <v>1144</v>
      </c>
      <c r="T808" s="69">
        <v>10400000</v>
      </c>
      <c r="U808" s="69">
        <v>2600000</v>
      </c>
      <c r="V808" s="77">
        <v>1742</v>
      </c>
      <c r="W808" s="44">
        <v>45527</v>
      </c>
      <c r="X808" s="45">
        <v>41600000</v>
      </c>
      <c r="Y808" s="77">
        <v>2180</v>
      </c>
      <c r="Z808" s="97">
        <v>45558</v>
      </c>
      <c r="AA808" s="111">
        <v>10400000</v>
      </c>
      <c r="AB808" s="77" t="s">
        <v>84</v>
      </c>
      <c r="AC808" s="86">
        <v>45554</v>
      </c>
      <c r="AD808" s="48" t="s">
        <v>4753</v>
      </c>
      <c r="AE808" s="8" t="s">
        <v>4754</v>
      </c>
      <c r="AF808" s="77" t="s">
        <v>87</v>
      </c>
      <c r="AG808" s="61" t="s">
        <v>2329</v>
      </c>
      <c r="AH808" s="89" t="s">
        <v>2275</v>
      </c>
      <c r="AI808" s="61" t="s">
        <v>2887</v>
      </c>
      <c r="AJ808" s="59">
        <v>45679</v>
      </c>
      <c r="AK808" s="50">
        <v>3900000</v>
      </c>
      <c r="AL808" s="50">
        <v>3900000</v>
      </c>
      <c r="AM808" s="48">
        <v>128472</v>
      </c>
      <c r="AN808" s="48">
        <v>964</v>
      </c>
      <c r="AO808" s="57">
        <v>45678</v>
      </c>
      <c r="AP808" s="50">
        <v>3900000</v>
      </c>
      <c r="AQ808" s="48">
        <v>991</v>
      </c>
      <c r="AR808" s="57">
        <v>45680</v>
      </c>
      <c r="AS808" s="50">
        <v>3900000</v>
      </c>
      <c r="AT808" s="76">
        <v>1</v>
      </c>
      <c r="AU808" s="76">
        <v>15</v>
      </c>
      <c r="AV808" s="76">
        <v>45</v>
      </c>
      <c r="AW808" s="76" t="s">
        <v>110</v>
      </c>
      <c r="AX808" s="76">
        <v>45</v>
      </c>
      <c r="AY808" s="57">
        <v>45723</v>
      </c>
      <c r="AZ808" s="37"/>
      <c r="BA808" s="75"/>
      <c r="BB808" s="75"/>
      <c r="BC808" s="75"/>
      <c r="BD808" s="75"/>
      <c r="BE808" s="75"/>
      <c r="BF808" s="75"/>
      <c r="BG808" s="75"/>
      <c r="BH808" s="75"/>
      <c r="BI808" s="75"/>
      <c r="BJ808" s="75"/>
      <c r="BK808" s="75"/>
      <c r="BL808" s="75"/>
      <c r="BM808" s="75"/>
      <c r="BN808" s="75"/>
      <c r="BO808" s="75"/>
      <c r="BP808" s="75"/>
      <c r="BQ808" s="75"/>
      <c r="BR808" s="75"/>
      <c r="BS808" s="75"/>
      <c r="BT808" s="75"/>
      <c r="BU808" s="75"/>
      <c r="BV808" s="75"/>
      <c r="BW808" s="75"/>
      <c r="BX808" s="57">
        <v>45723</v>
      </c>
      <c r="BY808" s="65">
        <f>R808+AX808</f>
        <v>165</v>
      </c>
      <c r="BZ808" s="66" t="s">
        <v>4527</v>
      </c>
      <c r="CA808" s="42">
        <f>T808+AL808</f>
        <v>14300000</v>
      </c>
      <c r="CB808" s="66" t="s">
        <v>656</v>
      </c>
    </row>
    <row r="809" spans="1:80" s="58" customFormat="1" ht="29.25" customHeight="1" x14ac:dyDescent="0.3">
      <c r="A809" s="75">
        <v>808</v>
      </c>
      <c r="B809" s="73">
        <v>114957</v>
      </c>
      <c r="C809" s="36" t="s">
        <v>2265</v>
      </c>
      <c r="D809" s="71" t="s">
        <v>2266</v>
      </c>
      <c r="E809" s="71" t="s">
        <v>2267</v>
      </c>
      <c r="F809" s="66" t="s">
        <v>4755</v>
      </c>
      <c r="G809" s="38" t="s">
        <v>2476</v>
      </c>
      <c r="H809" s="76" t="s">
        <v>76</v>
      </c>
      <c r="I809" s="76" t="s">
        <v>4756</v>
      </c>
      <c r="J809" s="40" t="s">
        <v>4748</v>
      </c>
      <c r="K809" s="66" t="s">
        <v>80</v>
      </c>
      <c r="L809" s="76" t="s">
        <v>81</v>
      </c>
      <c r="M809" s="86">
        <v>45554</v>
      </c>
      <c r="N809" s="86">
        <v>45558</v>
      </c>
      <c r="O809" s="86">
        <v>45679</v>
      </c>
      <c r="P809" s="76">
        <v>4</v>
      </c>
      <c r="Q809" s="76">
        <v>0</v>
      </c>
      <c r="R809" s="76">
        <v>120</v>
      </c>
      <c r="S809" s="76" t="s">
        <v>1144</v>
      </c>
      <c r="T809" s="69">
        <v>10400000</v>
      </c>
      <c r="U809" s="69">
        <v>2600000</v>
      </c>
      <c r="V809" s="77">
        <v>1742</v>
      </c>
      <c r="W809" s="44">
        <v>45527</v>
      </c>
      <c r="X809" s="45">
        <v>41600000</v>
      </c>
      <c r="Y809" s="77">
        <v>2181</v>
      </c>
      <c r="Z809" s="97">
        <v>45558</v>
      </c>
      <c r="AA809" s="111">
        <v>10400000</v>
      </c>
      <c r="AB809" s="77" t="s">
        <v>84</v>
      </c>
      <c r="AC809" s="86">
        <v>45554</v>
      </c>
      <c r="AD809" s="48" t="s">
        <v>4757</v>
      </c>
      <c r="AE809" s="8" t="s">
        <v>4758</v>
      </c>
      <c r="AF809" s="77" t="s">
        <v>87</v>
      </c>
      <c r="AG809" s="61" t="s">
        <v>2329</v>
      </c>
      <c r="AH809" s="89" t="s">
        <v>2275</v>
      </c>
      <c r="AI809" s="61" t="s">
        <v>2887</v>
      </c>
      <c r="AJ809" s="59">
        <v>45679</v>
      </c>
      <c r="AK809" s="50">
        <v>3900000</v>
      </c>
      <c r="AL809" s="50">
        <v>3900000</v>
      </c>
      <c r="AM809" s="48">
        <v>128473</v>
      </c>
      <c r="AN809" s="48">
        <v>965</v>
      </c>
      <c r="AO809" s="57">
        <v>45678</v>
      </c>
      <c r="AP809" s="50">
        <v>3900000</v>
      </c>
      <c r="AQ809" s="48">
        <v>992</v>
      </c>
      <c r="AR809" s="57">
        <v>45680</v>
      </c>
      <c r="AS809" s="50">
        <v>3900000</v>
      </c>
      <c r="AT809" s="76">
        <v>1</v>
      </c>
      <c r="AU809" s="76">
        <v>15</v>
      </c>
      <c r="AV809" s="76">
        <v>45</v>
      </c>
      <c r="AW809" s="76" t="s">
        <v>110</v>
      </c>
      <c r="AX809" s="76">
        <v>45</v>
      </c>
      <c r="AY809" s="57">
        <v>45723</v>
      </c>
      <c r="AZ809" s="37"/>
      <c r="BA809" s="75"/>
      <c r="BB809" s="75"/>
      <c r="BC809" s="75"/>
      <c r="BD809" s="75"/>
      <c r="BE809" s="75"/>
      <c r="BF809" s="75"/>
      <c r="BG809" s="75"/>
      <c r="BH809" s="75"/>
      <c r="BI809" s="75"/>
      <c r="BJ809" s="75"/>
      <c r="BK809" s="75"/>
      <c r="BL809" s="75"/>
      <c r="BM809" s="75"/>
      <c r="BN809" s="75"/>
      <c r="BO809" s="75"/>
      <c r="BP809" s="75"/>
      <c r="BQ809" s="75"/>
      <c r="BR809" s="75"/>
      <c r="BS809" s="75"/>
      <c r="BT809" s="75"/>
      <c r="BU809" s="75"/>
      <c r="BV809" s="75"/>
      <c r="BW809" s="75"/>
      <c r="BX809" s="57">
        <v>45723</v>
      </c>
      <c r="BY809" s="65">
        <f>R809+AX809</f>
        <v>165</v>
      </c>
      <c r="BZ809" s="66" t="s">
        <v>4527</v>
      </c>
      <c r="CA809" s="42">
        <f>T809+AL809</f>
        <v>14300000</v>
      </c>
      <c r="CB809" s="66" t="s">
        <v>656</v>
      </c>
    </row>
    <row r="810" spans="1:80" s="58" customFormat="1" ht="29.25" customHeight="1" x14ac:dyDescent="0.3">
      <c r="A810" s="75">
        <v>809</v>
      </c>
      <c r="B810" s="73">
        <v>114913</v>
      </c>
      <c r="C810" s="36" t="s">
        <v>133</v>
      </c>
      <c r="D810" s="71" t="s">
        <v>134</v>
      </c>
      <c r="E810" s="71" t="s">
        <v>385</v>
      </c>
      <c r="F810" s="66" t="s">
        <v>4759</v>
      </c>
      <c r="G810" s="38" t="s">
        <v>2260</v>
      </c>
      <c r="H810" s="76" t="s">
        <v>76</v>
      </c>
      <c r="I810" s="76" t="s">
        <v>4760</v>
      </c>
      <c r="J810" s="40" t="s">
        <v>4761</v>
      </c>
      <c r="K810" s="66" t="s">
        <v>80</v>
      </c>
      <c r="L810" s="76" t="s">
        <v>81</v>
      </c>
      <c r="M810" s="86">
        <v>45554</v>
      </c>
      <c r="N810" s="86">
        <v>45558</v>
      </c>
      <c r="O810" s="86">
        <v>45695</v>
      </c>
      <c r="P810" s="76">
        <v>4</v>
      </c>
      <c r="Q810" s="76">
        <v>15</v>
      </c>
      <c r="R810" s="76">
        <v>135</v>
      </c>
      <c r="S810" s="76" t="s">
        <v>2785</v>
      </c>
      <c r="T810" s="69">
        <v>12600000</v>
      </c>
      <c r="U810" s="69">
        <v>2800000</v>
      </c>
      <c r="V810" s="77">
        <v>1784</v>
      </c>
      <c r="W810" s="44">
        <v>45545</v>
      </c>
      <c r="X810" s="45">
        <v>504000000</v>
      </c>
      <c r="Y810" s="77">
        <v>2182</v>
      </c>
      <c r="Z810" s="97">
        <v>45558</v>
      </c>
      <c r="AA810" s="111">
        <v>12600000</v>
      </c>
      <c r="AB810" s="77" t="s">
        <v>84</v>
      </c>
      <c r="AC810" s="86">
        <v>45554</v>
      </c>
      <c r="AD810" s="48" t="s">
        <v>4762</v>
      </c>
      <c r="AE810" s="8" t="s">
        <v>4763</v>
      </c>
      <c r="AF810" s="77" t="s">
        <v>87</v>
      </c>
      <c r="AG810" s="48" t="s">
        <v>626</v>
      </c>
      <c r="AH810" s="61" t="s">
        <v>4568</v>
      </c>
      <c r="AI810" s="48" t="s">
        <v>108</v>
      </c>
      <c r="AJ810" s="97">
        <v>45652</v>
      </c>
      <c r="AK810" s="50">
        <v>5600000</v>
      </c>
      <c r="AL810" s="50">
        <v>5600000</v>
      </c>
      <c r="AM810" s="48">
        <v>125152</v>
      </c>
      <c r="AN810" s="46">
        <v>2220</v>
      </c>
      <c r="AO810" s="59">
        <v>45650</v>
      </c>
      <c r="AP810" s="50">
        <v>5600000</v>
      </c>
      <c r="AQ810" s="46">
        <v>2747</v>
      </c>
      <c r="AR810" s="59">
        <v>45653</v>
      </c>
      <c r="AS810" s="50">
        <v>5600000</v>
      </c>
      <c r="AT810" s="66">
        <v>2</v>
      </c>
      <c r="AU810" s="66">
        <v>0</v>
      </c>
      <c r="AV810" s="66">
        <f>AT810*30+AU810</f>
        <v>60</v>
      </c>
      <c r="AW810" s="66" t="s">
        <v>4484</v>
      </c>
      <c r="AX810" s="66">
        <v>60</v>
      </c>
      <c r="AY810" s="86">
        <v>45754</v>
      </c>
      <c r="AZ810" s="75"/>
      <c r="BA810" s="75"/>
      <c r="BB810" s="75"/>
      <c r="BC810" s="75"/>
      <c r="BD810" s="75"/>
      <c r="BE810" s="75"/>
      <c r="BF810" s="75"/>
      <c r="BG810" s="75"/>
      <c r="BH810" s="75"/>
      <c r="BI810" s="75"/>
      <c r="BJ810" s="75"/>
      <c r="BK810" s="75"/>
      <c r="BL810" s="75"/>
      <c r="BM810" s="75"/>
      <c r="BN810" s="75"/>
      <c r="BO810" s="75"/>
      <c r="BP810" s="75"/>
      <c r="BQ810" s="75"/>
      <c r="BR810" s="75"/>
      <c r="BS810" s="75"/>
      <c r="BT810" s="75"/>
      <c r="BU810" s="75"/>
      <c r="BV810" s="75"/>
      <c r="BW810" s="75"/>
      <c r="BX810" s="86">
        <v>45754</v>
      </c>
      <c r="BY810" s="65">
        <f>R810+AX810</f>
        <v>195</v>
      </c>
      <c r="BZ810" s="66" t="s">
        <v>4372</v>
      </c>
      <c r="CA810" s="42">
        <f>T810+AL810</f>
        <v>18200000</v>
      </c>
      <c r="CB810" s="66" t="s">
        <v>91</v>
      </c>
    </row>
    <row r="811" spans="1:80" s="58" customFormat="1" ht="29.25" customHeight="1" x14ac:dyDescent="0.3">
      <c r="A811" s="75">
        <v>810</v>
      </c>
      <c r="B811" s="73">
        <v>114913</v>
      </c>
      <c r="C811" s="36" t="s">
        <v>133</v>
      </c>
      <c r="D811" s="71" t="s">
        <v>134</v>
      </c>
      <c r="E811" s="71" t="s">
        <v>385</v>
      </c>
      <c r="F811" s="66" t="s">
        <v>4764</v>
      </c>
      <c r="G811" s="38" t="s">
        <v>1116</v>
      </c>
      <c r="H811" s="76" t="s">
        <v>76</v>
      </c>
      <c r="I811" s="76" t="s">
        <v>4765</v>
      </c>
      <c r="J811" s="40" t="s">
        <v>4726</v>
      </c>
      <c r="K811" s="66" t="s">
        <v>80</v>
      </c>
      <c r="L811" s="76" t="s">
        <v>81</v>
      </c>
      <c r="M811" s="86">
        <v>45554</v>
      </c>
      <c r="N811" s="86">
        <v>45558</v>
      </c>
      <c r="O811" s="86">
        <v>45695</v>
      </c>
      <c r="P811" s="76">
        <v>4</v>
      </c>
      <c r="Q811" s="76">
        <v>15</v>
      </c>
      <c r="R811" s="76">
        <v>135</v>
      </c>
      <c r="S811" s="76" t="s">
        <v>2785</v>
      </c>
      <c r="T811" s="69">
        <v>12600000</v>
      </c>
      <c r="U811" s="69">
        <v>2800000</v>
      </c>
      <c r="V811" s="77">
        <v>1784</v>
      </c>
      <c r="W811" s="44">
        <v>45545</v>
      </c>
      <c r="X811" s="45">
        <v>504000000</v>
      </c>
      <c r="Y811" s="77">
        <v>2183</v>
      </c>
      <c r="Z811" s="97">
        <v>45558</v>
      </c>
      <c r="AA811" s="111">
        <v>12600000</v>
      </c>
      <c r="AB811" s="77" t="s">
        <v>84</v>
      </c>
      <c r="AC811" s="86">
        <v>45554</v>
      </c>
      <c r="AD811" s="48" t="s">
        <v>4766</v>
      </c>
      <c r="AE811" s="8" t="s">
        <v>4767</v>
      </c>
      <c r="AF811" s="77" t="s">
        <v>87</v>
      </c>
      <c r="AG811" s="48" t="s">
        <v>626</v>
      </c>
      <c r="AH811" s="61" t="s">
        <v>4568</v>
      </c>
      <c r="AI811" s="48" t="s">
        <v>108</v>
      </c>
      <c r="AJ811" s="97">
        <v>45652</v>
      </c>
      <c r="AK811" s="50">
        <v>5600000</v>
      </c>
      <c r="AL811" s="50">
        <v>5600000</v>
      </c>
      <c r="AM811" s="48">
        <v>125154</v>
      </c>
      <c r="AN811" s="46">
        <v>2221</v>
      </c>
      <c r="AO811" s="59">
        <v>45650</v>
      </c>
      <c r="AP811" s="50">
        <v>5600000</v>
      </c>
      <c r="AQ811" s="46">
        <v>2758</v>
      </c>
      <c r="AR811" s="59">
        <v>45653</v>
      </c>
      <c r="AS811" s="50">
        <v>5600000</v>
      </c>
      <c r="AT811" s="66">
        <v>2</v>
      </c>
      <c r="AU811" s="66">
        <v>0</v>
      </c>
      <c r="AV811" s="66">
        <f>AT811*30+AU811</f>
        <v>60</v>
      </c>
      <c r="AW811" s="66" t="s">
        <v>4484</v>
      </c>
      <c r="AX811" s="66">
        <v>60</v>
      </c>
      <c r="AY811" s="86">
        <v>45754</v>
      </c>
      <c r="AZ811" s="75"/>
      <c r="BA811" s="75"/>
      <c r="BB811" s="75"/>
      <c r="BC811" s="75"/>
      <c r="BD811" s="75"/>
      <c r="BE811" s="75"/>
      <c r="BF811" s="75"/>
      <c r="BG811" s="75"/>
      <c r="BH811" s="75"/>
      <c r="BI811" s="75"/>
      <c r="BJ811" s="75"/>
      <c r="BK811" s="75"/>
      <c r="BL811" s="75"/>
      <c r="BM811" s="75"/>
      <c r="BN811" s="75"/>
      <c r="BO811" s="75"/>
      <c r="BP811" s="75"/>
      <c r="BQ811" s="75"/>
      <c r="BR811" s="75"/>
      <c r="BS811" s="75"/>
      <c r="BT811" s="75"/>
      <c r="BU811" s="75"/>
      <c r="BV811" s="75"/>
      <c r="BW811" s="75"/>
      <c r="BX811" s="86">
        <v>45754</v>
      </c>
      <c r="BY811" s="65">
        <f>R811+AX811</f>
        <v>195</v>
      </c>
      <c r="BZ811" s="66" t="s">
        <v>4372</v>
      </c>
      <c r="CA811" s="42">
        <f>T811+AL811</f>
        <v>18200000</v>
      </c>
      <c r="CB811" s="66" t="s">
        <v>91</v>
      </c>
    </row>
    <row r="812" spans="1:80" s="58" customFormat="1" ht="29.25" customHeight="1" x14ac:dyDescent="0.3">
      <c r="A812" s="75">
        <v>811</v>
      </c>
      <c r="B812" s="73">
        <v>114913</v>
      </c>
      <c r="C812" s="36" t="s">
        <v>133</v>
      </c>
      <c r="D812" s="71" t="s">
        <v>134</v>
      </c>
      <c r="E812" s="71" t="s">
        <v>385</v>
      </c>
      <c r="F812" s="66" t="s">
        <v>4768</v>
      </c>
      <c r="G812" s="38" t="s">
        <v>1760</v>
      </c>
      <c r="H812" s="76" t="s">
        <v>76</v>
      </c>
      <c r="I812" s="76" t="s">
        <v>4769</v>
      </c>
      <c r="J812" s="40" t="s">
        <v>4726</v>
      </c>
      <c r="K812" s="66" t="s">
        <v>80</v>
      </c>
      <c r="L812" s="76" t="s">
        <v>81</v>
      </c>
      <c r="M812" s="86">
        <v>45554</v>
      </c>
      <c r="N812" s="86">
        <v>45559</v>
      </c>
      <c r="O812" s="86">
        <v>45696</v>
      </c>
      <c r="P812" s="76">
        <v>4</v>
      </c>
      <c r="Q812" s="76">
        <v>15</v>
      </c>
      <c r="R812" s="76">
        <v>135</v>
      </c>
      <c r="S812" s="76" t="s">
        <v>2785</v>
      </c>
      <c r="T812" s="69">
        <v>12600000</v>
      </c>
      <c r="U812" s="69">
        <v>2800000</v>
      </c>
      <c r="V812" s="77">
        <v>1784</v>
      </c>
      <c r="W812" s="44">
        <v>45545</v>
      </c>
      <c r="X812" s="45">
        <v>504000000</v>
      </c>
      <c r="Y812" s="77">
        <v>2184</v>
      </c>
      <c r="Z812" s="97">
        <v>45558</v>
      </c>
      <c r="AA812" s="111">
        <v>12600000</v>
      </c>
      <c r="AB812" s="77" t="s">
        <v>84</v>
      </c>
      <c r="AC812" s="86">
        <v>45554</v>
      </c>
      <c r="AD812" s="48" t="s">
        <v>4770</v>
      </c>
      <c r="AE812" s="8" t="s">
        <v>4771</v>
      </c>
      <c r="AF812" s="77" t="s">
        <v>87</v>
      </c>
      <c r="AG812" s="48" t="s">
        <v>626</v>
      </c>
      <c r="AH812" s="61" t="s">
        <v>4568</v>
      </c>
      <c r="AI812" s="48" t="s">
        <v>108</v>
      </c>
      <c r="AJ812" s="113">
        <v>45652</v>
      </c>
      <c r="AK812" s="114">
        <v>5600000</v>
      </c>
      <c r="AL812" s="114">
        <v>5600000</v>
      </c>
      <c r="AM812" s="48">
        <v>125158</v>
      </c>
      <c r="AN812" s="46">
        <v>2224</v>
      </c>
      <c r="AO812" s="59">
        <v>45650</v>
      </c>
      <c r="AP812" s="50">
        <v>5600000</v>
      </c>
      <c r="AQ812" s="46">
        <v>2759</v>
      </c>
      <c r="AR812" s="59">
        <v>45653</v>
      </c>
      <c r="AS812" s="50">
        <v>5600000</v>
      </c>
      <c r="AT812" s="117">
        <v>2</v>
      </c>
      <c r="AU812" s="117">
        <v>0</v>
      </c>
      <c r="AV812" s="117">
        <f>AT812*30+AU812</f>
        <v>60</v>
      </c>
      <c r="AW812" s="117" t="s">
        <v>4484</v>
      </c>
      <c r="AX812" s="117">
        <v>60</v>
      </c>
      <c r="AY812" s="86">
        <v>45755</v>
      </c>
      <c r="AZ812" s="75"/>
      <c r="BA812" s="75"/>
      <c r="BB812" s="75"/>
      <c r="BC812" s="75"/>
      <c r="BD812" s="75"/>
      <c r="BE812" s="75"/>
      <c r="BF812" s="75"/>
      <c r="BG812" s="75"/>
      <c r="BH812" s="75"/>
      <c r="BI812" s="75"/>
      <c r="BJ812" s="75"/>
      <c r="BK812" s="75"/>
      <c r="BL812" s="75"/>
      <c r="BM812" s="75"/>
      <c r="BN812" s="75"/>
      <c r="BO812" s="75"/>
      <c r="BP812" s="75"/>
      <c r="BQ812" s="75"/>
      <c r="BR812" s="75"/>
      <c r="BS812" s="75"/>
      <c r="BT812" s="75"/>
      <c r="BU812" s="75"/>
      <c r="BV812" s="75"/>
      <c r="BW812" s="75"/>
      <c r="BX812" s="86">
        <v>45755</v>
      </c>
      <c r="BY812" s="65">
        <f>R812+AX812</f>
        <v>195</v>
      </c>
      <c r="BZ812" s="66" t="s">
        <v>4372</v>
      </c>
      <c r="CA812" s="42">
        <f>T812+AL812</f>
        <v>18200000</v>
      </c>
      <c r="CB812" s="66" t="s">
        <v>91</v>
      </c>
    </row>
    <row r="813" spans="1:80" s="58" customFormat="1" ht="29.25" customHeight="1" x14ac:dyDescent="0.3">
      <c r="A813" s="75">
        <v>812</v>
      </c>
      <c r="B813" s="73">
        <v>114913</v>
      </c>
      <c r="C813" s="36" t="s">
        <v>133</v>
      </c>
      <c r="D813" s="71" t="s">
        <v>134</v>
      </c>
      <c r="E813" s="71" t="s">
        <v>385</v>
      </c>
      <c r="F813" s="66" t="s">
        <v>4772</v>
      </c>
      <c r="G813" s="38" t="s">
        <v>784</v>
      </c>
      <c r="H813" s="76" t="s">
        <v>76</v>
      </c>
      <c r="I813" s="76" t="s">
        <v>4773</v>
      </c>
      <c r="J813" s="40" t="s">
        <v>4743</v>
      </c>
      <c r="K813" s="66" t="s">
        <v>80</v>
      </c>
      <c r="L813" s="76" t="s">
        <v>81</v>
      </c>
      <c r="M813" s="86">
        <v>45554</v>
      </c>
      <c r="N813" s="86">
        <v>45559</v>
      </c>
      <c r="O813" s="86">
        <v>45696</v>
      </c>
      <c r="P813" s="76">
        <v>4</v>
      </c>
      <c r="Q813" s="76">
        <v>15</v>
      </c>
      <c r="R813" s="76">
        <v>135</v>
      </c>
      <c r="S813" s="76" t="s">
        <v>2785</v>
      </c>
      <c r="T813" s="69">
        <v>12600000</v>
      </c>
      <c r="U813" s="69">
        <v>2800000</v>
      </c>
      <c r="V813" s="77">
        <v>1784</v>
      </c>
      <c r="W813" s="44">
        <v>45545</v>
      </c>
      <c r="X813" s="45">
        <v>504000000</v>
      </c>
      <c r="Y813" s="77">
        <v>2185</v>
      </c>
      <c r="Z813" s="97">
        <v>45558</v>
      </c>
      <c r="AA813" s="111">
        <v>12600000</v>
      </c>
      <c r="AB813" s="77" t="s">
        <v>84</v>
      </c>
      <c r="AC813" s="86">
        <v>45554</v>
      </c>
      <c r="AD813" s="48" t="s">
        <v>4774</v>
      </c>
      <c r="AE813" s="8" t="s">
        <v>4775</v>
      </c>
      <c r="AF813" s="77" t="s">
        <v>87</v>
      </c>
      <c r="AG813" s="48" t="s">
        <v>626</v>
      </c>
      <c r="AH813" s="61" t="s">
        <v>4568</v>
      </c>
      <c r="AI813" s="83" t="s">
        <v>108</v>
      </c>
      <c r="AJ813" s="59">
        <v>45695</v>
      </c>
      <c r="AK813" s="50">
        <v>4200000</v>
      </c>
      <c r="AL813" s="50">
        <v>4200000</v>
      </c>
      <c r="AM813" s="48">
        <v>130057</v>
      </c>
      <c r="AN813" s="48">
        <v>1134</v>
      </c>
      <c r="AO813" s="57">
        <v>45695</v>
      </c>
      <c r="AP813" s="50">
        <v>4200000</v>
      </c>
      <c r="AQ813" s="48">
        <v>1157</v>
      </c>
      <c r="AR813" s="57">
        <v>45702</v>
      </c>
      <c r="AS813" s="50">
        <v>4200000</v>
      </c>
      <c r="AT813" s="66">
        <v>1</v>
      </c>
      <c r="AU813" s="66">
        <v>15</v>
      </c>
      <c r="AV813" s="66">
        <v>45</v>
      </c>
      <c r="AW813" s="66" t="s">
        <v>110</v>
      </c>
      <c r="AX813" s="52">
        <v>45</v>
      </c>
      <c r="AY813" s="57">
        <v>45739</v>
      </c>
      <c r="AZ813" s="37"/>
      <c r="BA813" s="75"/>
      <c r="BB813" s="75"/>
      <c r="BC813" s="75"/>
      <c r="BD813" s="75"/>
      <c r="BE813" s="75"/>
      <c r="BF813" s="75"/>
      <c r="BG813" s="75"/>
      <c r="BH813" s="75"/>
      <c r="BI813" s="75"/>
      <c r="BJ813" s="75"/>
      <c r="BK813" s="75"/>
      <c r="BL813" s="75"/>
      <c r="BM813" s="75"/>
      <c r="BN813" s="75"/>
      <c r="BO813" s="75"/>
      <c r="BP813" s="75"/>
      <c r="BQ813" s="75"/>
      <c r="BR813" s="75"/>
      <c r="BS813" s="75"/>
      <c r="BT813" s="75"/>
      <c r="BU813" s="75"/>
      <c r="BV813" s="75"/>
      <c r="BW813" s="75"/>
      <c r="BX813" s="64">
        <v>45739</v>
      </c>
      <c r="BY813" s="65">
        <f>R813+AX813</f>
        <v>180</v>
      </c>
      <c r="BZ813" s="66" t="s">
        <v>2888</v>
      </c>
      <c r="CA813" s="42">
        <f>T813+AL813</f>
        <v>16800000</v>
      </c>
      <c r="CB813" s="66" t="s">
        <v>656</v>
      </c>
    </row>
    <row r="814" spans="1:80" s="58" customFormat="1" ht="29.25" customHeight="1" x14ac:dyDescent="0.3">
      <c r="A814" s="75">
        <v>813</v>
      </c>
      <c r="B814" s="73">
        <v>116220</v>
      </c>
      <c r="C814" s="36" t="s">
        <v>71</v>
      </c>
      <c r="D814" s="71" t="s">
        <v>72</v>
      </c>
      <c r="E814" s="71" t="s">
        <v>73</v>
      </c>
      <c r="F814" s="66" t="s">
        <v>4776</v>
      </c>
      <c r="G814" s="38" t="s">
        <v>1133</v>
      </c>
      <c r="H814" s="76" t="s">
        <v>76</v>
      </c>
      <c r="I814" s="76" t="s">
        <v>4777</v>
      </c>
      <c r="J814" s="40" t="s">
        <v>4778</v>
      </c>
      <c r="K814" s="66" t="s">
        <v>80</v>
      </c>
      <c r="L814" s="76" t="s">
        <v>81</v>
      </c>
      <c r="M814" s="86">
        <v>45555</v>
      </c>
      <c r="N814" s="86">
        <v>45558</v>
      </c>
      <c r="O814" s="86">
        <v>45679</v>
      </c>
      <c r="P814" s="76">
        <v>4</v>
      </c>
      <c r="Q814" s="76">
        <v>0</v>
      </c>
      <c r="R814" s="76">
        <v>120</v>
      </c>
      <c r="S814" s="76" t="s">
        <v>1144</v>
      </c>
      <c r="T814" s="69">
        <v>26000000</v>
      </c>
      <c r="U814" s="69">
        <v>6500000</v>
      </c>
      <c r="V814" s="77">
        <v>1776</v>
      </c>
      <c r="W814" s="44">
        <v>45534</v>
      </c>
      <c r="X814" s="45">
        <v>26000000</v>
      </c>
      <c r="Y814" s="77">
        <v>2186</v>
      </c>
      <c r="Z814" s="97">
        <v>45558</v>
      </c>
      <c r="AA814" s="111">
        <v>26000000</v>
      </c>
      <c r="AB814" s="77" t="s">
        <v>84</v>
      </c>
      <c r="AC814" s="86">
        <v>45555</v>
      </c>
      <c r="AD814" s="48" t="s">
        <v>4779</v>
      </c>
      <c r="AE814" s="8" t="s">
        <v>4780</v>
      </c>
      <c r="AF814" s="77" t="s">
        <v>87</v>
      </c>
      <c r="AG814" s="61" t="s">
        <v>458</v>
      </c>
      <c r="AH814" s="61" t="s">
        <v>695</v>
      </c>
      <c r="AI814" s="61" t="s">
        <v>2887</v>
      </c>
      <c r="AJ814" s="121">
        <v>45679</v>
      </c>
      <c r="AK814" s="122">
        <v>9750000</v>
      </c>
      <c r="AL814" s="122">
        <v>9750000</v>
      </c>
      <c r="AM814" s="48">
        <v>128477</v>
      </c>
      <c r="AN814" s="48">
        <v>968</v>
      </c>
      <c r="AO814" s="57">
        <v>45678</v>
      </c>
      <c r="AP814" s="50">
        <v>9750000</v>
      </c>
      <c r="AQ814" s="48">
        <v>995</v>
      </c>
      <c r="AR814" s="57">
        <v>45680</v>
      </c>
      <c r="AS814" s="50">
        <v>9750000</v>
      </c>
      <c r="AT814" s="125">
        <v>1</v>
      </c>
      <c r="AU814" s="125">
        <v>15</v>
      </c>
      <c r="AV814" s="125">
        <v>45</v>
      </c>
      <c r="AW814" s="125" t="s">
        <v>110</v>
      </c>
      <c r="AX814" s="125">
        <v>45</v>
      </c>
      <c r="AY814" s="57">
        <v>45723</v>
      </c>
      <c r="AZ814" s="37"/>
      <c r="BA814" s="75"/>
      <c r="BB814" s="75"/>
      <c r="BC814" s="75"/>
      <c r="BD814" s="75"/>
      <c r="BE814" s="75"/>
      <c r="BF814" s="75"/>
      <c r="BG814" s="75"/>
      <c r="BH814" s="75"/>
      <c r="BI814" s="75"/>
      <c r="BJ814" s="75"/>
      <c r="BK814" s="75"/>
      <c r="BL814" s="75"/>
      <c r="BM814" s="75"/>
      <c r="BN814" s="75"/>
      <c r="BO814" s="75"/>
      <c r="BP814" s="75"/>
      <c r="BQ814" s="75"/>
      <c r="BR814" s="75"/>
      <c r="BS814" s="75"/>
      <c r="BT814" s="75"/>
      <c r="BU814" s="75"/>
      <c r="BV814" s="75"/>
      <c r="BW814" s="75"/>
      <c r="BX814" s="57">
        <v>45723</v>
      </c>
      <c r="BY814" s="65">
        <f>R814+AX814</f>
        <v>165</v>
      </c>
      <c r="BZ814" s="66" t="s">
        <v>4527</v>
      </c>
      <c r="CA814" s="42">
        <f>T814+AL814</f>
        <v>35750000</v>
      </c>
      <c r="CB814" s="66" t="s">
        <v>656</v>
      </c>
    </row>
    <row r="815" spans="1:80" s="58" customFormat="1" ht="29.25" customHeight="1" x14ac:dyDescent="0.3">
      <c r="A815" s="75">
        <v>814</v>
      </c>
      <c r="B815" s="73">
        <v>114798</v>
      </c>
      <c r="C815" s="36" t="s">
        <v>71</v>
      </c>
      <c r="D815" s="71" t="s">
        <v>72</v>
      </c>
      <c r="E815" s="71" t="s">
        <v>73</v>
      </c>
      <c r="F815" s="66" t="s">
        <v>4781</v>
      </c>
      <c r="G815" s="38" t="s">
        <v>868</v>
      </c>
      <c r="H815" s="76" t="s">
        <v>76</v>
      </c>
      <c r="I815" s="76" t="s">
        <v>4782</v>
      </c>
      <c r="J815" s="40" t="s">
        <v>4783</v>
      </c>
      <c r="K815" s="66" t="s">
        <v>80</v>
      </c>
      <c r="L815" s="76" t="s">
        <v>81</v>
      </c>
      <c r="M815" s="86">
        <v>45555</v>
      </c>
      <c r="N815" s="86">
        <v>45559</v>
      </c>
      <c r="O815" s="86">
        <v>45696</v>
      </c>
      <c r="P815" s="76">
        <v>4</v>
      </c>
      <c r="Q815" s="76">
        <v>15</v>
      </c>
      <c r="R815" s="76">
        <v>135</v>
      </c>
      <c r="S815" s="76" t="s">
        <v>2785</v>
      </c>
      <c r="T815" s="69">
        <v>13500000</v>
      </c>
      <c r="U815" s="69">
        <v>3000000</v>
      </c>
      <c r="V815" s="77">
        <v>1795</v>
      </c>
      <c r="W815" s="44">
        <v>45545</v>
      </c>
      <c r="X815" s="45">
        <v>13500000</v>
      </c>
      <c r="Y815" s="77">
        <v>2187</v>
      </c>
      <c r="Z815" s="97">
        <v>45558</v>
      </c>
      <c r="AA815" s="111">
        <v>13500000</v>
      </c>
      <c r="AB815" s="77" t="s">
        <v>84</v>
      </c>
      <c r="AC815" s="86">
        <v>45555</v>
      </c>
      <c r="AD815" s="48" t="s">
        <v>4784</v>
      </c>
      <c r="AE815" s="8" t="s">
        <v>4785</v>
      </c>
      <c r="AF815" s="77" t="s">
        <v>87</v>
      </c>
      <c r="AG815" s="61" t="s">
        <v>761</v>
      </c>
      <c r="AH815" s="61" t="s">
        <v>762</v>
      </c>
      <c r="AI815" s="48" t="s">
        <v>108</v>
      </c>
      <c r="AJ815" s="97">
        <v>45650</v>
      </c>
      <c r="AK815" s="50">
        <v>4500000</v>
      </c>
      <c r="AL815" s="50">
        <v>4500000</v>
      </c>
      <c r="AM815" s="48">
        <v>123944</v>
      </c>
      <c r="AN815" s="46">
        <v>2090</v>
      </c>
      <c r="AO815" s="59">
        <v>45643</v>
      </c>
      <c r="AP815" s="50">
        <v>6000000</v>
      </c>
      <c r="AQ815" s="46">
        <v>2712</v>
      </c>
      <c r="AR815" s="59">
        <v>45653</v>
      </c>
      <c r="AS815" s="50">
        <v>4500000</v>
      </c>
      <c r="AT815" s="66">
        <v>1</v>
      </c>
      <c r="AU815" s="66">
        <v>15</v>
      </c>
      <c r="AV815" s="66">
        <f>AT815*30+AU815</f>
        <v>45</v>
      </c>
      <c r="AW815" s="66" t="s">
        <v>110</v>
      </c>
      <c r="AX815" s="66">
        <v>45</v>
      </c>
      <c r="AY815" s="86">
        <v>45739</v>
      </c>
      <c r="AZ815" s="75"/>
      <c r="BA815" s="75"/>
      <c r="BB815" s="75"/>
      <c r="BC815" s="75"/>
      <c r="BD815" s="75"/>
      <c r="BE815" s="75"/>
      <c r="BF815" s="75"/>
      <c r="BG815" s="75"/>
      <c r="BH815" s="75"/>
      <c r="BI815" s="75"/>
      <c r="BJ815" s="75"/>
      <c r="BK815" s="75"/>
      <c r="BL815" s="75"/>
      <c r="BM815" s="75"/>
      <c r="BN815" s="75"/>
      <c r="BO815" s="75"/>
      <c r="BP815" s="75"/>
      <c r="BQ815" s="75"/>
      <c r="BR815" s="75"/>
      <c r="BS815" s="75"/>
      <c r="BT815" s="75"/>
      <c r="BU815" s="75"/>
      <c r="BV815" s="75"/>
      <c r="BW815" s="75"/>
      <c r="BX815" s="86">
        <v>45739</v>
      </c>
      <c r="BY815" s="65">
        <f>R815+AX815</f>
        <v>180</v>
      </c>
      <c r="BZ815" s="66" t="s">
        <v>2888</v>
      </c>
      <c r="CA815" s="42">
        <f>T815+AL815</f>
        <v>18000000</v>
      </c>
      <c r="CB815" s="66" t="s">
        <v>656</v>
      </c>
    </row>
    <row r="816" spans="1:80" s="58" customFormat="1" ht="29.25" customHeight="1" x14ac:dyDescent="0.3">
      <c r="A816" s="75">
        <v>815</v>
      </c>
      <c r="B816" s="73">
        <v>114913</v>
      </c>
      <c r="C816" s="36" t="s">
        <v>133</v>
      </c>
      <c r="D816" s="71" t="s">
        <v>134</v>
      </c>
      <c r="E816" s="71" t="s">
        <v>385</v>
      </c>
      <c r="F816" s="66" t="s">
        <v>4786</v>
      </c>
      <c r="G816" s="38" t="s">
        <v>1066</v>
      </c>
      <c r="H816" s="76" t="s">
        <v>76</v>
      </c>
      <c r="I816" s="76" t="s">
        <v>4787</v>
      </c>
      <c r="J816" s="40" t="s">
        <v>4726</v>
      </c>
      <c r="K816" s="66" t="s">
        <v>80</v>
      </c>
      <c r="L816" s="76" t="s">
        <v>81</v>
      </c>
      <c r="M816" s="86">
        <v>45555</v>
      </c>
      <c r="N816" s="86">
        <v>45559</v>
      </c>
      <c r="O816" s="86">
        <v>45696</v>
      </c>
      <c r="P816" s="76">
        <v>4</v>
      </c>
      <c r="Q816" s="76">
        <v>15</v>
      </c>
      <c r="R816" s="76">
        <v>135</v>
      </c>
      <c r="S816" s="76" t="s">
        <v>2785</v>
      </c>
      <c r="T816" s="69">
        <v>12600000</v>
      </c>
      <c r="U816" s="69">
        <v>2800000</v>
      </c>
      <c r="V816" s="77">
        <v>1784</v>
      </c>
      <c r="W816" s="44">
        <v>45545</v>
      </c>
      <c r="X816" s="45">
        <v>504000000</v>
      </c>
      <c r="Y816" s="77">
        <v>2188</v>
      </c>
      <c r="Z816" s="97">
        <v>45558</v>
      </c>
      <c r="AA816" s="111">
        <v>12600000</v>
      </c>
      <c r="AB816" s="77" t="s">
        <v>84</v>
      </c>
      <c r="AC816" s="86">
        <v>45555</v>
      </c>
      <c r="AD816" s="48" t="s">
        <v>4788</v>
      </c>
      <c r="AE816" s="8" t="s">
        <v>4789</v>
      </c>
      <c r="AF816" s="77" t="s">
        <v>87</v>
      </c>
      <c r="AG816" s="48" t="s">
        <v>626</v>
      </c>
      <c r="AH816" s="61" t="s">
        <v>4568</v>
      </c>
      <c r="AI816" s="48" t="s">
        <v>108</v>
      </c>
      <c r="AJ816" s="97">
        <v>45652</v>
      </c>
      <c r="AK816" s="50">
        <v>5600000</v>
      </c>
      <c r="AL816" s="50">
        <v>5600000</v>
      </c>
      <c r="AM816" s="48">
        <v>125156</v>
      </c>
      <c r="AN816" s="46">
        <v>2222</v>
      </c>
      <c r="AO816" s="59">
        <v>45650</v>
      </c>
      <c r="AP816" s="50">
        <v>5600000</v>
      </c>
      <c r="AQ816" s="46">
        <v>2760</v>
      </c>
      <c r="AR816" s="59">
        <v>45653</v>
      </c>
      <c r="AS816" s="50">
        <v>5600000</v>
      </c>
      <c r="AT816" s="66">
        <v>2</v>
      </c>
      <c r="AU816" s="66">
        <v>0</v>
      </c>
      <c r="AV816" s="66">
        <f>AT816*30+AU816</f>
        <v>60</v>
      </c>
      <c r="AW816" s="66" t="s">
        <v>4484</v>
      </c>
      <c r="AX816" s="66">
        <v>60</v>
      </c>
      <c r="AY816" s="86">
        <v>45755</v>
      </c>
      <c r="AZ816" s="75"/>
      <c r="BA816" s="75"/>
      <c r="BB816" s="75"/>
      <c r="BC816" s="75"/>
      <c r="BD816" s="75"/>
      <c r="BE816" s="75"/>
      <c r="BF816" s="75"/>
      <c r="BG816" s="75"/>
      <c r="BH816" s="75"/>
      <c r="BI816" s="75"/>
      <c r="BJ816" s="75"/>
      <c r="BK816" s="75"/>
      <c r="BL816" s="75"/>
      <c r="BM816" s="75"/>
      <c r="BN816" s="75"/>
      <c r="BO816" s="75"/>
      <c r="BP816" s="75"/>
      <c r="BQ816" s="75"/>
      <c r="BR816" s="75"/>
      <c r="BS816" s="75"/>
      <c r="BT816" s="75"/>
      <c r="BU816" s="75"/>
      <c r="BV816" s="75"/>
      <c r="BW816" s="75"/>
      <c r="BX816" s="86">
        <v>45755</v>
      </c>
      <c r="BY816" s="65">
        <f>R816+AX816</f>
        <v>195</v>
      </c>
      <c r="BZ816" s="66" t="s">
        <v>4372</v>
      </c>
      <c r="CA816" s="42">
        <f>T816+AL816</f>
        <v>18200000</v>
      </c>
      <c r="CB816" s="66" t="s">
        <v>91</v>
      </c>
    </row>
    <row r="817" spans="1:80" s="58" customFormat="1" ht="29.25" customHeight="1" x14ac:dyDescent="0.3">
      <c r="A817" s="75">
        <v>816</v>
      </c>
      <c r="B817" s="73">
        <v>114913</v>
      </c>
      <c r="C817" s="36" t="s">
        <v>133</v>
      </c>
      <c r="D817" s="71" t="s">
        <v>134</v>
      </c>
      <c r="E817" s="71" t="s">
        <v>385</v>
      </c>
      <c r="F817" s="66" t="s">
        <v>4790</v>
      </c>
      <c r="G817" s="38" t="s">
        <v>1621</v>
      </c>
      <c r="H817" s="76" t="s">
        <v>76</v>
      </c>
      <c r="I817" s="76" t="s">
        <v>4791</v>
      </c>
      <c r="J817" s="40" t="s">
        <v>4743</v>
      </c>
      <c r="K817" s="66" t="s">
        <v>80</v>
      </c>
      <c r="L817" s="76" t="s">
        <v>81</v>
      </c>
      <c r="M817" s="86">
        <v>45555</v>
      </c>
      <c r="N817" s="86">
        <v>45558</v>
      </c>
      <c r="O817" s="86">
        <v>45695</v>
      </c>
      <c r="P817" s="76">
        <v>4</v>
      </c>
      <c r="Q817" s="76">
        <v>15</v>
      </c>
      <c r="R817" s="76">
        <v>135</v>
      </c>
      <c r="S817" s="76" t="s">
        <v>2785</v>
      </c>
      <c r="T817" s="69">
        <v>12600000</v>
      </c>
      <c r="U817" s="69">
        <v>2800000</v>
      </c>
      <c r="V817" s="77">
        <v>1784</v>
      </c>
      <c r="W817" s="44">
        <v>45545</v>
      </c>
      <c r="X817" s="45">
        <v>504000000</v>
      </c>
      <c r="Y817" s="77">
        <v>2189</v>
      </c>
      <c r="Z817" s="97">
        <v>45558</v>
      </c>
      <c r="AA817" s="111">
        <v>12600000</v>
      </c>
      <c r="AB817" s="77" t="s">
        <v>84</v>
      </c>
      <c r="AC817" s="86">
        <v>45555</v>
      </c>
      <c r="AD817" s="48" t="s">
        <v>4792</v>
      </c>
      <c r="AE817" s="8" t="s">
        <v>4793</v>
      </c>
      <c r="AF817" s="77" t="s">
        <v>87</v>
      </c>
      <c r="AG817" s="48" t="s">
        <v>626</v>
      </c>
      <c r="AH817" s="61" t="s">
        <v>4568</v>
      </c>
      <c r="AI817" s="48" t="s">
        <v>108</v>
      </c>
      <c r="AJ817" s="59">
        <v>45694</v>
      </c>
      <c r="AK817" s="50">
        <v>4200000</v>
      </c>
      <c r="AL817" s="50">
        <v>4200000</v>
      </c>
      <c r="AM817" s="48">
        <v>130029</v>
      </c>
      <c r="AN817" s="48">
        <v>1122</v>
      </c>
      <c r="AO817" s="57">
        <v>45692</v>
      </c>
      <c r="AP817" s="50">
        <v>4200000</v>
      </c>
      <c r="AQ817" s="48">
        <v>1117</v>
      </c>
      <c r="AR817" s="57">
        <v>45699</v>
      </c>
      <c r="AS817" s="50">
        <v>4200000</v>
      </c>
      <c r="AT817" s="66">
        <v>1</v>
      </c>
      <c r="AU817" s="66">
        <v>15</v>
      </c>
      <c r="AV817" s="66">
        <v>45</v>
      </c>
      <c r="AW817" s="66" t="s">
        <v>110</v>
      </c>
      <c r="AX817" s="52">
        <v>45</v>
      </c>
      <c r="AY817" s="57">
        <v>45738</v>
      </c>
      <c r="AZ817" s="37"/>
      <c r="BA817" s="75"/>
      <c r="BB817" s="75"/>
      <c r="BC817" s="75"/>
      <c r="BD817" s="75"/>
      <c r="BE817" s="75"/>
      <c r="BF817" s="75"/>
      <c r="BG817" s="75"/>
      <c r="BH817" s="75"/>
      <c r="BI817" s="75"/>
      <c r="BJ817" s="75"/>
      <c r="BK817" s="75"/>
      <c r="BL817" s="75"/>
      <c r="BM817" s="75"/>
      <c r="BN817" s="75"/>
      <c r="BO817" s="75"/>
      <c r="BP817" s="75"/>
      <c r="BQ817" s="75"/>
      <c r="BR817" s="75"/>
      <c r="BS817" s="75"/>
      <c r="BT817" s="75"/>
      <c r="BU817" s="75"/>
      <c r="BV817" s="75"/>
      <c r="BW817" s="75"/>
      <c r="BX817" s="57">
        <v>45738</v>
      </c>
      <c r="BY817" s="65">
        <f>R817+AX817</f>
        <v>180</v>
      </c>
      <c r="BZ817" s="66" t="s">
        <v>2888</v>
      </c>
      <c r="CA817" s="42">
        <f>T817+AL817</f>
        <v>16800000</v>
      </c>
      <c r="CB817" s="66" t="s">
        <v>656</v>
      </c>
    </row>
    <row r="818" spans="1:80" s="58" customFormat="1" ht="29.25" customHeight="1" x14ac:dyDescent="0.3">
      <c r="A818" s="75">
        <v>817</v>
      </c>
      <c r="B818" s="73">
        <v>114913</v>
      </c>
      <c r="C818" s="36" t="s">
        <v>133</v>
      </c>
      <c r="D818" s="71" t="s">
        <v>134</v>
      </c>
      <c r="E818" s="71" t="s">
        <v>385</v>
      </c>
      <c r="F818" s="66" t="s">
        <v>4794</v>
      </c>
      <c r="G818" s="38" t="s">
        <v>863</v>
      </c>
      <c r="H818" s="76" t="s">
        <v>76</v>
      </c>
      <c r="I818" s="76" t="s">
        <v>4795</v>
      </c>
      <c r="J818" s="40" t="s">
        <v>4743</v>
      </c>
      <c r="K818" s="66" t="s">
        <v>80</v>
      </c>
      <c r="L818" s="76" t="s">
        <v>81</v>
      </c>
      <c r="M818" s="86">
        <v>45556</v>
      </c>
      <c r="N818" s="86">
        <v>45560</v>
      </c>
      <c r="O818" s="86">
        <v>45697</v>
      </c>
      <c r="P818" s="76">
        <v>4</v>
      </c>
      <c r="Q818" s="76">
        <v>15</v>
      </c>
      <c r="R818" s="76">
        <v>135</v>
      </c>
      <c r="S818" s="76" t="s">
        <v>2785</v>
      </c>
      <c r="T818" s="69">
        <v>12600000</v>
      </c>
      <c r="U818" s="69">
        <v>2800000</v>
      </c>
      <c r="V818" s="77">
        <v>1784</v>
      </c>
      <c r="W818" s="44">
        <v>45545</v>
      </c>
      <c r="X818" s="45">
        <v>504000000</v>
      </c>
      <c r="Y818" s="77">
        <v>2190</v>
      </c>
      <c r="Z818" s="97">
        <v>45558</v>
      </c>
      <c r="AA818" s="111">
        <v>12600000</v>
      </c>
      <c r="AB818" s="77" t="s">
        <v>84</v>
      </c>
      <c r="AC818" s="86">
        <v>45555</v>
      </c>
      <c r="AD818" s="48" t="s">
        <v>4796</v>
      </c>
      <c r="AE818" s="8" t="s">
        <v>4797</v>
      </c>
      <c r="AF818" s="77" t="s">
        <v>87</v>
      </c>
      <c r="AG818" s="48" t="s">
        <v>626</v>
      </c>
      <c r="AH818" s="61" t="s">
        <v>4568</v>
      </c>
      <c r="AI818" s="48" t="s">
        <v>108</v>
      </c>
      <c r="AJ818" s="59">
        <v>45695</v>
      </c>
      <c r="AK818" s="50">
        <v>4200000</v>
      </c>
      <c r="AL818" s="50">
        <v>4200000</v>
      </c>
      <c r="AM818" s="48">
        <v>130225</v>
      </c>
      <c r="AN818" s="48">
        <v>1127</v>
      </c>
      <c r="AO818" s="57">
        <v>45693</v>
      </c>
      <c r="AP818" s="50">
        <v>4200000</v>
      </c>
      <c r="AQ818" s="48">
        <v>1127</v>
      </c>
      <c r="AR818" s="57">
        <v>45699</v>
      </c>
      <c r="AS818" s="50">
        <v>4200000</v>
      </c>
      <c r="AT818" s="66">
        <v>1</v>
      </c>
      <c r="AU818" s="66">
        <v>15</v>
      </c>
      <c r="AV818" s="66">
        <v>45</v>
      </c>
      <c r="AW818" s="66" t="s">
        <v>110</v>
      </c>
      <c r="AX818" s="52">
        <v>45</v>
      </c>
      <c r="AY818" s="57">
        <v>45740</v>
      </c>
      <c r="AZ818" s="37"/>
      <c r="BA818" s="75"/>
      <c r="BB818" s="75"/>
      <c r="BC818" s="75"/>
      <c r="BD818" s="75"/>
      <c r="BE818" s="75"/>
      <c r="BF818" s="75"/>
      <c r="BG818" s="75"/>
      <c r="BH818" s="75"/>
      <c r="BI818" s="75"/>
      <c r="BJ818" s="75"/>
      <c r="BK818" s="75"/>
      <c r="BL818" s="75"/>
      <c r="BM818" s="75"/>
      <c r="BN818" s="75"/>
      <c r="BO818" s="75"/>
      <c r="BP818" s="75"/>
      <c r="BQ818" s="75"/>
      <c r="BR818" s="75"/>
      <c r="BS818" s="75"/>
      <c r="BT818" s="75"/>
      <c r="BU818" s="75"/>
      <c r="BV818" s="75"/>
      <c r="BW818" s="75"/>
      <c r="BX818" s="64">
        <v>45740</v>
      </c>
      <c r="BY818" s="65">
        <f>R818+AX818</f>
        <v>180</v>
      </c>
      <c r="BZ818" s="66" t="s">
        <v>2888</v>
      </c>
      <c r="CA818" s="42">
        <f>T818+AL818</f>
        <v>16800000</v>
      </c>
      <c r="CB818" s="66" t="s">
        <v>656</v>
      </c>
    </row>
    <row r="819" spans="1:80" s="58" customFormat="1" ht="29.25" customHeight="1" x14ac:dyDescent="0.3">
      <c r="A819" s="75">
        <v>818</v>
      </c>
      <c r="B819" s="73">
        <v>114913</v>
      </c>
      <c r="C819" s="36" t="s">
        <v>133</v>
      </c>
      <c r="D819" s="71" t="s">
        <v>134</v>
      </c>
      <c r="E819" s="71" t="s">
        <v>385</v>
      </c>
      <c r="F819" s="66" t="s">
        <v>4798</v>
      </c>
      <c r="G819" s="38" t="s">
        <v>4799</v>
      </c>
      <c r="H819" s="76" t="s">
        <v>76</v>
      </c>
      <c r="I819" s="76" t="s">
        <v>4800</v>
      </c>
      <c r="J819" s="40" t="s">
        <v>4743</v>
      </c>
      <c r="K819" s="66" t="s">
        <v>80</v>
      </c>
      <c r="L819" s="76" t="s">
        <v>81</v>
      </c>
      <c r="M819" s="86">
        <v>45558</v>
      </c>
      <c r="N819" s="86">
        <v>45560</v>
      </c>
      <c r="O819" s="86">
        <v>45697</v>
      </c>
      <c r="P819" s="76">
        <v>4</v>
      </c>
      <c r="Q819" s="76">
        <v>15</v>
      </c>
      <c r="R819" s="76">
        <v>135</v>
      </c>
      <c r="S819" s="76" t="s">
        <v>2785</v>
      </c>
      <c r="T819" s="69">
        <v>12600000</v>
      </c>
      <c r="U819" s="69">
        <v>2800000</v>
      </c>
      <c r="V819" s="77">
        <v>1784</v>
      </c>
      <c r="W819" s="44">
        <v>45545</v>
      </c>
      <c r="X819" s="45">
        <v>504000000</v>
      </c>
      <c r="Y819" s="77">
        <v>2191</v>
      </c>
      <c r="Z819" s="97">
        <v>45558</v>
      </c>
      <c r="AA819" s="111">
        <v>12600000</v>
      </c>
      <c r="AB819" s="77" t="s">
        <v>84</v>
      </c>
      <c r="AC819" s="86">
        <v>45555</v>
      </c>
      <c r="AD819" s="48" t="s">
        <v>4801</v>
      </c>
      <c r="AE819" s="8" t="s">
        <v>4802</v>
      </c>
      <c r="AF819" s="77" t="s">
        <v>87</v>
      </c>
      <c r="AG819" s="48" t="s">
        <v>626</v>
      </c>
      <c r="AH819" s="61" t="s">
        <v>4568</v>
      </c>
      <c r="AI819" s="48" t="s">
        <v>108</v>
      </c>
      <c r="AJ819" s="59">
        <v>45695</v>
      </c>
      <c r="AK819" s="50">
        <v>4200000</v>
      </c>
      <c r="AL819" s="50">
        <v>4200000</v>
      </c>
      <c r="AM819" s="48">
        <v>130226</v>
      </c>
      <c r="AN819" s="48">
        <v>1128</v>
      </c>
      <c r="AO819" s="57">
        <v>45693</v>
      </c>
      <c r="AP819" s="50">
        <v>4200000</v>
      </c>
      <c r="AQ819" s="48">
        <v>1128</v>
      </c>
      <c r="AR819" s="57">
        <v>45699</v>
      </c>
      <c r="AS819" s="50">
        <v>4200000</v>
      </c>
      <c r="AT819" s="66">
        <v>1</v>
      </c>
      <c r="AU819" s="66">
        <v>15</v>
      </c>
      <c r="AV819" s="66">
        <v>45</v>
      </c>
      <c r="AW819" s="66" t="s">
        <v>110</v>
      </c>
      <c r="AX819" s="52">
        <v>45</v>
      </c>
      <c r="AY819" s="57">
        <v>45740</v>
      </c>
      <c r="AZ819" s="37"/>
      <c r="BA819" s="75"/>
      <c r="BB819" s="75"/>
      <c r="BC819" s="75"/>
      <c r="BD819" s="75"/>
      <c r="BE819" s="75"/>
      <c r="BF819" s="75"/>
      <c r="BG819" s="75"/>
      <c r="BH819" s="75"/>
      <c r="BI819" s="75"/>
      <c r="BJ819" s="75"/>
      <c r="BK819" s="75"/>
      <c r="BL819" s="75"/>
      <c r="BM819" s="75"/>
      <c r="BN819" s="75"/>
      <c r="BO819" s="75"/>
      <c r="BP819" s="75"/>
      <c r="BQ819" s="75"/>
      <c r="BR819" s="75"/>
      <c r="BS819" s="75"/>
      <c r="BT819" s="75"/>
      <c r="BU819" s="75"/>
      <c r="BV819" s="75"/>
      <c r="BW819" s="75"/>
      <c r="BX819" s="64">
        <v>45740</v>
      </c>
      <c r="BY819" s="65">
        <f>R819+AX819</f>
        <v>180</v>
      </c>
      <c r="BZ819" s="66" t="s">
        <v>2888</v>
      </c>
      <c r="CA819" s="42">
        <f>T819+AL819</f>
        <v>16800000</v>
      </c>
      <c r="CB819" s="66" t="s">
        <v>656</v>
      </c>
    </row>
    <row r="820" spans="1:80" s="58" customFormat="1" ht="29.25" customHeight="1" x14ac:dyDescent="0.3">
      <c r="A820" s="75">
        <v>819</v>
      </c>
      <c r="B820" s="73">
        <v>114913</v>
      </c>
      <c r="C820" s="36" t="s">
        <v>133</v>
      </c>
      <c r="D820" s="71" t="s">
        <v>134</v>
      </c>
      <c r="E820" s="71" t="s">
        <v>385</v>
      </c>
      <c r="F820" s="66" t="s">
        <v>4803</v>
      </c>
      <c r="G820" s="38" t="s">
        <v>1163</v>
      </c>
      <c r="H820" s="76" t="s">
        <v>76</v>
      </c>
      <c r="I820" s="76" t="s">
        <v>4804</v>
      </c>
      <c r="J820" s="40" t="s">
        <v>4743</v>
      </c>
      <c r="K820" s="66" t="s">
        <v>80</v>
      </c>
      <c r="L820" s="76" t="s">
        <v>81</v>
      </c>
      <c r="M820" s="86">
        <v>45556</v>
      </c>
      <c r="N820" s="86">
        <v>45560</v>
      </c>
      <c r="O820" s="86">
        <v>45697</v>
      </c>
      <c r="P820" s="76">
        <v>4</v>
      </c>
      <c r="Q820" s="76">
        <v>15</v>
      </c>
      <c r="R820" s="76">
        <v>135</v>
      </c>
      <c r="S820" s="76" t="s">
        <v>2785</v>
      </c>
      <c r="T820" s="69">
        <v>12600000</v>
      </c>
      <c r="U820" s="69">
        <v>2800000</v>
      </c>
      <c r="V820" s="77">
        <v>1784</v>
      </c>
      <c r="W820" s="44">
        <v>45545</v>
      </c>
      <c r="X820" s="45">
        <v>504000000</v>
      </c>
      <c r="Y820" s="77">
        <v>2192</v>
      </c>
      <c r="Z820" s="97">
        <v>45558</v>
      </c>
      <c r="AA820" s="111">
        <v>12600000</v>
      </c>
      <c r="AB820" s="77" t="s">
        <v>84</v>
      </c>
      <c r="AC820" s="86">
        <v>45555</v>
      </c>
      <c r="AD820" s="48" t="s">
        <v>4805</v>
      </c>
      <c r="AE820" s="8" t="s">
        <v>4806</v>
      </c>
      <c r="AF820" s="77" t="s">
        <v>87</v>
      </c>
      <c r="AG820" s="48" t="s">
        <v>626</v>
      </c>
      <c r="AH820" s="61" t="s">
        <v>4568</v>
      </c>
      <c r="AI820" s="48" t="s">
        <v>108</v>
      </c>
      <c r="AJ820" s="59">
        <v>45695</v>
      </c>
      <c r="AK820" s="50">
        <v>4200000</v>
      </c>
      <c r="AL820" s="50">
        <v>4200000</v>
      </c>
      <c r="AM820" s="48">
        <v>130227</v>
      </c>
      <c r="AN820" s="48">
        <v>1129</v>
      </c>
      <c r="AO820" s="57">
        <v>45693</v>
      </c>
      <c r="AP820" s="50">
        <v>4200000</v>
      </c>
      <c r="AQ820" s="48">
        <v>1129</v>
      </c>
      <c r="AR820" s="57">
        <v>45699</v>
      </c>
      <c r="AS820" s="50">
        <v>4200000</v>
      </c>
      <c r="AT820" s="66">
        <v>1</v>
      </c>
      <c r="AU820" s="66">
        <v>15</v>
      </c>
      <c r="AV820" s="66">
        <v>45</v>
      </c>
      <c r="AW820" s="66" t="s">
        <v>110</v>
      </c>
      <c r="AX820" s="52">
        <v>45</v>
      </c>
      <c r="AY820" s="57">
        <v>45740</v>
      </c>
      <c r="AZ820" s="37"/>
      <c r="BA820" s="75"/>
      <c r="BB820" s="75"/>
      <c r="BC820" s="75"/>
      <c r="BD820" s="75"/>
      <c r="BE820" s="75"/>
      <c r="BF820" s="75"/>
      <c r="BG820" s="75"/>
      <c r="BH820" s="75"/>
      <c r="BI820" s="75"/>
      <c r="BJ820" s="75"/>
      <c r="BK820" s="75"/>
      <c r="BL820" s="75"/>
      <c r="BM820" s="75"/>
      <c r="BN820" s="75"/>
      <c r="BO820" s="75"/>
      <c r="BP820" s="75"/>
      <c r="BQ820" s="75"/>
      <c r="BR820" s="75"/>
      <c r="BS820" s="75"/>
      <c r="BT820" s="75"/>
      <c r="BU820" s="75"/>
      <c r="BV820" s="67" t="s">
        <v>243</v>
      </c>
      <c r="BW820" s="79">
        <v>45726</v>
      </c>
      <c r="BX820" s="57">
        <v>45726</v>
      </c>
      <c r="BY820" s="65">
        <v>166</v>
      </c>
      <c r="BZ820" s="66" t="s">
        <v>4807</v>
      </c>
      <c r="CA820" s="42">
        <v>15493333</v>
      </c>
      <c r="CB820" s="37" t="s">
        <v>245</v>
      </c>
    </row>
    <row r="821" spans="1:80" s="58" customFormat="1" ht="29.25" customHeight="1" x14ac:dyDescent="0.3">
      <c r="A821" s="75">
        <v>820</v>
      </c>
      <c r="B821" s="73">
        <v>114913</v>
      </c>
      <c r="C821" s="36" t="s">
        <v>133</v>
      </c>
      <c r="D821" s="71" t="s">
        <v>134</v>
      </c>
      <c r="E821" s="71" t="s">
        <v>385</v>
      </c>
      <c r="F821" s="66" t="s">
        <v>4808</v>
      </c>
      <c r="G821" s="38" t="s">
        <v>416</v>
      </c>
      <c r="H821" s="76" t="s">
        <v>76</v>
      </c>
      <c r="I821" s="76" t="s">
        <v>4809</v>
      </c>
      <c r="J821" s="40" t="s">
        <v>4743</v>
      </c>
      <c r="K821" s="66" t="s">
        <v>80</v>
      </c>
      <c r="L821" s="76" t="s">
        <v>81</v>
      </c>
      <c r="M821" s="86">
        <v>45558</v>
      </c>
      <c r="N821" s="86">
        <v>45560</v>
      </c>
      <c r="O821" s="86">
        <v>45697</v>
      </c>
      <c r="P821" s="76">
        <v>4</v>
      </c>
      <c r="Q821" s="76">
        <v>15</v>
      </c>
      <c r="R821" s="76">
        <v>135</v>
      </c>
      <c r="S821" s="76" t="s">
        <v>2785</v>
      </c>
      <c r="T821" s="69">
        <v>12600000</v>
      </c>
      <c r="U821" s="69">
        <v>2800000</v>
      </c>
      <c r="V821" s="77">
        <v>1784</v>
      </c>
      <c r="W821" s="44">
        <v>45545</v>
      </c>
      <c r="X821" s="45">
        <v>504000000</v>
      </c>
      <c r="Y821" s="77">
        <v>2193</v>
      </c>
      <c r="Z821" s="97">
        <v>45558</v>
      </c>
      <c r="AA821" s="111">
        <v>12600000</v>
      </c>
      <c r="AB821" s="77" t="s">
        <v>84</v>
      </c>
      <c r="AC821" s="86">
        <v>45555</v>
      </c>
      <c r="AD821" s="48" t="s">
        <v>4810</v>
      </c>
      <c r="AE821" s="8" t="s">
        <v>4811</v>
      </c>
      <c r="AF821" s="77" t="s">
        <v>87</v>
      </c>
      <c r="AG821" s="48" t="s">
        <v>626</v>
      </c>
      <c r="AH821" s="61" t="s">
        <v>4568</v>
      </c>
      <c r="AI821" s="48" t="s">
        <v>108</v>
      </c>
      <c r="AJ821" s="59">
        <v>45695</v>
      </c>
      <c r="AK821" s="50">
        <v>4200000</v>
      </c>
      <c r="AL821" s="50">
        <v>4200000</v>
      </c>
      <c r="AM821" s="48">
        <v>130229</v>
      </c>
      <c r="AN821" s="48">
        <v>1131</v>
      </c>
      <c r="AO821" s="57">
        <v>45693</v>
      </c>
      <c r="AP821" s="50">
        <v>4200000</v>
      </c>
      <c r="AQ821" s="48">
        <v>1130</v>
      </c>
      <c r="AR821" s="57">
        <v>45699</v>
      </c>
      <c r="AS821" s="50">
        <v>4200000</v>
      </c>
      <c r="AT821" s="66">
        <v>1</v>
      </c>
      <c r="AU821" s="66">
        <v>15</v>
      </c>
      <c r="AV821" s="66">
        <v>45</v>
      </c>
      <c r="AW821" s="66" t="s">
        <v>110</v>
      </c>
      <c r="AX821" s="52">
        <v>45</v>
      </c>
      <c r="AY821" s="57">
        <v>45740</v>
      </c>
      <c r="AZ821" s="37"/>
      <c r="BA821" s="75"/>
      <c r="BB821" s="75"/>
      <c r="BC821" s="75"/>
      <c r="BD821" s="75"/>
      <c r="BE821" s="75"/>
      <c r="BF821" s="75"/>
      <c r="BG821" s="75"/>
      <c r="BH821" s="75"/>
      <c r="BI821" s="75"/>
      <c r="BJ821" s="75"/>
      <c r="BK821" s="75"/>
      <c r="BL821" s="75"/>
      <c r="BM821" s="75"/>
      <c r="BN821" s="75"/>
      <c r="BO821" s="75"/>
      <c r="BP821" s="75"/>
      <c r="BQ821" s="75"/>
      <c r="BR821" s="75"/>
      <c r="BS821" s="75"/>
      <c r="BT821" s="75"/>
      <c r="BU821" s="75"/>
      <c r="BV821" s="75"/>
      <c r="BW821" s="75"/>
      <c r="BX821" s="64">
        <v>45740</v>
      </c>
      <c r="BY821" s="65">
        <f>R821+AX821</f>
        <v>180</v>
      </c>
      <c r="BZ821" s="66" t="s">
        <v>2888</v>
      </c>
      <c r="CA821" s="42">
        <f>T821+AL821</f>
        <v>16800000</v>
      </c>
      <c r="CB821" s="66" t="s">
        <v>656</v>
      </c>
    </row>
    <row r="822" spans="1:80" s="58" customFormat="1" ht="29.25" customHeight="1" x14ac:dyDescent="0.3">
      <c r="A822" s="75">
        <v>821</v>
      </c>
      <c r="B822" s="73">
        <v>114913</v>
      </c>
      <c r="C822" s="36" t="s">
        <v>133</v>
      </c>
      <c r="D822" s="71" t="s">
        <v>134</v>
      </c>
      <c r="E822" s="71" t="s">
        <v>385</v>
      </c>
      <c r="F822" s="66" t="s">
        <v>4812</v>
      </c>
      <c r="G822" s="38" t="s">
        <v>4813</v>
      </c>
      <c r="H822" s="76" t="s">
        <v>76</v>
      </c>
      <c r="I822" s="76" t="s">
        <v>4814</v>
      </c>
      <c r="J822" s="40" t="s">
        <v>4743</v>
      </c>
      <c r="K822" s="66" t="s">
        <v>80</v>
      </c>
      <c r="L822" s="76" t="s">
        <v>81</v>
      </c>
      <c r="M822" s="86">
        <v>45558</v>
      </c>
      <c r="N822" s="86">
        <v>45560</v>
      </c>
      <c r="O822" s="86">
        <v>45697</v>
      </c>
      <c r="P822" s="76">
        <v>4</v>
      </c>
      <c r="Q822" s="76">
        <v>15</v>
      </c>
      <c r="R822" s="76">
        <v>135</v>
      </c>
      <c r="S822" s="76" t="s">
        <v>2785</v>
      </c>
      <c r="T822" s="69">
        <v>12600000</v>
      </c>
      <c r="U822" s="69">
        <v>2800000</v>
      </c>
      <c r="V822" s="77">
        <v>1784</v>
      </c>
      <c r="W822" s="44">
        <v>45545</v>
      </c>
      <c r="X822" s="45">
        <v>504000000</v>
      </c>
      <c r="Y822" s="77">
        <v>2194</v>
      </c>
      <c r="Z822" s="97">
        <v>45558</v>
      </c>
      <c r="AA822" s="111">
        <v>12600000</v>
      </c>
      <c r="AB822" s="77" t="s">
        <v>84</v>
      </c>
      <c r="AC822" s="86">
        <v>45555</v>
      </c>
      <c r="AD822" s="48" t="s">
        <v>4815</v>
      </c>
      <c r="AE822" s="8" t="s">
        <v>4816</v>
      </c>
      <c r="AF822" s="77" t="s">
        <v>87</v>
      </c>
      <c r="AG822" s="48" t="s">
        <v>626</v>
      </c>
      <c r="AH822" s="61" t="s">
        <v>4568</v>
      </c>
      <c r="AI822" s="48" t="s">
        <v>108</v>
      </c>
      <c r="AJ822" s="59">
        <v>45695</v>
      </c>
      <c r="AK822" s="50">
        <v>4200000</v>
      </c>
      <c r="AL822" s="50">
        <v>4200000</v>
      </c>
      <c r="AM822" s="48">
        <v>130228</v>
      </c>
      <c r="AN822" s="48">
        <v>1130</v>
      </c>
      <c r="AO822" s="57">
        <v>45693</v>
      </c>
      <c r="AP822" s="50">
        <v>4200000</v>
      </c>
      <c r="AQ822" s="48">
        <v>1131</v>
      </c>
      <c r="AR822" s="57">
        <v>45699</v>
      </c>
      <c r="AS822" s="50">
        <v>4200000</v>
      </c>
      <c r="AT822" s="66">
        <v>1</v>
      </c>
      <c r="AU822" s="66">
        <v>15</v>
      </c>
      <c r="AV822" s="66">
        <v>45</v>
      </c>
      <c r="AW822" s="66" t="s">
        <v>110</v>
      </c>
      <c r="AX822" s="52">
        <v>45</v>
      </c>
      <c r="AY822" s="57">
        <v>45740</v>
      </c>
      <c r="AZ822" s="37"/>
      <c r="BA822" s="75"/>
      <c r="BB822" s="75"/>
      <c r="BC822" s="75"/>
      <c r="BD822" s="75"/>
      <c r="BE822" s="75"/>
      <c r="BF822" s="75"/>
      <c r="BG822" s="75"/>
      <c r="BH822" s="75"/>
      <c r="BI822" s="75"/>
      <c r="BJ822" s="75"/>
      <c r="BK822" s="75"/>
      <c r="BL822" s="75"/>
      <c r="BM822" s="75"/>
      <c r="BN822" s="75"/>
      <c r="BO822" s="75"/>
      <c r="BP822" s="75"/>
      <c r="BQ822" s="75"/>
      <c r="BR822" s="75"/>
      <c r="BS822" s="75"/>
      <c r="BT822" s="75"/>
      <c r="BU822" s="75"/>
      <c r="BV822" s="75"/>
      <c r="BW822" s="75"/>
      <c r="BX822" s="64">
        <v>45740</v>
      </c>
      <c r="BY822" s="65">
        <f>R822+AX822</f>
        <v>180</v>
      </c>
      <c r="BZ822" s="66" t="s">
        <v>2888</v>
      </c>
      <c r="CA822" s="42">
        <f>T822+AL822</f>
        <v>16800000</v>
      </c>
      <c r="CB822" s="66" t="s">
        <v>656</v>
      </c>
    </row>
    <row r="823" spans="1:80" s="58" customFormat="1" ht="29.25" customHeight="1" x14ac:dyDescent="0.3">
      <c r="A823" s="75">
        <v>822</v>
      </c>
      <c r="B823" s="73">
        <v>114913</v>
      </c>
      <c r="C823" s="36" t="s">
        <v>133</v>
      </c>
      <c r="D823" s="71" t="s">
        <v>134</v>
      </c>
      <c r="E823" s="71" t="s">
        <v>385</v>
      </c>
      <c r="F823" s="66" t="s">
        <v>4817</v>
      </c>
      <c r="G823" s="38" t="s">
        <v>621</v>
      </c>
      <c r="H823" s="76" t="s">
        <v>76</v>
      </c>
      <c r="I823" s="76" t="s">
        <v>4818</v>
      </c>
      <c r="J823" s="40" t="s">
        <v>4743</v>
      </c>
      <c r="K823" s="66" t="s">
        <v>80</v>
      </c>
      <c r="L823" s="76" t="s">
        <v>81</v>
      </c>
      <c r="M823" s="86">
        <v>45558</v>
      </c>
      <c r="N823" s="86">
        <v>45558</v>
      </c>
      <c r="O823" s="86">
        <v>45695</v>
      </c>
      <c r="P823" s="76">
        <v>4</v>
      </c>
      <c r="Q823" s="76">
        <v>15</v>
      </c>
      <c r="R823" s="76">
        <v>135</v>
      </c>
      <c r="S823" s="76" t="s">
        <v>2785</v>
      </c>
      <c r="T823" s="69">
        <v>12600000</v>
      </c>
      <c r="U823" s="69">
        <v>2800000</v>
      </c>
      <c r="V823" s="77">
        <v>1784</v>
      </c>
      <c r="W823" s="44">
        <v>45545</v>
      </c>
      <c r="X823" s="45">
        <v>504000000</v>
      </c>
      <c r="Y823" s="77">
        <v>2195</v>
      </c>
      <c r="Z823" s="97">
        <v>45558</v>
      </c>
      <c r="AA823" s="111">
        <v>12600000</v>
      </c>
      <c r="AB823" s="77" t="s">
        <v>84</v>
      </c>
      <c r="AC823" s="86">
        <v>45555</v>
      </c>
      <c r="AD823" s="48" t="s">
        <v>4819</v>
      </c>
      <c r="AE823" s="8" t="s">
        <v>4820</v>
      </c>
      <c r="AF823" s="77" t="s">
        <v>87</v>
      </c>
      <c r="AG823" s="48" t="s">
        <v>626</v>
      </c>
      <c r="AH823" s="61" t="s">
        <v>4568</v>
      </c>
      <c r="AI823" s="48" t="s">
        <v>108</v>
      </c>
      <c r="AJ823" s="97">
        <v>45652</v>
      </c>
      <c r="AK823" s="50">
        <v>5600000</v>
      </c>
      <c r="AL823" s="50">
        <v>5600000</v>
      </c>
      <c r="AM823" s="48">
        <v>125151</v>
      </c>
      <c r="AN823" s="46">
        <v>2219</v>
      </c>
      <c r="AO823" s="59">
        <v>45650</v>
      </c>
      <c r="AP823" s="50">
        <v>5600000</v>
      </c>
      <c r="AQ823" s="46">
        <v>2748</v>
      </c>
      <c r="AR823" s="59">
        <v>45653</v>
      </c>
      <c r="AS823" s="50">
        <v>5600000</v>
      </c>
      <c r="AT823" s="66">
        <v>2</v>
      </c>
      <c r="AU823" s="66">
        <v>0</v>
      </c>
      <c r="AV823" s="66">
        <f>AT823*30+AU823</f>
        <v>60</v>
      </c>
      <c r="AW823" s="66" t="s">
        <v>4484</v>
      </c>
      <c r="AX823" s="66">
        <v>60</v>
      </c>
      <c r="AY823" s="86">
        <v>45754</v>
      </c>
      <c r="AZ823" s="75"/>
      <c r="BA823" s="75"/>
      <c r="BB823" s="75"/>
      <c r="BC823" s="75"/>
      <c r="BD823" s="75"/>
      <c r="BE823" s="75"/>
      <c r="BF823" s="75"/>
      <c r="BG823" s="75"/>
      <c r="BH823" s="75"/>
      <c r="BI823" s="75"/>
      <c r="BJ823" s="75"/>
      <c r="BK823" s="75"/>
      <c r="BL823" s="75"/>
      <c r="BM823" s="75"/>
      <c r="BN823" s="75"/>
      <c r="BO823" s="75"/>
      <c r="BP823" s="75"/>
      <c r="BQ823" s="75"/>
      <c r="BR823" s="75"/>
      <c r="BS823" s="75"/>
      <c r="BT823" s="75"/>
      <c r="BU823" s="75"/>
      <c r="BV823" s="75"/>
      <c r="BW823" s="75"/>
      <c r="BX823" s="86">
        <v>45754</v>
      </c>
      <c r="BY823" s="65">
        <f>R823+AX823</f>
        <v>195</v>
      </c>
      <c r="BZ823" s="66" t="s">
        <v>4372</v>
      </c>
      <c r="CA823" s="42">
        <f>T823+AL823</f>
        <v>18200000</v>
      </c>
      <c r="CB823" s="66" t="s">
        <v>91</v>
      </c>
    </row>
    <row r="824" spans="1:80" s="58" customFormat="1" ht="29.25" customHeight="1" x14ac:dyDescent="0.3">
      <c r="A824" s="75">
        <v>823</v>
      </c>
      <c r="B824" s="73">
        <v>114789</v>
      </c>
      <c r="C824" s="36" t="s">
        <v>133</v>
      </c>
      <c r="D824" s="71" t="s">
        <v>134</v>
      </c>
      <c r="E824" s="71" t="s">
        <v>385</v>
      </c>
      <c r="F824" s="66" t="s">
        <v>4821</v>
      </c>
      <c r="G824" s="38" t="s">
        <v>1924</v>
      </c>
      <c r="H824" s="76" t="s">
        <v>76</v>
      </c>
      <c r="I824" s="76" t="s">
        <v>4822</v>
      </c>
      <c r="J824" s="40" t="s">
        <v>4823</v>
      </c>
      <c r="K824" s="66" t="s">
        <v>80</v>
      </c>
      <c r="L824" s="76" t="s">
        <v>81</v>
      </c>
      <c r="M824" s="86">
        <v>45555</v>
      </c>
      <c r="N824" s="86">
        <v>45558</v>
      </c>
      <c r="O824" s="86">
        <v>45695</v>
      </c>
      <c r="P824" s="76">
        <v>4</v>
      </c>
      <c r="Q824" s="76">
        <v>15</v>
      </c>
      <c r="R824" s="76">
        <v>135</v>
      </c>
      <c r="S824" s="76" t="s">
        <v>2785</v>
      </c>
      <c r="T824" s="69">
        <v>16200000</v>
      </c>
      <c r="U824" s="69">
        <v>3600000</v>
      </c>
      <c r="V824" s="77">
        <v>1791</v>
      </c>
      <c r="W824" s="44">
        <v>45545</v>
      </c>
      <c r="X824" s="45">
        <v>16200000</v>
      </c>
      <c r="Y824" s="77">
        <v>2196</v>
      </c>
      <c r="Z824" s="97">
        <v>45558</v>
      </c>
      <c r="AA824" s="111">
        <v>16200000</v>
      </c>
      <c r="AB824" s="77" t="s">
        <v>84</v>
      </c>
      <c r="AC824" s="86">
        <v>45555</v>
      </c>
      <c r="AD824" s="48" t="s">
        <v>4824</v>
      </c>
      <c r="AE824" s="8" t="s">
        <v>4825</v>
      </c>
      <c r="AF824" s="77" t="s">
        <v>87</v>
      </c>
      <c r="AG824" s="61" t="s">
        <v>141</v>
      </c>
      <c r="AH824" s="61" t="s">
        <v>348</v>
      </c>
      <c r="AI824" s="48" t="s">
        <v>108</v>
      </c>
      <c r="AJ824" s="97">
        <v>45652</v>
      </c>
      <c r="AK824" s="50">
        <v>7200000</v>
      </c>
      <c r="AL824" s="50">
        <v>7200000</v>
      </c>
      <c r="AM824" s="48">
        <v>125157</v>
      </c>
      <c r="AN824" s="46">
        <v>2223</v>
      </c>
      <c r="AO824" s="59">
        <v>45650</v>
      </c>
      <c r="AP824" s="50">
        <v>7200000</v>
      </c>
      <c r="AQ824" s="46">
        <v>2761</v>
      </c>
      <c r="AR824" s="59">
        <v>45653</v>
      </c>
      <c r="AS824" s="50">
        <v>7200000</v>
      </c>
      <c r="AT824" s="66">
        <v>2</v>
      </c>
      <c r="AU824" s="66">
        <v>0</v>
      </c>
      <c r="AV824" s="66">
        <f>AT824*30+AU824</f>
        <v>60</v>
      </c>
      <c r="AW824" s="66" t="s">
        <v>4484</v>
      </c>
      <c r="AX824" s="66">
        <v>60</v>
      </c>
      <c r="AY824" s="86">
        <v>45754</v>
      </c>
      <c r="AZ824" s="75"/>
      <c r="BA824" s="75"/>
      <c r="BB824" s="75"/>
      <c r="BC824" s="75"/>
      <c r="BD824" s="75"/>
      <c r="BE824" s="75"/>
      <c r="BF824" s="75"/>
      <c r="BG824" s="75"/>
      <c r="BH824" s="75"/>
      <c r="BI824" s="75"/>
      <c r="BJ824" s="75"/>
      <c r="BK824" s="75"/>
      <c r="BL824" s="75"/>
      <c r="BM824" s="75"/>
      <c r="BN824" s="75"/>
      <c r="BO824" s="75"/>
      <c r="BP824" s="75"/>
      <c r="BQ824" s="75"/>
      <c r="BR824" s="75"/>
      <c r="BS824" s="75"/>
      <c r="BT824" s="75"/>
      <c r="BU824" s="75"/>
      <c r="BV824" s="75"/>
      <c r="BW824" s="75"/>
      <c r="BX824" s="86">
        <v>45754</v>
      </c>
      <c r="BY824" s="65">
        <f>R824+AX824</f>
        <v>195</v>
      </c>
      <c r="BZ824" s="66" t="s">
        <v>4372</v>
      </c>
      <c r="CA824" s="42">
        <f>T824+AL824</f>
        <v>23400000</v>
      </c>
      <c r="CB824" s="66" t="s">
        <v>91</v>
      </c>
    </row>
    <row r="825" spans="1:80" s="58" customFormat="1" ht="29.25" customHeight="1" x14ac:dyDescent="0.3">
      <c r="A825" s="75">
        <v>824</v>
      </c>
      <c r="B825" s="73">
        <v>114959</v>
      </c>
      <c r="C825" s="36" t="s">
        <v>2265</v>
      </c>
      <c r="D825" s="71" t="s">
        <v>2266</v>
      </c>
      <c r="E825" s="71" t="s">
        <v>2267</v>
      </c>
      <c r="F825" s="66" t="s">
        <v>4826</v>
      </c>
      <c r="G825" s="38" t="s">
        <v>2674</v>
      </c>
      <c r="H825" s="76" t="s">
        <v>76</v>
      </c>
      <c r="I825" s="76" t="s">
        <v>4827</v>
      </c>
      <c r="J825" s="40" t="s">
        <v>4828</v>
      </c>
      <c r="K825" s="66" t="s">
        <v>80</v>
      </c>
      <c r="L825" s="76" t="s">
        <v>81</v>
      </c>
      <c r="M825" s="86">
        <v>45555</v>
      </c>
      <c r="N825" s="86">
        <v>45558</v>
      </c>
      <c r="O825" s="86">
        <v>45679</v>
      </c>
      <c r="P825" s="76">
        <v>4</v>
      </c>
      <c r="Q825" s="76">
        <v>0</v>
      </c>
      <c r="R825" s="76">
        <v>120</v>
      </c>
      <c r="S825" s="76" t="s">
        <v>1144</v>
      </c>
      <c r="T825" s="69">
        <v>19200000</v>
      </c>
      <c r="U825" s="69">
        <v>4800000</v>
      </c>
      <c r="V825" s="77">
        <v>1821</v>
      </c>
      <c r="W825" s="44">
        <v>45546</v>
      </c>
      <c r="X825" s="45">
        <v>192000000</v>
      </c>
      <c r="Y825" s="77">
        <v>2197</v>
      </c>
      <c r="Z825" s="97">
        <v>45558</v>
      </c>
      <c r="AA825" s="111">
        <v>19200000</v>
      </c>
      <c r="AB825" s="77" t="s">
        <v>84</v>
      </c>
      <c r="AC825" s="86">
        <v>45555</v>
      </c>
      <c r="AD825" s="48" t="s">
        <v>4829</v>
      </c>
      <c r="AE825" s="8" t="s">
        <v>4830</v>
      </c>
      <c r="AF825" s="77" t="s">
        <v>87</v>
      </c>
      <c r="AG825" s="61" t="s">
        <v>2329</v>
      </c>
      <c r="AH825" s="89" t="s">
        <v>2275</v>
      </c>
      <c r="AI825" s="61" t="s">
        <v>2887</v>
      </c>
      <c r="AJ825" s="59">
        <v>45679</v>
      </c>
      <c r="AK825" s="50">
        <v>7200000</v>
      </c>
      <c r="AL825" s="50">
        <v>7200000</v>
      </c>
      <c r="AM825" s="48">
        <v>128476</v>
      </c>
      <c r="AN825" s="48">
        <v>967</v>
      </c>
      <c r="AO825" s="57">
        <v>45678</v>
      </c>
      <c r="AP825" s="50">
        <v>7200000</v>
      </c>
      <c r="AQ825" s="48">
        <v>987</v>
      </c>
      <c r="AR825" s="57">
        <v>45679</v>
      </c>
      <c r="AS825" s="50">
        <v>7200000</v>
      </c>
      <c r="AT825" s="76">
        <v>1</v>
      </c>
      <c r="AU825" s="76">
        <v>15</v>
      </c>
      <c r="AV825" s="76">
        <v>45</v>
      </c>
      <c r="AW825" s="76" t="s">
        <v>110</v>
      </c>
      <c r="AX825" s="76">
        <v>45</v>
      </c>
      <c r="AY825" s="57">
        <v>45723</v>
      </c>
      <c r="AZ825" s="37"/>
      <c r="BA825" s="75"/>
      <c r="BB825" s="75"/>
      <c r="BC825" s="75"/>
      <c r="BD825" s="75"/>
      <c r="BE825" s="75"/>
      <c r="BF825" s="75"/>
      <c r="BG825" s="75"/>
      <c r="BH825" s="75"/>
      <c r="BI825" s="75"/>
      <c r="BJ825" s="75"/>
      <c r="BK825" s="75"/>
      <c r="BL825" s="75"/>
      <c r="BM825" s="75"/>
      <c r="BN825" s="75"/>
      <c r="BO825" s="75"/>
      <c r="BP825" s="75"/>
      <c r="BQ825" s="75"/>
      <c r="BR825" s="75"/>
      <c r="BS825" s="75"/>
      <c r="BT825" s="75"/>
      <c r="BU825" s="75"/>
      <c r="BV825" s="75"/>
      <c r="BW825" s="75"/>
      <c r="BX825" s="57">
        <v>45723</v>
      </c>
      <c r="BY825" s="65">
        <f>R825+AX825</f>
        <v>165</v>
      </c>
      <c r="BZ825" s="66" t="s">
        <v>4527</v>
      </c>
      <c r="CA825" s="42">
        <f>T825+AL825</f>
        <v>26400000</v>
      </c>
      <c r="CB825" s="66" t="s">
        <v>656</v>
      </c>
    </row>
    <row r="826" spans="1:80" s="58" customFormat="1" ht="29.25" customHeight="1" x14ac:dyDescent="0.3">
      <c r="A826" s="75">
        <v>825</v>
      </c>
      <c r="B826" s="73">
        <v>114959</v>
      </c>
      <c r="C826" s="36" t="s">
        <v>2265</v>
      </c>
      <c r="D826" s="71" t="s">
        <v>2266</v>
      </c>
      <c r="E826" s="71" t="s">
        <v>2267</v>
      </c>
      <c r="F826" s="66" t="s">
        <v>4831</v>
      </c>
      <c r="G826" s="38" t="s">
        <v>2544</v>
      </c>
      <c r="H826" s="76" t="s">
        <v>76</v>
      </c>
      <c r="I826" s="76" t="s">
        <v>4832</v>
      </c>
      <c r="J826" s="40" t="s">
        <v>4828</v>
      </c>
      <c r="K826" s="66" t="s">
        <v>80</v>
      </c>
      <c r="L826" s="76" t="s">
        <v>81</v>
      </c>
      <c r="M826" s="86">
        <v>45555</v>
      </c>
      <c r="N826" s="86">
        <v>45558</v>
      </c>
      <c r="O826" s="86">
        <v>45679</v>
      </c>
      <c r="P826" s="76">
        <v>4</v>
      </c>
      <c r="Q826" s="76">
        <v>0</v>
      </c>
      <c r="R826" s="76">
        <v>120</v>
      </c>
      <c r="S826" s="76" t="s">
        <v>1144</v>
      </c>
      <c r="T826" s="69">
        <v>19200000</v>
      </c>
      <c r="U826" s="69">
        <v>4800000</v>
      </c>
      <c r="V826" s="77">
        <v>1821</v>
      </c>
      <c r="W826" s="44">
        <v>45546</v>
      </c>
      <c r="X826" s="45">
        <v>192000000</v>
      </c>
      <c r="Y826" s="77">
        <v>2198</v>
      </c>
      <c r="Z826" s="97">
        <v>45558</v>
      </c>
      <c r="AA826" s="111">
        <v>19200000</v>
      </c>
      <c r="AB826" s="77" t="s">
        <v>84</v>
      </c>
      <c r="AC826" s="86">
        <v>45555</v>
      </c>
      <c r="AD826" s="48" t="s">
        <v>4833</v>
      </c>
      <c r="AE826" s="8" t="s">
        <v>4834</v>
      </c>
      <c r="AF826" s="77" t="s">
        <v>87</v>
      </c>
      <c r="AG826" s="61" t="s">
        <v>2329</v>
      </c>
      <c r="AH826" s="89" t="s">
        <v>2275</v>
      </c>
      <c r="AI826" s="48" t="s">
        <v>108</v>
      </c>
      <c r="AJ826" s="97">
        <v>45650</v>
      </c>
      <c r="AK826" s="50">
        <v>4800000</v>
      </c>
      <c r="AL826" s="50">
        <v>4800000</v>
      </c>
      <c r="AM826" s="48">
        <v>123845</v>
      </c>
      <c r="AN826" s="46">
        <v>2123</v>
      </c>
      <c r="AO826" s="59">
        <v>45643</v>
      </c>
      <c r="AP826" s="50">
        <v>4800000</v>
      </c>
      <c r="AQ826" s="46">
        <v>2713</v>
      </c>
      <c r="AR826" s="59">
        <v>45653</v>
      </c>
      <c r="AS826" s="50">
        <v>4800000</v>
      </c>
      <c r="AT826" s="66">
        <v>1</v>
      </c>
      <c r="AU826" s="66">
        <v>0</v>
      </c>
      <c r="AV826" s="66">
        <f>AT826*30+AU826</f>
        <v>30</v>
      </c>
      <c r="AW826" s="66" t="s">
        <v>4335</v>
      </c>
      <c r="AX826" s="66">
        <v>30</v>
      </c>
      <c r="AY826" s="86">
        <v>45710</v>
      </c>
      <c r="AZ826" s="75"/>
      <c r="BA826" s="75"/>
      <c r="BB826" s="75"/>
      <c r="BC826" s="75"/>
      <c r="BD826" s="75"/>
      <c r="BE826" s="75"/>
      <c r="BF826" s="75"/>
      <c r="BG826" s="75"/>
      <c r="BH826" s="75"/>
      <c r="BI826" s="75"/>
      <c r="BJ826" s="75"/>
      <c r="BK826" s="75"/>
      <c r="BL826" s="75"/>
      <c r="BM826" s="75"/>
      <c r="BN826" s="75"/>
      <c r="BO826" s="75"/>
      <c r="BP826" s="75"/>
      <c r="BQ826" s="75"/>
      <c r="BR826" s="75"/>
      <c r="BS826" s="75"/>
      <c r="BT826" s="75"/>
      <c r="BU826" s="75"/>
      <c r="BV826" s="75"/>
      <c r="BW826" s="75"/>
      <c r="BX826" s="86">
        <v>45710</v>
      </c>
      <c r="BY826" s="65">
        <f>R826+AX826</f>
        <v>150</v>
      </c>
      <c r="BZ826" s="66" t="s">
        <v>111</v>
      </c>
      <c r="CA826" s="42">
        <f>T826+AL826</f>
        <v>24000000</v>
      </c>
      <c r="CB826" s="66" t="s">
        <v>656</v>
      </c>
    </row>
    <row r="827" spans="1:80" s="58" customFormat="1" ht="29.25" customHeight="1" x14ac:dyDescent="0.3">
      <c r="A827" s="75">
        <v>826</v>
      </c>
      <c r="B827" s="73">
        <v>114959</v>
      </c>
      <c r="C827" s="36" t="s">
        <v>2265</v>
      </c>
      <c r="D827" s="71" t="s">
        <v>2266</v>
      </c>
      <c r="E827" s="71" t="s">
        <v>2267</v>
      </c>
      <c r="F827" s="66" t="s">
        <v>4835</v>
      </c>
      <c r="G827" s="38" t="s">
        <v>4836</v>
      </c>
      <c r="H827" s="76" t="s">
        <v>76</v>
      </c>
      <c r="I827" s="76" t="s">
        <v>4837</v>
      </c>
      <c r="J827" s="40" t="s">
        <v>4828</v>
      </c>
      <c r="K827" s="66" t="s">
        <v>80</v>
      </c>
      <c r="L827" s="76" t="s">
        <v>81</v>
      </c>
      <c r="M827" s="86">
        <v>45555</v>
      </c>
      <c r="N827" s="86">
        <v>45558</v>
      </c>
      <c r="O827" s="86">
        <v>45679</v>
      </c>
      <c r="P827" s="76">
        <v>4</v>
      </c>
      <c r="Q827" s="76">
        <v>0</v>
      </c>
      <c r="R827" s="76">
        <v>120</v>
      </c>
      <c r="S827" s="76" t="s">
        <v>1144</v>
      </c>
      <c r="T827" s="69">
        <v>19200000</v>
      </c>
      <c r="U827" s="69">
        <v>4800000</v>
      </c>
      <c r="V827" s="77">
        <v>1821</v>
      </c>
      <c r="W827" s="44">
        <v>45546</v>
      </c>
      <c r="X827" s="45">
        <v>192000000</v>
      </c>
      <c r="Y827" s="77">
        <v>2199</v>
      </c>
      <c r="Z827" s="97">
        <v>45558</v>
      </c>
      <c r="AA827" s="111">
        <v>19200000</v>
      </c>
      <c r="AB827" s="77" t="s">
        <v>84</v>
      </c>
      <c r="AC827" s="86">
        <v>45555</v>
      </c>
      <c r="AD827" s="48" t="s">
        <v>4838</v>
      </c>
      <c r="AE827" s="8" t="s">
        <v>4839</v>
      </c>
      <c r="AF827" s="77" t="s">
        <v>87</v>
      </c>
      <c r="AG827" s="61" t="s">
        <v>2329</v>
      </c>
      <c r="AH827" s="89" t="s">
        <v>2275</v>
      </c>
      <c r="AI827" s="61" t="s">
        <v>2887</v>
      </c>
      <c r="AJ827" s="59">
        <v>45679</v>
      </c>
      <c r="AK827" s="50">
        <v>7200000</v>
      </c>
      <c r="AL827" s="50">
        <v>7200000</v>
      </c>
      <c r="AM827" s="48">
        <v>128474</v>
      </c>
      <c r="AN827" s="48">
        <v>966</v>
      </c>
      <c r="AO827" s="57">
        <v>45678</v>
      </c>
      <c r="AP827" s="50">
        <v>7200000</v>
      </c>
      <c r="AQ827" s="48">
        <v>988</v>
      </c>
      <c r="AR827" s="57">
        <v>45679</v>
      </c>
      <c r="AS827" s="50">
        <v>7200000</v>
      </c>
      <c r="AT827" s="76">
        <v>1</v>
      </c>
      <c r="AU827" s="76">
        <v>15</v>
      </c>
      <c r="AV827" s="76">
        <v>45</v>
      </c>
      <c r="AW827" s="76" t="s">
        <v>110</v>
      </c>
      <c r="AX827" s="76">
        <v>45</v>
      </c>
      <c r="AY827" s="57">
        <v>45722</v>
      </c>
      <c r="AZ827" s="37"/>
      <c r="BA827" s="75"/>
      <c r="BB827" s="75"/>
      <c r="BC827" s="75"/>
      <c r="BD827" s="75"/>
      <c r="BE827" s="75"/>
      <c r="BF827" s="75"/>
      <c r="BG827" s="75"/>
      <c r="BH827" s="75"/>
      <c r="BI827" s="75"/>
      <c r="BJ827" s="75"/>
      <c r="BK827" s="75"/>
      <c r="BL827" s="75"/>
      <c r="BM827" s="75"/>
      <c r="BN827" s="75"/>
      <c r="BO827" s="75"/>
      <c r="BP827" s="75"/>
      <c r="BQ827" s="75"/>
      <c r="BR827" s="75"/>
      <c r="BS827" s="75"/>
      <c r="BT827" s="75"/>
      <c r="BU827" s="75"/>
      <c r="BV827" s="75"/>
      <c r="BW827" s="75"/>
      <c r="BX827" s="57">
        <v>45722</v>
      </c>
      <c r="BY827" s="65">
        <f>R827+AX827</f>
        <v>165</v>
      </c>
      <c r="BZ827" s="66" t="s">
        <v>4527</v>
      </c>
      <c r="CA827" s="42">
        <f>T827+AL827</f>
        <v>26400000</v>
      </c>
      <c r="CB827" s="66" t="s">
        <v>656</v>
      </c>
    </row>
    <row r="828" spans="1:80" s="58" customFormat="1" ht="29.25" customHeight="1" x14ac:dyDescent="0.3">
      <c r="A828" s="75">
        <v>827</v>
      </c>
      <c r="B828" s="73">
        <v>115389</v>
      </c>
      <c r="C828" s="36" t="s">
        <v>71</v>
      </c>
      <c r="D828" s="71" t="s">
        <v>72</v>
      </c>
      <c r="E828" s="71" t="s">
        <v>73</v>
      </c>
      <c r="F828" s="66" t="s">
        <v>4840</v>
      </c>
      <c r="G828" s="38" t="s">
        <v>4841</v>
      </c>
      <c r="H828" s="76" t="s">
        <v>76</v>
      </c>
      <c r="I828" s="76" t="s">
        <v>4842</v>
      </c>
      <c r="J828" s="40" t="s">
        <v>4843</v>
      </c>
      <c r="K828" s="66" t="s">
        <v>80</v>
      </c>
      <c r="L828" s="76" t="s">
        <v>81</v>
      </c>
      <c r="M828" s="86">
        <v>45555</v>
      </c>
      <c r="N828" s="86">
        <v>45560</v>
      </c>
      <c r="O828" s="86">
        <v>45681</v>
      </c>
      <c r="P828" s="76">
        <v>4</v>
      </c>
      <c r="Q828" s="76">
        <v>15</v>
      </c>
      <c r="R828" s="76">
        <v>135</v>
      </c>
      <c r="S828" s="76" t="s">
        <v>2785</v>
      </c>
      <c r="T828" s="69">
        <v>13500000</v>
      </c>
      <c r="U828" s="69">
        <v>3000000</v>
      </c>
      <c r="V828" s="77">
        <v>1738</v>
      </c>
      <c r="W828" s="44">
        <v>45526</v>
      </c>
      <c r="X828" s="45">
        <v>13500000</v>
      </c>
      <c r="Y828" s="77">
        <v>2200</v>
      </c>
      <c r="Z828" s="97">
        <v>45558</v>
      </c>
      <c r="AA828" s="111">
        <v>13500000</v>
      </c>
      <c r="AB828" s="77" t="s">
        <v>84</v>
      </c>
      <c r="AC828" s="86">
        <v>45555</v>
      </c>
      <c r="AD828" s="48" t="s">
        <v>4844</v>
      </c>
      <c r="AE828" s="8" t="s">
        <v>4845</v>
      </c>
      <c r="AF828" s="77" t="s">
        <v>87</v>
      </c>
      <c r="AG828" s="61" t="s">
        <v>149</v>
      </c>
      <c r="AH828" s="60" t="s">
        <v>183</v>
      </c>
      <c r="AI828" s="48" t="s">
        <v>77</v>
      </c>
      <c r="AJ828" s="48" t="s">
        <v>77</v>
      </c>
      <c r="AK828" s="49"/>
      <c r="AL828" s="50"/>
      <c r="AM828" s="48" t="s">
        <v>77</v>
      </c>
      <c r="AN828" s="48" t="s">
        <v>77</v>
      </c>
      <c r="AO828" s="48" t="s">
        <v>77</v>
      </c>
      <c r="AP828" s="48" t="s">
        <v>77</v>
      </c>
      <c r="AQ828" s="48" t="s">
        <v>77</v>
      </c>
      <c r="AR828" s="48" t="s">
        <v>77</v>
      </c>
      <c r="AS828" s="48" t="s">
        <v>77</v>
      </c>
      <c r="AT828" s="51"/>
      <c r="AU828" s="51"/>
      <c r="AV828" s="51"/>
      <c r="AW828" s="51"/>
      <c r="AX828" s="52"/>
      <c r="AY828" s="37"/>
      <c r="AZ828" s="37"/>
      <c r="BA828" s="75"/>
      <c r="BB828" s="75"/>
      <c r="BC828" s="75"/>
      <c r="BD828" s="75"/>
      <c r="BE828" s="75"/>
      <c r="BF828" s="75"/>
      <c r="BG828" s="75"/>
      <c r="BH828" s="75"/>
      <c r="BI828" s="75"/>
      <c r="BJ828" s="75"/>
      <c r="BK828" s="75"/>
      <c r="BL828" s="75"/>
      <c r="BM828" s="75"/>
      <c r="BN828" s="75"/>
      <c r="BO828" s="75"/>
      <c r="BP828" s="75"/>
      <c r="BQ828" s="75"/>
      <c r="BR828" s="75"/>
      <c r="BS828" s="75"/>
      <c r="BT828" s="75"/>
      <c r="BU828" s="75"/>
      <c r="BV828" s="75"/>
      <c r="BW828" s="75"/>
      <c r="BX828" s="64">
        <f>O828</f>
        <v>45681</v>
      </c>
      <c r="BY828" s="65">
        <f>R828+AX828</f>
        <v>135</v>
      </c>
      <c r="BZ828" s="66" t="str">
        <f>S828</f>
        <v>4 MESES Y 15 DIAS</v>
      </c>
      <c r="CA828" s="42">
        <f>T828+AL828</f>
        <v>13500000</v>
      </c>
      <c r="CB828" s="37" t="s">
        <v>91</v>
      </c>
    </row>
    <row r="829" spans="1:80" s="58" customFormat="1" ht="29.25" customHeight="1" x14ac:dyDescent="0.3">
      <c r="A829" s="75">
        <v>828</v>
      </c>
      <c r="B829" s="73">
        <v>115161</v>
      </c>
      <c r="C829" s="36" t="s">
        <v>71</v>
      </c>
      <c r="D829" s="71" t="s">
        <v>72</v>
      </c>
      <c r="E829" s="71" t="s">
        <v>73</v>
      </c>
      <c r="F829" s="66" t="s">
        <v>4846</v>
      </c>
      <c r="G829" s="38" t="s">
        <v>4847</v>
      </c>
      <c r="H829" s="76" t="s">
        <v>76</v>
      </c>
      <c r="I829" s="76" t="s">
        <v>4848</v>
      </c>
      <c r="J829" s="40" t="s">
        <v>1057</v>
      </c>
      <c r="K829" s="66" t="s">
        <v>80</v>
      </c>
      <c r="L829" s="76" t="s">
        <v>81</v>
      </c>
      <c r="M829" s="86">
        <v>45555</v>
      </c>
      <c r="N829" s="86">
        <v>45558</v>
      </c>
      <c r="O829" s="86">
        <v>45695</v>
      </c>
      <c r="P829" s="76">
        <v>4</v>
      </c>
      <c r="Q829" s="76">
        <v>15</v>
      </c>
      <c r="R829" s="76">
        <v>135</v>
      </c>
      <c r="S829" s="76" t="s">
        <v>2785</v>
      </c>
      <c r="T829" s="69">
        <v>12960000</v>
      </c>
      <c r="U829" s="69">
        <v>2880000</v>
      </c>
      <c r="V829" s="77">
        <v>1840</v>
      </c>
      <c r="W829" s="44">
        <v>45553</v>
      </c>
      <c r="X829" s="45">
        <v>77760000</v>
      </c>
      <c r="Y829" s="77">
        <v>2201</v>
      </c>
      <c r="Z829" s="97">
        <v>45558</v>
      </c>
      <c r="AA829" s="111">
        <v>12960000</v>
      </c>
      <c r="AB829" s="77" t="s">
        <v>84</v>
      </c>
      <c r="AC829" s="86">
        <v>45555</v>
      </c>
      <c r="AD829" s="48" t="s">
        <v>4849</v>
      </c>
      <c r="AE829" s="8" t="s">
        <v>4850</v>
      </c>
      <c r="AF829" s="77" t="s">
        <v>87</v>
      </c>
      <c r="AG829" s="61" t="s">
        <v>746</v>
      </c>
      <c r="AH829" s="60" t="s">
        <v>747</v>
      </c>
      <c r="AI829" s="48" t="s">
        <v>108</v>
      </c>
      <c r="AJ829" s="59">
        <v>45694</v>
      </c>
      <c r="AK829" s="50">
        <v>4320000</v>
      </c>
      <c r="AL829" s="50">
        <v>4320000</v>
      </c>
      <c r="AM829" s="48">
        <v>129949</v>
      </c>
      <c r="AN829" s="48">
        <v>1093</v>
      </c>
      <c r="AO829" s="57">
        <v>45692</v>
      </c>
      <c r="AP829" s="50">
        <v>4320000</v>
      </c>
      <c r="AQ829" s="48">
        <v>1096</v>
      </c>
      <c r="AR829" s="57">
        <v>45698</v>
      </c>
      <c r="AS829" s="50">
        <v>4320000</v>
      </c>
      <c r="AT829" s="66">
        <v>1</v>
      </c>
      <c r="AU829" s="66">
        <v>15</v>
      </c>
      <c r="AV829" s="66">
        <v>45</v>
      </c>
      <c r="AW829" s="66" t="s">
        <v>110</v>
      </c>
      <c r="AX829" s="52">
        <v>45</v>
      </c>
      <c r="AY829" s="57">
        <v>45738</v>
      </c>
      <c r="AZ829" s="37"/>
      <c r="BA829" s="75"/>
      <c r="BB829" s="75"/>
      <c r="BC829" s="75"/>
      <c r="BD829" s="75"/>
      <c r="BE829" s="75"/>
      <c r="BF829" s="75"/>
      <c r="BG829" s="75"/>
      <c r="BH829" s="75"/>
      <c r="BI829" s="75"/>
      <c r="BJ829" s="75"/>
      <c r="BK829" s="75"/>
      <c r="BL829" s="75"/>
      <c r="BM829" s="75"/>
      <c r="BN829" s="75"/>
      <c r="BO829" s="75"/>
      <c r="BP829" s="75"/>
      <c r="BQ829" s="75"/>
      <c r="BR829" s="75"/>
      <c r="BS829" s="75"/>
      <c r="BT829" s="75"/>
      <c r="BU829" s="75"/>
      <c r="BV829" s="75"/>
      <c r="BW829" s="75"/>
      <c r="BX829" s="64">
        <v>45738</v>
      </c>
      <c r="BY829" s="65">
        <f>R829+AX829</f>
        <v>180</v>
      </c>
      <c r="BZ829" s="66" t="s">
        <v>2888</v>
      </c>
      <c r="CA829" s="42">
        <f>T829+AL829</f>
        <v>17280000</v>
      </c>
      <c r="CB829" s="66" t="s">
        <v>656</v>
      </c>
    </row>
    <row r="830" spans="1:80" s="58" customFormat="1" ht="29.25" customHeight="1" x14ac:dyDescent="0.3">
      <c r="A830" s="75">
        <v>829</v>
      </c>
      <c r="B830" s="73">
        <v>115161</v>
      </c>
      <c r="C830" s="36" t="s">
        <v>71</v>
      </c>
      <c r="D830" s="71" t="s">
        <v>72</v>
      </c>
      <c r="E830" s="71" t="s">
        <v>73</v>
      </c>
      <c r="F830" s="66" t="s">
        <v>4851</v>
      </c>
      <c r="G830" s="38" t="s">
        <v>4852</v>
      </c>
      <c r="H830" s="76" t="s">
        <v>76</v>
      </c>
      <c r="I830" s="76" t="s">
        <v>4853</v>
      </c>
      <c r="J830" s="40" t="s">
        <v>1057</v>
      </c>
      <c r="K830" s="66" t="s">
        <v>80</v>
      </c>
      <c r="L830" s="76" t="s">
        <v>81</v>
      </c>
      <c r="M830" s="86">
        <v>45555</v>
      </c>
      <c r="N830" s="86">
        <v>45558</v>
      </c>
      <c r="O830" s="86">
        <v>45695</v>
      </c>
      <c r="P830" s="76">
        <v>4</v>
      </c>
      <c r="Q830" s="76">
        <v>15</v>
      </c>
      <c r="R830" s="76">
        <v>135</v>
      </c>
      <c r="S830" s="76" t="s">
        <v>2785</v>
      </c>
      <c r="T830" s="69">
        <v>12960000</v>
      </c>
      <c r="U830" s="69">
        <v>2880000</v>
      </c>
      <c r="V830" s="77">
        <v>1840</v>
      </c>
      <c r="W830" s="44">
        <v>45553</v>
      </c>
      <c r="X830" s="45">
        <v>77760000</v>
      </c>
      <c r="Y830" s="77">
        <v>2202</v>
      </c>
      <c r="Z830" s="97">
        <v>45558</v>
      </c>
      <c r="AA830" s="111">
        <v>12960000</v>
      </c>
      <c r="AB830" s="77" t="s">
        <v>84</v>
      </c>
      <c r="AC830" s="86">
        <v>45555</v>
      </c>
      <c r="AD830" s="48" t="s">
        <v>4854</v>
      </c>
      <c r="AE830" s="8" t="s">
        <v>4855</v>
      </c>
      <c r="AF830" s="77" t="s">
        <v>87</v>
      </c>
      <c r="AG830" s="61" t="s">
        <v>746</v>
      </c>
      <c r="AH830" s="60" t="s">
        <v>747</v>
      </c>
      <c r="AI830" s="48" t="s">
        <v>108</v>
      </c>
      <c r="AJ830" s="59">
        <v>45694</v>
      </c>
      <c r="AK830" s="50">
        <v>4320000</v>
      </c>
      <c r="AL830" s="50">
        <v>4320000</v>
      </c>
      <c r="AM830" s="48">
        <v>129950</v>
      </c>
      <c r="AN830" s="48">
        <v>1094</v>
      </c>
      <c r="AO830" s="57">
        <v>45692</v>
      </c>
      <c r="AP830" s="50">
        <v>4320000</v>
      </c>
      <c r="AQ830" s="48">
        <v>1097</v>
      </c>
      <c r="AR830" s="57">
        <v>45698</v>
      </c>
      <c r="AS830" s="50">
        <v>4320000</v>
      </c>
      <c r="AT830" s="66">
        <v>1</v>
      </c>
      <c r="AU830" s="66">
        <v>15</v>
      </c>
      <c r="AV830" s="66">
        <v>45</v>
      </c>
      <c r="AW830" s="66" t="s">
        <v>110</v>
      </c>
      <c r="AX830" s="52">
        <v>45</v>
      </c>
      <c r="AY830" s="57">
        <v>45738</v>
      </c>
      <c r="AZ830" s="37"/>
      <c r="BA830" s="75"/>
      <c r="BB830" s="75"/>
      <c r="BC830" s="75"/>
      <c r="BD830" s="75"/>
      <c r="BE830" s="75"/>
      <c r="BF830" s="75"/>
      <c r="BG830" s="75"/>
      <c r="BH830" s="75"/>
      <c r="BI830" s="75"/>
      <c r="BJ830" s="75"/>
      <c r="BK830" s="75"/>
      <c r="BL830" s="75"/>
      <c r="BM830" s="75"/>
      <c r="BN830" s="75"/>
      <c r="BO830" s="75"/>
      <c r="BP830" s="75"/>
      <c r="BQ830" s="75"/>
      <c r="BR830" s="75"/>
      <c r="BS830" s="75"/>
      <c r="BT830" s="75"/>
      <c r="BU830" s="75"/>
      <c r="BV830" s="75"/>
      <c r="BW830" s="75"/>
      <c r="BX830" s="57">
        <v>45738</v>
      </c>
      <c r="BY830" s="65">
        <f>R830+AX830</f>
        <v>180</v>
      </c>
      <c r="BZ830" s="66" t="s">
        <v>2888</v>
      </c>
      <c r="CA830" s="42">
        <f>T830+AL830</f>
        <v>17280000</v>
      </c>
      <c r="CB830" s="66" t="s">
        <v>656</v>
      </c>
    </row>
    <row r="831" spans="1:80" s="58" customFormat="1" ht="29.25" customHeight="1" x14ac:dyDescent="0.3">
      <c r="A831" s="75">
        <v>830</v>
      </c>
      <c r="B831" s="73">
        <v>115161</v>
      </c>
      <c r="C831" s="36" t="s">
        <v>71</v>
      </c>
      <c r="D831" s="71" t="s">
        <v>72</v>
      </c>
      <c r="E831" s="71" t="s">
        <v>73</v>
      </c>
      <c r="F831" s="66" t="s">
        <v>4856</v>
      </c>
      <c r="G831" s="38" t="s">
        <v>1081</v>
      </c>
      <c r="H831" s="76" t="s">
        <v>76</v>
      </c>
      <c r="I831" s="76" t="s">
        <v>4857</v>
      </c>
      <c r="J831" s="40" t="s">
        <v>1057</v>
      </c>
      <c r="K831" s="66" t="s">
        <v>80</v>
      </c>
      <c r="L831" s="76" t="s">
        <v>81</v>
      </c>
      <c r="M831" s="86">
        <v>45555</v>
      </c>
      <c r="N831" s="86">
        <v>45559</v>
      </c>
      <c r="O831" s="86">
        <v>45696</v>
      </c>
      <c r="P831" s="76">
        <v>4</v>
      </c>
      <c r="Q831" s="76">
        <v>15</v>
      </c>
      <c r="R831" s="76">
        <v>135</v>
      </c>
      <c r="S831" s="76" t="s">
        <v>2785</v>
      </c>
      <c r="T831" s="69">
        <v>12960000</v>
      </c>
      <c r="U831" s="69">
        <v>2880000</v>
      </c>
      <c r="V831" s="77">
        <v>1840</v>
      </c>
      <c r="W831" s="44">
        <v>45553</v>
      </c>
      <c r="X831" s="45">
        <v>77760000</v>
      </c>
      <c r="Y831" s="77">
        <v>2207</v>
      </c>
      <c r="Z831" s="97">
        <v>45559</v>
      </c>
      <c r="AA831" s="111">
        <v>12960000</v>
      </c>
      <c r="AB831" s="77" t="s">
        <v>84</v>
      </c>
      <c r="AC831" s="86">
        <v>45555</v>
      </c>
      <c r="AD831" s="48" t="s">
        <v>4858</v>
      </c>
      <c r="AE831" s="8" t="s">
        <v>4859</v>
      </c>
      <c r="AF831" s="77" t="s">
        <v>87</v>
      </c>
      <c r="AG831" s="61" t="s">
        <v>746</v>
      </c>
      <c r="AH831" s="60" t="s">
        <v>747</v>
      </c>
      <c r="AI831" s="48" t="s">
        <v>108</v>
      </c>
      <c r="AJ831" s="59">
        <v>45694</v>
      </c>
      <c r="AK831" s="50">
        <v>4320000</v>
      </c>
      <c r="AL831" s="50">
        <v>4320000</v>
      </c>
      <c r="AM831" s="48">
        <v>129948</v>
      </c>
      <c r="AN831" s="48">
        <v>1092</v>
      </c>
      <c r="AO831" s="57">
        <v>45692</v>
      </c>
      <c r="AP831" s="50">
        <v>4320000</v>
      </c>
      <c r="AQ831" s="48">
        <v>1098</v>
      </c>
      <c r="AR831" s="57">
        <v>45698</v>
      </c>
      <c r="AS831" s="50">
        <v>4320000</v>
      </c>
      <c r="AT831" s="66">
        <v>1</v>
      </c>
      <c r="AU831" s="66">
        <v>15</v>
      </c>
      <c r="AV831" s="66">
        <v>45</v>
      </c>
      <c r="AW831" s="66" t="s">
        <v>110</v>
      </c>
      <c r="AX831" s="52">
        <v>45</v>
      </c>
      <c r="AY831" s="57">
        <v>45739</v>
      </c>
      <c r="AZ831" s="37"/>
      <c r="BA831" s="75"/>
      <c r="BB831" s="75"/>
      <c r="BC831" s="75"/>
      <c r="BD831" s="75"/>
      <c r="BE831" s="75"/>
      <c r="BF831" s="75"/>
      <c r="BG831" s="75"/>
      <c r="BH831" s="75"/>
      <c r="BI831" s="75"/>
      <c r="BJ831" s="75"/>
      <c r="BK831" s="75"/>
      <c r="BL831" s="75"/>
      <c r="BM831" s="75"/>
      <c r="BN831" s="75"/>
      <c r="BO831" s="75"/>
      <c r="BP831" s="75"/>
      <c r="BQ831" s="75"/>
      <c r="BR831" s="75"/>
      <c r="BS831" s="75"/>
      <c r="BT831" s="75"/>
      <c r="BU831" s="75"/>
      <c r="BV831" s="75"/>
      <c r="BW831" s="75"/>
      <c r="BX831" s="64">
        <v>45739</v>
      </c>
      <c r="BY831" s="65">
        <f>R831+AX831</f>
        <v>180</v>
      </c>
      <c r="BZ831" s="66" t="s">
        <v>2888</v>
      </c>
      <c r="CA831" s="42">
        <f>T831+AL831</f>
        <v>17280000</v>
      </c>
      <c r="CB831" s="66" t="s">
        <v>656</v>
      </c>
    </row>
    <row r="832" spans="1:80" s="58" customFormat="1" ht="29.25" customHeight="1" x14ac:dyDescent="0.3">
      <c r="A832" s="75">
        <v>831</v>
      </c>
      <c r="B832" s="73">
        <v>115585</v>
      </c>
      <c r="C832" s="36" t="s">
        <v>71</v>
      </c>
      <c r="D832" s="71" t="s">
        <v>72</v>
      </c>
      <c r="E832" s="71" t="s">
        <v>73</v>
      </c>
      <c r="F832" s="66" t="s">
        <v>4860</v>
      </c>
      <c r="G832" s="38" t="s">
        <v>3029</v>
      </c>
      <c r="H832" s="76" t="s">
        <v>76</v>
      </c>
      <c r="I832" s="76" t="s">
        <v>4861</v>
      </c>
      <c r="J832" s="40" t="s">
        <v>4862</v>
      </c>
      <c r="K832" s="66" t="s">
        <v>80</v>
      </c>
      <c r="L832" s="76" t="s">
        <v>81</v>
      </c>
      <c r="M832" s="86">
        <v>45555</v>
      </c>
      <c r="N832" s="86">
        <v>45559</v>
      </c>
      <c r="O832" s="86">
        <v>45680</v>
      </c>
      <c r="P832" s="76">
        <v>4</v>
      </c>
      <c r="Q832" s="76">
        <v>0</v>
      </c>
      <c r="R832" s="76">
        <v>120</v>
      </c>
      <c r="S832" s="76" t="s">
        <v>1144</v>
      </c>
      <c r="T832" s="69">
        <v>21800000</v>
      </c>
      <c r="U832" s="69">
        <v>5450000</v>
      </c>
      <c r="V832" s="77">
        <v>1825</v>
      </c>
      <c r="W832" s="44">
        <v>45552</v>
      </c>
      <c r="X832" s="45">
        <v>21800000</v>
      </c>
      <c r="Y832" s="77">
        <v>2203</v>
      </c>
      <c r="Z832" s="97">
        <v>45558</v>
      </c>
      <c r="AA832" s="111">
        <v>21800000</v>
      </c>
      <c r="AB832" s="77" t="s">
        <v>84</v>
      </c>
      <c r="AC832" s="86">
        <v>45555</v>
      </c>
      <c r="AD832" s="48" t="s">
        <v>4863</v>
      </c>
      <c r="AE832" s="8" t="s">
        <v>4864</v>
      </c>
      <c r="AF832" s="77" t="s">
        <v>87</v>
      </c>
      <c r="AG832" s="61" t="s">
        <v>204</v>
      </c>
      <c r="AH832" s="61" t="s">
        <v>348</v>
      </c>
      <c r="AI832" s="48" t="s">
        <v>108</v>
      </c>
      <c r="AJ832" s="97">
        <v>45650</v>
      </c>
      <c r="AK832" s="50">
        <v>10900000</v>
      </c>
      <c r="AL832" s="50">
        <v>10900000</v>
      </c>
      <c r="AM832" s="48">
        <v>123409</v>
      </c>
      <c r="AN832" s="46">
        <v>2047</v>
      </c>
      <c r="AO832" s="59">
        <v>45639</v>
      </c>
      <c r="AP832" s="50">
        <v>10900000</v>
      </c>
      <c r="AQ832" s="46">
        <v>2686</v>
      </c>
      <c r="AR832" s="59">
        <v>45652</v>
      </c>
      <c r="AS832" s="50">
        <v>10900000</v>
      </c>
      <c r="AT832" s="66">
        <v>2</v>
      </c>
      <c r="AU832" s="66">
        <v>0</v>
      </c>
      <c r="AV832" s="66">
        <f>AT832*30+AU832</f>
        <v>60</v>
      </c>
      <c r="AW832" s="66" t="s">
        <v>4484</v>
      </c>
      <c r="AX832" s="66">
        <v>60</v>
      </c>
      <c r="AY832" s="86">
        <v>45739</v>
      </c>
      <c r="AZ832" s="75"/>
      <c r="BA832" s="75"/>
      <c r="BB832" s="75"/>
      <c r="BC832" s="75"/>
      <c r="BD832" s="75"/>
      <c r="BE832" s="75"/>
      <c r="BF832" s="75"/>
      <c r="BG832" s="75"/>
      <c r="BH832" s="75"/>
      <c r="BI832" s="75"/>
      <c r="BJ832" s="75"/>
      <c r="BK832" s="75"/>
      <c r="BL832" s="75"/>
      <c r="BM832" s="75"/>
      <c r="BN832" s="75"/>
      <c r="BO832" s="75"/>
      <c r="BP832" s="75"/>
      <c r="BQ832" s="75"/>
      <c r="BR832" s="75"/>
      <c r="BS832" s="75"/>
      <c r="BT832" s="75"/>
      <c r="BU832" s="75"/>
      <c r="BV832" s="75"/>
      <c r="BW832" s="75"/>
      <c r="BX832" s="86">
        <v>45739</v>
      </c>
      <c r="BY832" s="65">
        <f>R832+AX832</f>
        <v>180</v>
      </c>
      <c r="BZ832" s="66" t="s">
        <v>2888</v>
      </c>
      <c r="CA832" s="42">
        <f>T832+AL832</f>
        <v>32700000</v>
      </c>
      <c r="CB832" s="66" t="s">
        <v>656</v>
      </c>
    </row>
    <row r="833" spans="1:80" s="58" customFormat="1" ht="29.25" customHeight="1" x14ac:dyDescent="0.3">
      <c r="A833" s="75">
        <v>832</v>
      </c>
      <c r="B833" s="73">
        <v>114911</v>
      </c>
      <c r="C833" s="36" t="s">
        <v>133</v>
      </c>
      <c r="D833" s="71" t="s">
        <v>134</v>
      </c>
      <c r="E833" s="71" t="s">
        <v>385</v>
      </c>
      <c r="F833" s="66" t="s">
        <v>4865</v>
      </c>
      <c r="G833" s="38" t="s">
        <v>4866</v>
      </c>
      <c r="H833" s="76" t="s">
        <v>76</v>
      </c>
      <c r="I833" s="76" t="s">
        <v>4867</v>
      </c>
      <c r="J833" s="40" t="s">
        <v>4868</v>
      </c>
      <c r="K833" s="66" t="s">
        <v>80</v>
      </c>
      <c r="L833" s="76" t="s">
        <v>81</v>
      </c>
      <c r="M833" s="86">
        <v>45555</v>
      </c>
      <c r="N833" s="86">
        <v>45582</v>
      </c>
      <c r="O833" s="86">
        <v>45721</v>
      </c>
      <c r="P833" s="76">
        <v>4</v>
      </c>
      <c r="Q833" s="76">
        <v>15</v>
      </c>
      <c r="R833" s="76">
        <v>135</v>
      </c>
      <c r="S833" s="76" t="s">
        <v>2785</v>
      </c>
      <c r="T833" s="69">
        <v>31500000</v>
      </c>
      <c r="U833" s="69">
        <v>7000000</v>
      </c>
      <c r="V833" s="77">
        <v>1759</v>
      </c>
      <c r="W833" s="44">
        <v>45530</v>
      </c>
      <c r="X833" s="45">
        <v>31500000</v>
      </c>
      <c r="Y833" s="77">
        <v>2204</v>
      </c>
      <c r="Z833" s="97">
        <v>45558</v>
      </c>
      <c r="AA833" s="111">
        <v>31500000</v>
      </c>
      <c r="AB833" s="77" t="s">
        <v>84</v>
      </c>
      <c r="AC833" s="86">
        <v>45555</v>
      </c>
      <c r="AD833" s="48" t="s">
        <v>4869</v>
      </c>
      <c r="AE833" s="8" t="s">
        <v>4870</v>
      </c>
      <c r="AF833" s="77" t="s">
        <v>87</v>
      </c>
      <c r="AG833" s="61" t="s">
        <v>392</v>
      </c>
      <c r="AH833" s="61" t="s">
        <v>107</v>
      </c>
      <c r="AI833" s="48" t="s">
        <v>77</v>
      </c>
      <c r="AJ833" s="48" t="s">
        <v>77</v>
      </c>
      <c r="AK833" s="49"/>
      <c r="AL833" s="50"/>
      <c r="AM833" s="48" t="s">
        <v>77</v>
      </c>
      <c r="AN833" s="48" t="s">
        <v>77</v>
      </c>
      <c r="AO833" s="48" t="s">
        <v>77</v>
      </c>
      <c r="AP833" s="48" t="s">
        <v>77</v>
      </c>
      <c r="AQ833" s="48" t="s">
        <v>77</v>
      </c>
      <c r="AR833" s="48" t="s">
        <v>77</v>
      </c>
      <c r="AS833" s="48" t="s">
        <v>77</v>
      </c>
      <c r="AT833" s="51"/>
      <c r="AU833" s="51"/>
      <c r="AV833" s="51"/>
      <c r="AW833" s="51"/>
      <c r="AX833" s="52"/>
      <c r="AY833" s="37"/>
      <c r="AZ833" s="37"/>
      <c r="BA833" s="75"/>
      <c r="BB833" s="75"/>
      <c r="BC833" s="75"/>
      <c r="BD833" s="75"/>
      <c r="BE833" s="75"/>
      <c r="BF833" s="75"/>
      <c r="BG833" s="75"/>
      <c r="BH833" s="75"/>
      <c r="BI833" s="75"/>
      <c r="BJ833" s="75"/>
      <c r="BK833" s="75"/>
      <c r="BL833" s="75"/>
      <c r="BM833" s="75"/>
      <c r="BN833" s="75"/>
      <c r="BO833" s="75"/>
      <c r="BP833" s="75"/>
      <c r="BQ833" s="75"/>
      <c r="BR833" s="75"/>
      <c r="BS833" s="75"/>
      <c r="BT833" s="75"/>
      <c r="BU833" s="75"/>
      <c r="BV833" s="67" t="s">
        <v>243</v>
      </c>
      <c r="BW833" s="79">
        <v>45582</v>
      </c>
      <c r="BX833" s="79">
        <v>45582</v>
      </c>
      <c r="BY833" s="65">
        <v>0</v>
      </c>
      <c r="BZ833" s="66" t="s">
        <v>1189</v>
      </c>
      <c r="CA833" s="42">
        <v>0</v>
      </c>
      <c r="CB833" s="37" t="s">
        <v>245</v>
      </c>
    </row>
    <row r="834" spans="1:80" s="58" customFormat="1" ht="29.25" customHeight="1" x14ac:dyDescent="0.3">
      <c r="A834" s="75">
        <v>833</v>
      </c>
      <c r="B834" s="73">
        <v>114959</v>
      </c>
      <c r="C834" s="36" t="s">
        <v>2265</v>
      </c>
      <c r="D834" s="71" t="s">
        <v>2266</v>
      </c>
      <c r="E834" s="71" t="s">
        <v>2267</v>
      </c>
      <c r="F834" s="66" t="s">
        <v>4871</v>
      </c>
      <c r="G834" s="38" t="s">
        <v>2651</v>
      </c>
      <c r="H834" s="76" t="s">
        <v>76</v>
      </c>
      <c r="I834" s="76" t="s">
        <v>4872</v>
      </c>
      <c r="J834" s="40" t="s">
        <v>4828</v>
      </c>
      <c r="K834" s="66" t="s">
        <v>80</v>
      </c>
      <c r="L834" s="76" t="s">
        <v>81</v>
      </c>
      <c r="M834" s="86">
        <v>45555</v>
      </c>
      <c r="N834" s="86">
        <v>45558</v>
      </c>
      <c r="O834" s="86">
        <v>45679</v>
      </c>
      <c r="P834" s="76">
        <v>4</v>
      </c>
      <c r="Q834" s="76">
        <v>0</v>
      </c>
      <c r="R834" s="76">
        <v>120</v>
      </c>
      <c r="S834" s="76" t="s">
        <v>1144</v>
      </c>
      <c r="T834" s="69">
        <v>19200000</v>
      </c>
      <c r="U834" s="69">
        <v>4800000</v>
      </c>
      <c r="V834" s="77">
        <v>1821</v>
      </c>
      <c r="W834" s="44">
        <v>45546</v>
      </c>
      <c r="X834" s="45">
        <v>192000000</v>
      </c>
      <c r="Y834" s="77">
        <v>2205</v>
      </c>
      <c r="Z834" s="97">
        <v>45558</v>
      </c>
      <c r="AA834" s="111">
        <v>19200000</v>
      </c>
      <c r="AB834" s="77" t="s">
        <v>84</v>
      </c>
      <c r="AC834" s="86">
        <v>45555</v>
      </c>
      <c r="AD834" s="48" t="s">
        <v>4873</v>
      </c>
      <c r="AE834" s="8" t="s">
        <v>4874</v>
      </c>
      <c r="AF834" s="77" t="s">
        <v>87</v>
      </c>
      <c r="AG834" s="61" t="s">
        <v>2329</v>
      </c>
      <c r="AH834" s="89" t="s">
        <v>2275</v>
      </c>
      <c r="AI834" s="48" t="s">
        <v>108</v>
      </c>
      <c r="AJ834" s="97">
        <v>45649</v>
      </c>
      <c r="AK834" s="50">
        <v>4800000</v>
      </c>
      <c r="AL834" s="50">
        <v>4800000</v>
      </c>
      <c r="AM834" s="48">
        <v>123846</v>
      </c>
      <c r="AN834" s="46">
        <v>2124</v>
      </c>
      <c r="AO834" s="59">
        <v>45643</v>
      </c>
      <c r="AP834" s="50">
        <v>4800000</v>
      </c>
      <c r="AQ834" s="46">
        <v>2714</v>
      </c>
      <c r="AR834" s="59">
        <v>45653</v>
      </c>
      <c r="AS834" s="50">
        <v>4800000</v>
      </c>
      <c r="AT834" s="66">
        <v>1</v>
      </c>
      <c r="AU834" s="66">
        <v>0</v>
      </c>
      <c r="AV834" s="66">
        <f>AT834*30+AU834</f>
        <v>30</v>
      </c>
      <c r="AW834" s="66" t="s">
        <v>4335</v>
      </c>
      <c r="AX834" s="66">
        <v>30</v>
      </c>
      <c r="AY834" s="86">
        <v>45710</v>
      </c>
      <c r="AZ834" s="75"/>
      <c r="BA834" s="75"/>
      <c r="BB834" s="75"/>
      <c r="BC834" s="75"/>
      <c r="BD834" s="75"/>
      <c r="BE834" s="75"/>
      <c r="BF834" s="75"/>
      <c r="BG834" s="75"/>
      <c r="BH834" s="75"/>
      <c r="BI834" s="75"/>
      <c r="BJ834" s="75"/>
      <c r="BK834" s="75"/>
      <c r="BL834" s="75"/>
      <c r="BM834" s="75"/>
      <c r="BN834" s="75"/>
      <c r="BO834" s="75"/>
      <c r="BP834" s="75"/>
      <c r="BQ834" s="75"/>
      <c r="BR834" s="75"/>
      <c r="BS834" s="75"/>
      <c r="BT834" s="75"/>
      <c r="BU834" s="75"/>
      <c r="BV834" s="75"/>
      <c r="BW834" s="75"/>
      <c r="BX834" s="86">
        <v>45710</v>
      </c>
      <c r="BY834" s="65">
        <f>R834+AX834</f>
        <v>150</v>
      </c>
      <c r="BZ834" s="66" t="s">
        <v>111</v>
      </c>
      <c r="CA834" s="42">
        <f>T834+AL834</f>
        <v>24000000</v>
      </c>
      <c r="CB834" s="66" t="s">
        <v>656</v>
      </c>
    </row>
    <row r="835" spans="1:80" s="58" customFormat="1" ht="29.25" customHeight="1" x14ac:dyDescent="0.3">
      <c r="A835" s="75">
        <v>834</v>
      </c>
      <c r="B835" s="73">
        <v>114788</v>
      </c>
      <c r="C835" s="36" t="s">
        <v>133</v>
      </c>
      <c r="D835" s="71" t="s">
        <v>134</v>
      </c>
      <c r="E835" s="71" t="s">
        <v>385</v>
      </c>
      <c r="F835" s="66" t="s">
        <v>4875</v>
      </c>
      <c r="G835" s="38" t="s">
        <v>589</v>
      </c>
      <c r="H835" s="76" t="s">
        <v>76</v>
      </c>
      <c r="I835" s="76" t="s">
        <v>4876</v>
      </c>
      <c r="J835" s="40" t="s">
        <v>4877</v>
      </c>
      <c r="K835" s="66" t="s">
        <v>80</v>
      </c>
      <c r="L835" s="76" t="s">
        <v>81</v>
      </c>
      <c r="M835" s="86">
        <v>45559</v>
      </c>
      <c r="N835" s="86">
        <v>45566</v>
      </c>
      <c r="O835" s="86">
        <v>45703</v>
      </c>
      <c r="P835" s="76">
        <v>4</v>
      </c>
      <c r="Q835" s="76">
        <v>15</v>
      </c>
      <c r="R835" s="76">
        <v>135</v>
      </c>
      <c r="S835" s="76" t="s">
        <v>2785</v>
      </c>
      <c r="T835" s="69">
        <v>22500000</v>
      </c>
      <c r="U835" s="69">
        <v>5000000</v>
      </c>
      <c r="V835" s="77">
        <v>1790</v>
      </c>
      <c r="W835" s="44">
        <v>45545</v>
      </c>
      <c r="X835" s="45">
        <v>22500000</v>
      </c>
      <c r="Y835" s="77">
        <v>2208</v>
      </c>
      <c r="Z835" s="97">
        <v>45561</v>
      </c>
      <c r="AA835" s="111">
        <v>22500000</v>
      </c>
      <c r="AB835" s="77" t="s">
        <v>84</v>
      </c>
      <c r="AC835" s="86">
        <v>45559</v>
      </c>
      <c r="AD835" s="48" t="s">
        <v>4878</v>
      </c>
      <c r="AE835" s="8" t="s">
        <v>4879</v>
      </c>
      <c r="AF835" s="77" t="s">
        <v>87</v>
      </c>
      <c r="AG835" s="61" t="s">
        <v>141</v>
      </c>
      <c r="AH835" s="61" t="s">
        <v>348</v>
      </c>
      <c r="AI835" s="48" t="s">
        <v>108</v>
      </c>
      <c r="AJ835" s="59">
        <v>45694</v>
      </c>
      <c r="AK835" s="50">
        <v>7500000</v>
      </c>
      <c r="AL835" s="50">
        <v>7500000</v>
      </c>
      <c r="AM835" s="48">
        <v>130038</v>
      </c>
      <c r="AN835" s="48">
        <v>1121</v>
      </c>
      <c r="AO835" s="57">
        <v>45692</v>
      </c>
      <c r="AP835" s="50">
        <v>7500000</v>
      </c>
      <c r="AQ835" s="48">
        <v>1118</v>
      </c>
      <c r="AR835" s="57">
        <v>45699</v>
      </c>
      <c r="AS835" s="50">
        <v>7500000</v>
      </c>
      <c r="AT835" s="66">
        <v>1</v>
      </c>
      <c r="AU835" s="66">
        <v>15</v>
      </c>
      <c r="AV835" s="66">
        <v>45</v>
      </c>
      <c r="AW835" s="66" t="s">
        <v>110</v>
      </c>
      <c r="AX835" s="52">
        <v>45</v>
      </c>
      <c r="AY835" s="57">
        <v>45747</v>
      </c>
      <c r="AZ835" s="37"/>
      <c r="BA835" s="75"/>
      <c r="BB835" s="75"/>
      <c r="BC835" s="75"/>
      <c r="BD835" s="75"/>
      <c r="BE835" s="75"/>
      <c r="BF835" s="75"/>
      <c r="BG835" s="75"/>
      <c r="BH835" s="75"/>
      <c r="BI835" s="75"/>
      <c r="BJ835" s="75"/>
      <c r="BK835" s="75"/>
      <c r="BL835" s="75"/>
      <c r="BM835" s="75"/>
      <c r="BN835" s="75"/>
      <c r="BO835" s="75"/>
      <c r="BP835" s="75"/>
      <c r="BQ835" s="75"/>
      <c r="BR835" s="75"/>
      <c r="BS835" s="75"/>
      <c r="BT835" s="75"/>
      <c r="BU835" s="75"/>
      <c r="BV835" s="75"/>
      <c r="BW835" s="75"/>
      <c r="BX835" s="64">
        <v>45747</v>
      </c>
      <c r="BY835" s="65">
        <f>R835+AX835</f>
        <v>180</v>
      </c>
      <c r="BZ835" s="66" t="s">
        <v>2888</v>
      </c>
      <c r="CA835" s="42">
        <f>T835+AL835</f>
        <v>30000000</v>
      </c>
      <c r="CB835" s="66" t="s">
        <v>656</v>
      </c>
    </row>
    <row r="836" spans="1:80" s="58" customFormat="1" ht="29.25" customHeight="1" x14ac:dyDescent="0.3">
      <c r="A836" s="75">
        <v>835</v>
      </c>
      <c r="B836" s="73">
        <v>115820</v>
      </c>
      <c r="C836" s="70" t="e">
        <v>#N/A</v>
      </c>
      <c r="D836" s="71" t="s">
        <v>4880</v>
      </c>
      <c r="E836" s="71" t="s">
        <v>4881</v>
      </c>
      <c r="F836" s="76" t="s">
        <v>4882</v>
      </c>
      <c r="G836" s="38" t="s">
        <v>4883</v>
      </c>
      <c r="H836" s="76" t="s">
        <v>643</v>
      </c>
      <c r="I836" s="76" t="s">
        <v>4884</v>
      </c>
      <c r="J836" s="40" t="s">
        <v>4885</v>
      </c>
      <c r="K836" s="76" t="s">
        <v>4886</v>
      </c>
      <c r="L836" s="76" t="s">
        <v>3263</v>
      </c>
      <c r="M836" s="86">
        <v>45560</v>
      </c>
      <c r="N836" s="86">
        <v>45562</v>
      </c>
      <c r="O836" s="86">
        <v>45622</v>
      </c>
      <c r="P836" s="76">
        <v>2</v>
      </c>
      <c r="Q836" s="76">
        <v>0</v>
      </c>
      <c r="R836" s="76">
        <v>60</v>
      </c>
      <c r="S836" s="76" t="s">
        <v>3264</v>
      </c>
      <c r="T836" s="69">
        <v>346243500</v>
      </c>
      <c r="U836" s="69" t="s">
        <v>644</v>
      </c>
      <c r="V836" s="77">
        <v>1735</v>
      </c>
      <c r="W836" s="44">
        <v>45524</v>
      </c>
      <c r="X836" s="45">
        <v>346306150</v>
      </c>
      <c r="Y836" s="77">
        <v>2245</v>
      </c>
      <c r="Z836" s="97">
        <v>45562</v>
      </c>
      <c r="AA836" s="111">
        <v>346243500</v>
      </c>
      <c r="AB836" s="77" t="s">
        <v>3171</v>
      </c>
      <c r="AC836" s="97">
        <v>45540</v>
      </c>
      <c r="AD836" s="48" t="s">
        <v>4887</v>
      </c>
      <c r="AE836" s="8" t="s">
        <v>4888</v>
      </c>
      <c r="AF836" s="77" t="s">
        <v>87</v>
      </c>
      <c r="AG836" s="61" t="s">
        <v>4889</v>
      </c>
      <c r="AH836" s="61" t="s">
        <v>4616</v>
      </c>
      <c r="AI836" s="48" t="s">
        <v>77</v>
      </c>
      <c r="AJ836" s="48" t="s">
        <v>77</v>
      </c>
      <c r="AK836" s="49"/>
      <c r="AL836" s="50"/>
      <c r="AM836" s="48" t="s">
        <v>77</v>
      </c>
      <c r="AN836" s="48" t="s">
        <v>77</v>
      </c>
      <c r="AO836" s="48" t="s">
        <v>77</v>
      </c>
      <c r="AP836" s="48" t="s">
        <v>77</v>
      </c>
      <c r="AQ836" s="48" t="s">
        <v>77</v>
      </c>
      <c r="AR836" s="48" t="s">
        <v>77</v>
      </c>
      <c r="AS836" s="48" t="s">
        <v>77</v>
      </c>
      <c r="AT836" s="51"/>
      <c r="AU836" s="51"/>
      <c r="AV836" s="51"/>
      <c r="AW836" s="51"/>
      <c r="AX836" s="52"/>
      <c r="AY836" s="37"/>
      <c r="AZ836" s="37"/>
      <c r="BA836" s="75"/>
      <c r="BB836" s="75"/>
      <c r="BC836" s="75"/>
      <c r="BD836" s="75"/>
      <c r="BE836" s="75"/>
      <c r="BF836" s="75"/>
      <c r="BG836" s="75"/>
      <c r="BH836" s="75"/>
      <c r="BI836" s="75"/>
      <c r="BJ836" s="75"/>
      <c r="BK836" s="75"/>
      <c r="BL836" s="75"/>
      <c r="BM836" s="75"/>
      <c r="BN836" s="75"/>
      <c r="BO836" s="75"/>
      <c r="BP836" s="75"/>
      <c r="BQ836" s="75"/>
      <c r="BR836" s="75"/>
      <c r="BS836" s="75"/>
      <c r="BT836" s="75"/>
      <c r="BU836" s="75"/>
      <c r="BV836" s="75"/>
      <c r="BW836" s="75"/>
      <c r="BX836" s="64">
        <f>O836</f>
        <v>45622</v>
      </c>
      <c r="BY836" s="65">
        <f>R836+AX836</f>
        <v>60</v>
      </c>
      <c r="BZ836" s="66" t="str">
        <f>S836</f>
        <v>2 MESES</v>
      </c>
      <c r="CA836" s="42">
        <f>T836+AL836</f>
        <v>346243500</v>
      </c>
      <c r="CB836" s="37" t="s">
        <v>91</v>
      </c>
    </row>
    <row r="837" spans="1:80" s="58" customFormat="1" ht="29.25" customHeight="1" x14ac:dyDescent="0.3">
      <c r="A837" s="75">
        <v>836</v>
      </c>
      <c r="B837" s="73">
        <v>115652</v>
      </c>
      <c r="C837" s="36" t="s">
        <v>71</v>
      </c>
      <c r="D837" s="71" t="s">
        <v>72</v>
      </c>
      <c r="E837" s="71" t="s">
        <v>73</v>
      </c>
      <c r="F837" s="66" t="s">
        <v>4890</v>
      </c>
      <c r="G837" s="38" t="s">
        <v>4891</v>
      </c>
      <c r="H837" s="76" t="s">
        <v>76</v>
      </c>
      <c r="I837" s="76" t="s">
        <v>4892</v>
      </c>
      <c r="J837" s="40" t="s">
        <v>1857</v>
      </c>
      <c r="K837" s="66" t="s">
        <v>80</v>
      </c>
      <c r="L837" s="76" t="s">
        <v>81</v>
      </c>
      <c r="M837" s="86">
        <v>45558</v>
      </c>
      <c r="N837" s="86">
        <v>45561</v>
      </c>
      <c r="O837" s="86">
        <v>45682</v>
      </c>
      <c r="P837" s="76">
        <v>4</v>
      </c>
      <c r="Q837" s="76">
        <v>0</v>
      </c>
      <c r="R837" s="76">
        <v>120</v>
      </c>
      <c r="S837" s="76" t="s">
        <v>1144</v>
      </c>
      <c r="T837" s="69">
        <v>11200000</v>
      </c>
      <c r="U837" s="69">
        <v>2800000</v>
      </c>
      <c r="V837" s="77">
        <v>1755</v>
      </c>
      <c r="W837" s="44">
        <v>45530</v>
      </c>
      <c r="X837" s="45">
        <v>11200000</v>
      </c>
      <c r="Y837" s="77">
        <v>2211</v>
      </c>
      <c r="Z837" s="97">
        <v>45561</v>
      </c>
      <c r="AA837" s="111">
        <v>11200000</v>
      </c>
      <c r="AB837" s="77" t="s">
        <v>84</v>
      </c>
      <c r="AC837" s="86">
        <v>45558</v>
      </c>
      <c r="AD837" s="48" t="s">
        <v>4893</v>
      </c>
      <c r="AE837" s="8" t="s">
        <v>4894</v>
      </c>
      <c r="AF837" s="77" t="s">
        <v>87</v>
      </c>
      <c r="AG837" s="61" t="s">
        <v>439</v>
      </c>
      <c r="AH837" s="60" t="s">
        <v>4392</v>
      </c>
      <c r="AI837" s="48" t="s">
        <v>108</v>
      </c>
      <c r="AJ837" s="97">
        <v>45650</v>
      </c>
      <c r="AK837" s="50">
        <v>5600000</v>
      </c>
      <c r="AL837" s="50">
        <v>5600000</v>
      </c>
      <c r="AM837" s="48">
        <v>123875</v>
      </c>
      <c r="AN837" s="46">
        <v>2111</v>
      </c>
      <c r="AO837" s="59">
        <v>45643</v>
      </c>
      <c r="AP837" s="50">
        <v>5600000</v>
      </c>
      <c r="AQ837" s="46">
        <v>2715</v>
      </c>
      <c r="AR837" s="59">
        <v>45653</v>
      </c>
      <c r="AS837" s="50">
        <v>5600000</v>
      </c>
      <c r="AT837" s="66">
        <v>2</v>
      </c>
      <c r="AU837" s="66">
        <v>0</v>
      </c>
      <c r="AV837" s="66">
        <f>AT837*30+AU837</f>
        <v>60</v>
      </c>
      <c r="AW837" s="66" t="s">
        <v>4484</v>
      </c>
      <c r="AX837" s="66">
        <v>60</v>
      </c>
      <c r="AY837" s="86">
        <v>45741</v>
      </c>
      <c r="AZ837" s="75"/>
      <c r="BA837" s="75"/>
      <c r="BB837" s="75"/>
      <c r="BC837" s="75"/>
      <c r="BD837" s="75"/>
      <c r="BE837" s="75"/>
      <c r="BF837" s="75"/>
      <c r="BG837" s="75"/>
      <c r="BH837" s="75"/>
      <c r="BI837" s="75"/>
      <c r="BJ837" s="75"/>
      <c r="BK837" s="75"/>
      <c r="BL837" s="75"/>
      <c r="BM837" s="75"/>
      <c r="BN837" s="75"/>
      <c r="BO837" s="75"/>
      <c r="BP837" s="75"/>
      <c r="BQ837" s="75"/>
      <c r="BR837" s="75"/>
      <c r="BS837" s="75"/>
      <c r="BT837" s="75"/>
      <c r="BU837" s="75"/>
      <c r="BV837" s="75"/>
      <c r="BW837" s="75"/>
      <c r="BX837" s="86">
        <v>45741</v>
      </c>
      <c r="BY837" s="65">
        <f>R837+AX837</f>
        <v>180</v>
      </c>
      <c r="BZ837" s="66" t="s">
        <v>2888</v>
      </c>
      <c r="CA837" s="42">
        <f>T837+AL837</f>
        <v>16800000</v>
      </c>
      <c r="CB837" s="66" t="s">
        <v>656</v>
      </c>
    </row>
    <row r="838" spans="1:80" s="58" customFormat="1" ht="29.25" customHeight="1" x14ac:dyDescent="0.3">
      <c r="A838" s="75">
        <v>837</v>
      </c>
      <c r="B838" s="73">
        <v>114912</v>
      </c>
      <c r="C838" s="36" t="s">
        <v>133</v>
      </c>
      <c r="D838" s="71" t="s">
        <v>134</v>
      </c>
      <c r="E838" s="71" t="s">
        <v>385</v>
      </c>
      <c r="F838" s="66" t="s">
        <v>4895</v>
      </c>
      <c r="G838" s="38" t="s">
        <v>4896</v>
      </c>
      <c r="H838" s="76" t="s">
        <v>76</v>
      </c>
      <c r="I838" s="76" t="s">
        <v>4897</v>
      </c>
      <c r="J838" s="40" t="s">
        <v>1840</v>
      </c>
      <c r="K838" s="66" t="s">
        <v>80</v>
      </c>
      <c r="L838" s="76" t="s">
        <v>81</v>
      </c>
      <c r="M838" s="86">
        <v>45558</v>
      </c>
      <c r="N838" s="86">
        <v>45566</v>
      </c>
      <c r="O838" s="86">
        <v>45703</v>
      </c>
      <c r="P838" s="76">
        <v>4</v>
      </c>
      <c r="Q838" s="76">
        <v>15</v>
      </c>
      <c r="R838" s="76">
        <v>135</v>
      </c>
      <c r="S838" s="76" t="s">
        <v>2785</v>
      </c>
      <c r="T838" s="69">
        <v>22500000</v>
      </c>
      <c r="U838" s="69">
        <v>5000000</v>
      </c>
      <c r="V838" s="77">
        <v>1760</v>
      </c>
      <c r="W838" s="44">
        <v>45530</v>
      </c>
      <c r="X838" s="45">
        <v>22500000</v>
      </c>
      <c r="Y838" s="77">
        <v>2212</v>
      </c>
      <c r="Z838" s="97">
        <v>45561</v>
      </c>
      <c r="AA838" s="111">
        <v>22500000</v>
      </c>
      <c r="AB838" s="77" t="s">
        <v>84</v>
      </c>
      <c r="AC838" s="86">
        <v>45558</v>
      </c>
      <c r="AD838" s="48" t="s">
        <v>4898</v>
      </c>
      <c r="AE838" s="8" t="s">
        <v>4899</v>
      </c>
      <c r="AF838" s="77" t="s">
        <v>87</v>
      </c>
      <c r="AG838" s="48" t="s">
        <v>643</v>
      </c>
      <c r="AH838" s="61" t="s">
        <v>107</v>
      </c>
      <c r="AI838" s="61" t="s">
        <v>2887</v>
      </c>
      <c r="AJ838" s="59">
        <v>45685</v>
      </c>
      <c r="AK838" s="50">
        <v>7500000</v>
      </c>
      <c r="AL838" s="50">
        <v>7500000</v>
      </c>
      <c r="AM838" s="48">
        <v>128673</v>
      </c>
      <c r="AN838" s="48">
        <v>991</v>
      </c>
      <c r="AO838" s="57">
        <v>45679</v>
      </c>
      <c r="AP838" s="50">
        <v>7500000</v>
      </c>
      <c r="AQ838" s="48">
        <v>1036</v>
      </c>
      <c r="AR838" s="57">
        <v>45687</v>
      </c>
      <c r="AS838" s="50">
        <v>7500000</v>
      </c>
      <c r="AT838" s="66">
        <v>1</v>
      </c>
      <c r="AU838" s="66">
        <v>15</v>
      </c>
      <c r="AV838" s="66">
        <v>45</v>
      </c>
      <c r="AW838" s="66" t="s">
        <v>110</v>
      </c>
      <c r="AX838" s="52">
        <v>45</v>
      </c>
      <c r="AY838" s="57">
        <v>45746</v>
      </c>
      <c r="AZ838" s="37"/>
      <c r="BA838" s="75"/>
      <c r="BB838" s="75"/>
      <c r="BC838" s="75"/>
      <c r="BD838" s="75"/>
      <c r="BE838" s="75"/>
      <c r="BF838" s="75"/>
      <c r="BG838" s="75"/>
      <c r="BH838" s="75"/>
      <c r="BI838" s="75"/>
      <c r="BJ838" s="75"/>
      <c r="BK838" s="75"/>
      <c r="BL838" s="75"/>
      <c r="BM838" s="75"/>
      <c r="BN838" s="75"/>
      <c r="BO838" s="75"/>
      <c r="BP838" s="75"/>
      <c r="BQ838" s="75"/>
      <c r="BR838" s="75"/>
      <c r="BS838" s="75"/>
      <c r="BT838" s="75"/>
      <c r="BU838" s="75"/>
      <c r="BV838" s="75"/>
      <c r="BW838" s="75"/>
      <c r="BX838" s="64">
        <v>45746</v>
      </c>
      <c r="BY838" s="65">
        <f>R838+AX838</f>
        <v>180</v>
      </c>
      <c r="BZ838" s="66" t="s">
        <v>2888</v>
      </c>
      <c r="CA838" s="42">
        <f>T838+AL838</f>
        <v>30000000</v>
      </c>
      <c r="CB838" s="66" t="s">
        <v>656</v>
      </c>
    </row>
    <row r="839" spans="1:80" s="58" customFormat="1" ht="29.25" customHeight="1" x14ac:dyDescent="0.3">
      <c r="A839" s="75">
        <v>838</v>
      </c>
      <c r="B839" s="73">
        <v>116219</v>
      </c>
      <c r="C839" s="36" t="s">
        <v>71</v>
      </c>
      <c r="D839" s="71" t="s">
        <v>72</v>
      </c>
      <c r="E839" s="71" t="s">
        <v>73</v>
      </c>
      <c r="F839" s="66" t="s">
        <v>4900</v>
      </c>
      <c r="G839" s="38" t="s">
        <v>1037</v>
      </c>
      <c r="H839" s="76" t="s">
        <v>76</v>
      </c>
      <c r="I839" s="76" t="s">
        <v>4901</v>
      </c>
      <c r="J839" s="40" t="s">
        <v>1039</v>
      </c>
      <c r="K839" s="66" t="s">
        <v>80</v>
      </c>
      <c r="L839" s="76" t="s">
        <v>81</v>
      </c>
      <c r="M839" s="86">
        <v>45559</v>
      </c>
      <c r="N839" s="86">
        <v>45561</v>
      </c>
      <c r="O839" s="86">
        <v>45682</v>
      </c>
      <c r="P839" s="76">
        <v>4</v>
      </c>
      <c r="Q839" s="76">
        <v>0</v>
      </c>
      <c r="R839" s="76">
        <v>120</v>
      </c>
      <c r="S839" s="76" t="s">
        <v>1144</v>
      </c>
      <c r="T839" s="69">
        <v>26000000</v>
      </c>
      <c r="U839" s="69">
        <v>6500000</v>
      </c>
      <c r="V839" s="77">
        <v>1777</v>
      </c>
      <c r="W839" s="44">
        <v>45534</v>
      </c>
      <c r="X839" s="45">
        <v>104000000</v>
      </c>
      <c r="Y839" s="77">
        <v>2213</v>
      </c>
      <c r="Z839" s="97">
        <v>45561</v>
      </c>
      <c r="AA839" s="111">
        <v>26000000</v>
      </c>
      <c r="AB839" s="77" t="s">
        <v>84</v>
      </c>
      <c r="AC839" s="86">
        <v>45558</v>
      </c>
      <c r="AD839" s="48" t="s">
        <v>4902</v>
      </c>
      <c r="AE839" s="8" t="s">
        <v>4903</v>
      </c>
      <c r="AF839" s="77" t="s">
        <v>87</v>
      </c>
      <c r="AG839" s="61" t="s">
        <v>458</v>
      </c>
      <c r="AH839" s="61" t="s">
        <v>695</v>
      </c>
      <c r="AI839" s="48" t="s">
        <v>108</v>
      </c>
      <c r="AJ839" s="97">
        <v>45649</v>
      </c>
      <c r="AK839" s="50">
        <v>13000000</v>
      </c>
      <c r="AL839" s="50">
        <v>13000000</v>
      </c>
      <c r="AM839" s="48">
        <v>123941</v>
      </c>
      <c r="AN839" s="46">
        <v>2132</v>
      </c>
      <c r="AO839" s="59">
        <v>45643</v>
      </c>
      <c r="AP839" s="50">
        <v>13000000</v>
      </c>
      <c r="AQ839" s="46">
        <v>2716</v>
      </c>
      <c r="AR839" s="59">
        <v>45653</v>
      </c>
      <c r="AS839" s="50">
        <v>13000000</v>
      </c>
      <c r="AT839" s="66">
        <v>2</v>
      </c>
      <c r="AU839" s="66">
        <v>0</v>
      </c>
      <c r="AV839" s="66">
        <f>AT839*30+AU839</f>
        <v>60</v>
      </c>
      <c r="AW839" s="66" t="s">
        <v>4484</v>
      </c>
      <c r="AX839" s="66">
        <v>60</v>
      </c>
      <c r="AY839" s="86">
        <v>45741</v>
      </c>
      <c r="AZ839" s="75"/>
      <c r="BA839" s="75"/>
      <c r="BB839" s="75"/>
      <c r="BC839" s="75"/>
      <c r="BD839" s="75"/>
      <c r="BE839" s="75"/>
      <c r="BF839" s="75"/>
      <c r="BG839" s="75"/>
      <c r="BH839" s="75"/>
      <c r="BI839" s="75"/>
      <c r="BJ839" s="75"/>
      <c r="BK839" s="75"/>
      <c r="BL839" s="75"/>
      <c r="BM839" s="75"/>
      <c r="BN839" s="75"/>
      <c r="BO839" s="75"/>
      <c r="BP839" s="75"/>
      <c r="BQ839" s="75"/>
      <c r="BR839" s="75"/>
      <c r="BS839" s="75"/>
      <c r="BT839" s="75"/>
      <c r="BU839" s="75"/>
      <c r="BV839" s="75"/>
      <c r="BW839" s="75"/>
      <c r="BX839" s="86">
        <v>45741</v>
      </c>
      <c r="BY839" s="65">
        <f>R839+AX839</f>
        <v>180</v>
      </c>
      <c r="BZ839" s="66" t="s">
        <v>2888</v>
      </c>
      <c r="CA839" s="42">
        <f>T839+AL839</f>
        <v>39000000</v>
      </c>
      <c r="CB839" s="66" t="s">
        <v>656</v>
      </c>
    </row>
    <row r="840" spans="1:80" s="58" customFormat="1" ht="29.25" customHeight="1" x14ac:dyDescent="0.3">
      <c r="A840" s="75">
        <v>839</v>
      </c>
      <c r="B840" s="73">
        <v>114957</v>
      </c>
      <c r="C840" s="36" t="s">
        <v>2265</v>
      </c>
      <c r="D840" s="71" t="s">
        <v>2266</v>
      </c>
      <c r="E840" s="71" t="s">
        <v>2267</v>
      </c>
      <c r="F840" s="66" t="s">
        <v>4904</v>
      </c>
      <c r="G840" s="38" t="s">
        <v>4905</v>
      </c>
      <c r="H840" s="76" t="s">
        <v>76</v>
      </c>
      <c r="I840" s="76" t="s">
        <v>4906</v>
      </c>
      <c r="J840" s="40" t="s">
        <v>4907</v>
      </c>
      <c r="K840" s="66" t="s">
        <v>80</v>
      </c>
      <c r="L840" s="76" t="s">
        <v>81</v>
      </c>
      <c r="M840" s="86">
        <v>45559</v>
      </c>
      <c r="N840" s="86">
        <v>45566</v>
      </c>
      <c r="O840" s="86">
        <v>45688</v>
      </c>
      <c r="P840" s="76">
        <v>4</v>
      </c>
      <c r="Q840" s="76">
        <v>0</v>
      </c>
      <c r="R840" s="76">
        <v>120</v>
      </c>
      <c r="S840" s="76" t="s">
        <v>1144</v>
      </c>
      <c r="T840" s="69">
        <v>10400000</v>
      </c>
      <c r="U840" s="69">
        <v>2600000</v>
      </c>
      <c r="V840" s="77">
        <v>1742</v>
      </c>
      <c r="W840" s="44">
        <v>45527</v>
      </c>
      <c r="X840" s="45">
        <v>41600000</v>
      </c>
      <c r="Y840" s="77">
        <v>2209</v>
      </c>
      <c r="Z840" s="97">
        <v>45561</v>
      </c>
      <c r="AA840" s="111">
        <v>10400000</v>
      </c>
      <c r="AB840" s="77" t="s">
        <v>84</v>
      </c>
      <c r="AC840" s="86">
        <v>45559</v>
      </c>
      <c r="AD840" s="48" t="s">
        <v>4908</v>
      </c>
      <c r="AE840" s="8" t="s">
        <v>4909</v>
      </c>
      <c r="AF840" s="77" t="s">
        <v>87</v>
      </c>
      <c r="AG840" s="61" t="s">
        <v>2329</v>
      </c>
      <c r="AH840" s="89" t="s">
        <v>2275</v>
      </c>
      <c r="AI840" s="61" t="s">
        <v>2887</v>
      </c>
      <c r="AJ840" s="59">
        <v>45680</v>
      </c>
      <c r="AK840" s="50">
        <v>3900000</v>
      </c>
      <c r="AL840" s="50">
        <v>3900000</v>
      </c>
      <c r="AM840" s="48">
        <v>128576</v>
      </c>
      <c r="AN840" s="48">
        <v>987</v>
      </c>
      <c r="AO840" s="57">
        <v>45678</v>
      </c>
      <c r="AP840" s="50">
        <v>3900000</v>
      </c>
      <c r="AQ840" s="48">
        <v>1000</v>
      </c>
      <c r="AR840" s="57">
        <v>45684</v>
      </c>
      <c r="AS840" s="50">
        <v>3900000</v>
      </c>
      <c r="AT840" s="76">
        <v>1</v>
      </c>
      <c r="AU840" s="76">
        <v>15</v>
      </c>
      <c r="AV840" s="76">
        <v>45</v>
      </c>
      <c r="AW840" s="76" t="s">
        <v>110</v>
      </c>
      <c r="AX840" s="76">
        <v>45</v>
      </c>
      <c r="AY840" s="57">
        <v>45731</v>
      </c>
      <c r="AZ840" s="37"/>
      <c r="BA840" s="75"/>
      <c r="BB840" s="75"/>
      <c r="BC840" s="75"/>
      <c r="BD840" s="75"/>
      <c r="BE840" s="75"/>
      <c r="BF840" s="75"/>
      <c r="BG840" s="75"/>
      <c r="BH840" s="75"/>
      <c r="BI840" s="75"/>
      <c r="BJ840" s="75"/>
      <c r="BK840" s="75"/>
      <c r="BL840" s="75"/>
      <c r="BM840" s="75"/>
      <c r="BN840" s="75"/>
      <c r="BO840" s="75"/>
      <c r="BP840" s="75"/>
      <c r="BQ840" s="75"/>
      <c r="BR840" s="75"/>
      <c r="BS840" s="75"/>
      <c r="BT840" s="75"/>
      <c r="BU840" s="75"/>
      <c r="BV840" s="75"/>
      <c r="BW840" s="75"/>
      <c r="BX840" s="57">
        <v>45731</v>
      </c>
      <c r="BY840" s="65">
        <f>R840+AX840</f>
        <v>165</v>
      </c>
      <c r="BZ840" s="66" t="s">
        <v>4527</v>
      </c>
      <c r="CA840" s="42">
        <f>T840+AL840</f>
        <v>14300000</v>
      </c>
      <c r="CB840" s="66" t="s">
        <v>656</v>
      </c>
    </row>
    <row r="841" spans="1:80" s="58" customFormat="1" ht="29.25" customHeight="1" x14ac:dyDescent="0.3">
      <c r="A841" s="75">
        <v>840</v>
      </c>
      <c r="B841" s="73">
        <v>116229</v>
      </c>
      <c r="C841" s="36" t="s">
        <v>312</v>
      </c>
      <c r="D841" s="71" t="s">
        <v>282</v>
      </c>
      <c r="E841" s="71" t="s">
        <v>283</v>
      </c>
      <c r="F841" s="66" t="s">
        <v>4910</v>
      </c>
      <c r="G841" s="38" t="s">
        <v>4911</v>
      </c>
      <c r="H841" s="76" t="s">
        <v>76</v>
      </c>
      <c r="I841" s="76" t="s">
        <v>4912</v>
      </c>
      <c r="J841" s="40" t="s">
        <v>4913</v>
      </c>
      <c r="K841" s="66" t="s">
        <v>80</v>
      </c>
      <c r="L841" s="76" t="s">
        <v>81</v>
      </c>
      <c r="M841" s="86">
        <v>45560</v>
      </c>
      <c r="N841" s="86">
        <v>45566</v>
      </c>
      <c r="O841" s="86">
        <v>45688</v>
      </c>
      <c r="P841" s="76">
        <v>4</v>
      </c>
      <c r="Q841" s="76">
        <v>0</v>
      </c>
      <c r="R841" s="76">
        <v>120</v>
      </c>
      <c r="S841" s="76" t="s">
        <v>1144</v>
      </c>
      <c r="T841" s="69">
        <v>22000000</v>
      </c>
      <c r="U841" s="69">
        <v>5500000</v>
      </c>
      <c r="V841" s="77">
        <v>1769</v>
      </c>
      <c r="W841" s="44">
        <v>45532</v>
      </c>
      <c r="X841" s="45">
        <v>66000000</v>
      </c>
      <c r="Y841" s="77">
        <v>2215</v>
      </c>
      <c r="Z841" s="97">
        <v>45561</v>
      </c>
      <c r="AA841" s="111">
        <v>22000000</v>
      </c>
      <c r="AB841" s="77" t="s">
        <v>84</v>
      </c>
      <c r="AC841" s="86">
        <v>45560</v>
      </c>
      <c r="AD841" s="48" t="s">
        <v>4914</v>
      </c>
      <c r="AE841" s="8" t="s">
        <v>4915</v>
      </c>
      <c r="AF841" s="77" t="s">
        <v>87</v>
      </c>
      <c r="AG841" s="61" t="s">
        <v>290</v>
      </c>
      <c r="AH841" s="60" t="s">
        <v>291</v>
      </c>
      <c r="AI841" s="48" t="s">
        <v>108</v>
      </c>
      <c r="AJ841" s="59">
        <v>45688</v>
      </c>
      <c r="AK841" s="50">
        <v>8250000</v>
      </c>
      <c r="AL841" s="50">
        <v>8250000</v>
      </c>
      <c r="AM841" s="48">
        <v>129291</v>
      </c>
      <c r="AN841" s="48">
        <v>1030</v>
      </c>
      <c r="AO841" s="57">
        <v>45686</v>
      </c>
      <c r="AP841" s="50">
        <v>8250000</v>
      </c>
      <c r="AQ841" s="48">
        <v>1146</v>
      </c>
      <c r="AR841" s="57">
        <v>45700</v>
      </c>
      <c r="AS841" s="50">
        <v>8250000</v>
      </c>
      <c r="AT841" s="65">
        <v>1</v>
      </c>
      <c r="AU841" s="65">
        <v>15</v>
      </c>
      <c r="AV841" s="65">
        <v>45</v>
      </c>
      <c r="AW841" s="66" t="s">
        <v>110</v>
      </c>
      <c r="AX841" s="52">
        <v>45</v>
      </c>
      <c r="AY841" s="57">
        <v>45731</v>
      </c>
      <c r="AZ841" s="37"/>
      <c r="BA841" s="75"/>
      <c r="BB841" s="75"/>
      <c r="BC841" s="75"/>
      <c r="BD841" s="75"/>
      <c r="BE841" s="75"/>
      <c r="BF841" s="75"/>
      <c r="BG841" s="75"/>
      <c r="BH841" s="75"/>
      <c r="BI841" s="75"/>
      <c r="BJ841" s="75"/>
      <c r="BK841" s="75"/>
      <c r="BL841" s="75"/>
      <c r="BM841" s="75"/>
      <c r="BN841" s="75"/>
      <c r="BO841" s="75"/>
      <c r="BP841" s="75"/>
      <c r="BQ841" s="75"/>
      <c r="BR841" s="75"/>
      <c r="BS841" s="75"/>
      <c r="BT841" s="75"/>
      <c r="BU841" s="75"/>
      <c r="BV841" s="75"/>
      <c r="BW841" s="75"/>
      <c r="BX841" s="64">
        <v>45731</v>
      </c>
      <c r="BY841" s="65">
        <f>R841+AX841</f>
        <v>165</v>
      </c>
      <c r="BZ841" s="66" t="s">
        <v>4527</v>
      </c>
      <c r="CA841" s="42">
        <f>T841+AL841</f>
        <v>30250000</v>
      </c>
      <c r="CB841" s="66" t="s">
        <v>656</v>
      </c>
    </row>
    <row r="842" spans="1:80" s="58" customFormat="1" ht="29.25" customHeight="1" x14ac:dyDescent="0.3">
      <c r="A842" s="75">
        <v>841</v>
      </c>
      <c r="B842" s="73">
        <v>116241</v>
      </c>
      <c r="C842" s="36" t="s">
        <v>312</v>
      </c>
      <c r="D842" s="71" t="s">
        <v>282</v>
      </c>
      <c r="E842" s="71" t="s">
        <v>283</v>
      </c>
      <c r="F842" s="66" t="s">
        <v>4916</v>
      </c>
      <c r="G842" s="38" t="s">
        <v>2645</v>
      </c>
      <c r="H842" s="76" t="s">
        <v>76</v>
      </c>
      <c r="I842" s="76" t="s">
        <v>4917</v>
      </c>
      <c r="J842" s="40" t="s">
        <v>4918</v>
      </c>
      <c r="K842" s="66" t="s">
        <v>80</v>
      </c>
      <c r="L842" s="76" t="s">
        <v>81</v>
      </c>
      <c r="M842" s="86">
        <v>45560</v>
      </c>
      <c r="N842" s="86">
        <v>45566</v>
      </c>
      <c r="O842" s="86">
        <v>45688</v>
      </c>
      <c r="P842" s="76">
        <v>4</v>
      </c>
      <c r="Q842" s="76">
        <v>0</v>
      </c>
      <c r="R842" s="76">
        <v>120</v>
      </c>
      <c r="S842" s="76" t="s">
        <v>1144</v>
      </c>
      <c r="T842" s="69">
        <v>22000000</v>
      </c>
      <c r="U842" s="69">
        <v>5500000</v>
      </c>
      <c r="V842" s="77">
        <v>1851</v>
      </c>
      <c r="W842" s="44">
        <v>45553</v>
      </c>
      <c r="X842" s="45">
        <v>22000000</v>
      </c>
      <c r="Y842" s="77">
        <v>2216</v>
      </c>
      <c r="Z842" s="97">
        <v>45561</v>
      </c>
      <c r="AA842" s="111">
        <v>22000000</v>
      </c>
      <c r="AB842" s="77" t="s">
        <v>84</v>
      </c>
      <c r="AC842" s="86">
        <v>45560</v>
      </c>
      <c r="AD842" s="48" t="s">
        <v>4919</v>
      </c>
      <c r="AE842" s="8" t="s">
        <v>4920</v>
      </c>
      <c r="AF842" s="77" t="s">
        <v>87</v>
      </c>
      <c r="AG842" s="61" t="s">
        <v>290</v>
      </c>
      <c r="AH842" s="60" t="s">
        <v>4337</v>
      </c>
      <c r="AI842" s="48" t="s">
        <v>77</v>
      </c>
      <c r="AJ842" s="48" t="s">
        <v>77</v>
      </c>
      <c r="AK842" s="49"/>
      <c r="AL842" s="50"/>
      <c r="AM842" s="48" t="s">
        <v>77</v>
      </c>
      <c r="AN842" s="48" t="s">
        <v>77</v>
      </c>
      <c r="AO842" s="48" t="s">
        <v>77</v>
      </c>
      <c r="AP842" s="48" t="s">
        <v>77</v>
      </c>
      <c r="AQ842" s="48" t="s">
        <v>77</v>
      </c>
      <c r="AR842" s="48" t="s">
        <v>77</v>
      </c>
      <c r="AS842" s="48" t="s">
        <v>77</v>
      </c>
      <c r="AT842" s="51"/>
      <c r="AU842" s="51"/>
      <c r="AV842" s="51"/>
      <c r="AW842" s="51"/>
      <c r="AX842" s="52"/>
      <c r="AY842" s="37"/>
      <c r="AZ842" s="37"/>
      <c r="BA842" s="75"/>
      <c r="BB842" s="75"/>
      <c r="BC842" s="75"/>
      <c r="BD842" s="75"/>
      <c r="BE842" s="75"/>
      <c r="BF842" s="75"/>
      <c r="BG842" s="75"/>
      <c r="BH842" s="75"/>
      <c r="BI842" s="75"/>
      <c r="BJ842" s="75"/>
      <c r="BK842" s="75"/>
      <c r="BL842" s="75"/>
      <c r="BM842" s="75"/>
      <c r="BN842" s="75"/>
      <c r="BO842" s="75"/>
      <c r="BP842" s="75"/>
      <c r="BQ842" s="75"/>
      <c r="BR842" s="75"/>
      <c r="BS842" s="75"/>
      <c r="BT842" s="75"/>
      <c r="BU842" s="75"/>
      <c r="BV842" s="75"/>
      <c r="BW842" s="75"/>
      <c r="BX842" s="64">
        <f>O842</f>
        <v>45688</v>
      </c>
      <c r="BY842" s="65">
        <f>R842+AX842</f>
        <v>120</v>
      </c>
      <c r="BZ842" s="66" t="str">
        <f>S842</f>
        <v>4 MESES</v>
      </c>
      <c r="CA842" s="42">
        <f>T842+AL842</f>
        <v>22000000</v>
      </c>
      <c r="CB842" s="37" t="s">
        <v>91</v>
      </c>
    </row>
    <row r="843" spans="1:80" s="58" customFormat="1" ht="29.25" customHeight="1" x14ac:dyDescent="0.3">
      <c r="A843" s="75">
        <v>842</v>
      </c>
      <c r="B843" s="73">
        <v>114959</v>
      </c>
      <c r="C843" s="36" t="s">
        <v>2265</v>
      </c>
      <c r="D843" s="71" t="s">
        <v>2266</v>
      </c>
      <c r="E843" s="71" t="s">
        <v>2267</v>
      </c>
      <c r="F843" s="66" t="s">
        <v>4921</v>
      </c>
      <c r="G843" s="38" t="s">
        <v>2522</v>
      </c>
      <c r="H843" s="76" t="s">
        <v>76</v>
      </c>
      <c r="I843" s="76" t="s">
        <v>4922</v>
      </c>
      <c r="J843" s="40" t="s">
        <v>2460</v>
      </c>
      <c r="K843" s="66" t="s">
        <v>80</v>
      </c>
      <c r="L843" s="76" t="s">
        <v>81</v>
      </c>
      <c r="M843" s="86">
        <v>45560</v>
      </c>
      <c r="N843" s="86">
        <v>45566</v>
      </c>
      <c r="O843" s="86">
        <v>45688</v>
      </c>
      <c r="P843" s="76">
        <v>4</v>
      </c>
      <c r="Q843" s="76">
        <v>0</v>
      </c>
      <c r="R843" s="76">
        <v>120</v>
      </c>
      <c r="S843" s="76" t="s">
        <v>1144</v>
      </c>
      <c r="T843" s="69">
        <v>19200000</v>
      </c>
      <c r="U843" s="69">
        <v>4800000</v>
      </c>
      <c r="V843" s="77">
        <v>1821</v>
      </c>
      <c r="W843" s="44">
        <v>45546</v>
      </c>
      <c r="X843" s="45">
        <v>192000000</v>
      </c>
      <c r="Y843" s="77">
        <v>2217</v>
      </c>
      <c r="Z843" s="97">
        <v>45561</v>
      </c>
      <c r="AA843" s="111">
        <v>19200000</v>
      </c>
      <c r="AB843" s="77" t="s">
        <v>84</v>
      </c>
      <c r="AC843" s="86">
        <v>45560</v>
      </c>
      <c r="AD843" s="48" t="s">
        <v>4923</v>
      </c>
      <c r="AE843" s="8" t="s">
        <v>4924</v>
      </c>
      <c r="AF843" s="77" t="s">
        <v>87</v>
      </c>
      <c r="AG843" s="61" t="s">
        <v>2329</v>
      </c>
      <c r="AH843" s="89" t="s">
        <v>2275</v>
      </c>
      <c r="AI843" s="61" t="s">
        <v>2887</v>
      </c>
      <c r="AJ843" s="59">
        <v>45680</v>
      </c>
      <c r="AK843" s="50">
        <v>7200000</v>
      </c>
      <c r="AL843" s="50">
        <v>7200000</v>
      </c>
      <c r="AM843" s="48">
        <v>128577</v>
      </c>
      <c r="AN843" s="48">
        <v>988</v>
      </c>
      <c r="AO843" s="57">
        <v>45678</v>
      </c>
      <c r="AP843" s="50">
        <v>7200000</v>
      </c>
      <c r="AQ843" s="48">
        <v>1001</v>
      </c>
      <c r="AR843" s="57">
        <v>45684</v>
      </c>
      <c r="AS843" s="50">
        <v>7200000</v>
      </c>
      <c r="AT843" s="76">
        <v>1</v>
      </c>
      <c r="AU843" s="76">
        <v>15</v>
      </c>
      <c r="AV843" s="76">
        <v>45</v>
      </c>
      <c r="AW843" s="76" t="s">
        <v>110</v>
      </c>
      <c r="AX843" s="76">
        <v>45</v>
      </c>
      <c r="AY843" s="57">
        <v>45731</v>
      </c>
      <c r="AZ843" s="37"/>
      <c r="BA843" s="75"/>
      <c r="BB843" s="75"/>
      <c r="BC843" s="75"/>
      <c r="BD843" s="75"/>
      <c r="BE843" s="75"/>
      <c r="BF843" s="75"/>
      <c r="BG843" s="75"/>
      <c r="BH843" s="75"/>
      <c r="BI843" s="75"/>
      <c r="BJ843" s="75"/>
      <c r="BK843" s="75"/>
      <c r="BL843" s="75"/>
      <c r="BM843" s="75"/>
      <c r="BN843" s="75"/>
      <c r="BO843" s="75"/>
      <c r="BP843" s="75"/>
      <c r="BQ843" s="75"/>
      <c r="BR843" s="75"/>
      <c r="BS843" s="75"/>
      <c r="BT843" s="75"/>
      <c r="BU843" s="75"/>
      <c r="BV843" s="75"/>
      <c r="BW843" s="75"/>
      <c r="BX843" s="57">
        <v>45731</v>
      </c>
      <c r="BY843" s="65">
        <f>R843+AX843</f>
        <v>165</v>
      </c>
      <c r="BZ843" s="66" t="s">
        <v>4527</v>
      </c>
      <c r="CA843" s="42">
        <f>T843+AL843</f>
        <v>26400000</v>
      </c>
      <c r="CB843" s="66" t="s">
        <v>656</v>
      </c>
    </row>
    <row r="844" spans="1:80" s="58" customFormat="1" ht="29.25" customHeight="1" x14ac:dyDescent="0.3">
      <c r="A844" s="75">
        <v>843</v>
      </c>
      <c r="B844" s="73">
        <v>114913</v>
      </c>
      <c r="C844" s="36" t="s">
        <v>133</v>
      </c>
      <c r="D844" s="71" t="s">
        <v>134</v>
      </c>
      <c r="E844" s="71" t="s">
        <v>385</v>
      </c>
      <c r="F844" s="66" t="s">
        <v>4925</v>
      </c>
      <c r="G844" s="38" t="s">
        <v>718</v>
      </c>
      <c r="H844" s="76" t="s">
        <v>76</v>
      </c>
      <c r="I844" s="76" t="s">
        <v>4926</v>
      </c>
      <c r="J844" s="40" t="s">
        <v>402</v>
      </c>
      <c r="K844" s="66" t="s">
        <v>80</v>
      </c>
      <c r="L844" s="76" t="s">
        <v>81</v>
      </c>
      <c r="M844" s="86">
        <v>45560</v>
      </c>
      <c r="N844" s="86">
        <v>45568</v>
      </c>
      <c r="O844" s="86">
        <v>45705</v>
      </c>
      <c r="P844" s="76">
        <v>4</v>
      </c>
      <c r="Q844" s="76">
        <v>15</v>
      </c>
      <c r="R844" s="76">
        <v>135</v>
      </c>
      <c r="S844" s="76" t="s">
        <v>2785</v>
      </c>
      <c r="T844" s="69">
        <v>12600000</v>
      </c>
      <c r="U844" s="69">
        <v>2800000</v>
      </c>
      <c r="V844" s="77">
        <v>1784</v>
      </c>
      <c r="W844" s="44">
        <v>45545</v>
      </c>
      <c r="X844" s="45">
        <v>504000000</v>
      </c>
      <c r="Y844" s="77">
        <v>2218</v>
      </c>
      <c r="Z844" s="97">
        <v>45561</v>
      </c>
      <c r="AA844" s="111">
        <v>12600000</v>
      </c>
      <c r="AB844" s="77" t="s">
        <v>84</v>
      </c>
      <c r="AC844" s="86">
        <v>45560</v>
      </c>
      <c r="AD844" s="48" t="s">
        <v>4927</v>
      </c>
      <c r="AE844" s="8" t="s">
        <v>4928</v>
      </c>
      <c r="AF844" s="77" t="s">
        <v>87</v>
      </c>
      <c r="AG844" s="48" t="s">
        <v>626</v>
      </c>
      <c r="AH844" s="61" t="s">
        <v>4568</v>
      </c>
      <c r="AI844" s="48" t="s">
        <v>108</v>
      </c>
      <c r="AJ844" s="59">
        <v>45702</v>
      </c>
      <c r="AK844" s="50">
        <v>4200000</v>
      </c>
      <c r="AL844" s="50">
        <v>4200000</v>
      </c>
      <c r="AM844" s="48">
        <v>130248</v>
      </c>
      <c r="AN844" s="48">
        <v>1145</v>
      </c>
      <c r="AO844" s="57">
        <v>45699</v>
      </c>
      <c r="AP844" s="50">
        <v>4200000</v>
      </c>
      <c r="AQ844" s="48">
        <v>1172</v>
      </c>
      <c r="AR844" s="57">
        <v>45706</v>
      </c>
      <c r="AS844" s="50">
        <v>4200000</v>
      </c>
      <c r="AT844" s="66">
        <v>1</v>
      </c>
      <c r="AU844" s="66">
        <v>15</v>
      </c>
      <c r="AV844" s="66">
        <v>45</v>
      </c>
      <c r="AW844" s="66" t="s">
        <v>110</v>
      </c>
      <c r="AX844" s="52">
        <v>45</v>
      </c>
      <c r="AY844" s="57">
        <v>45749</v>
      </c>
      <c r="AZ844" s="37"/>
      <c r="BA844" s="75"/>
      <c r="BB844" s="75"/>
      <c r="BC844" s="75"/>
      <c r="BD844" s="75"/>
      <c r="BE844" s="75"/>
      <c r="BF844" s="75"/>
      <c r="BG844" s="75"/>
      <c r="BH844" s="75"/>
      <c r="BI844" s="75"/>
      <c r="BJ844" s="75"/>
      <c r="BK844" s="75"/>
      <c r="BL844" s="75"/>
      <c r="BM844" s="75"/>
      <c r="BN844" s="75"/>
      <c r="BO844" s="75"/>
      <c r="BP844" s="75"/>
      <c r="BQ844" s="75"/>
      <c r="BR844" s="75"/>
      <c r="BS844" s="75"/>
      <c r="BT844" s="75"/>
      <c r="BU844" s="75"/>
      <c r="BV844" s="75"/>
      <c r="BW844" s="75"/>
      <c r="BX844" s="64">
        <v>45749</v>
      </c>
      <c r="BY844" s="65">
        <f>R844+AX844</f>
        <v>180</v>
      </c>
      <c r="BZ844" s="66" t="s">
        <v>2888</v>
      </c>
      <c r="CA844" s="42">
        <f>T844+AL844</f>
        <v>16800000</v>
      </c>
      <c r="CB844" s="66" t="s">
        <v>656</v>
      </c>
    </row>
    <row r="845" spans="1:80" s="58" customFormat="1" ht="29.25" customHeight="1" x14ac:dyDescent="0.3">
      <c r="A845" s="75">
        <v>844</v>
      </c>
      <c r="B845" s="73">
        <v>114959</v>
      </c>
      <c r="C845" s="36" t="s">
        <v>2265</v>
      </c>
      <c r="D845" s="71" t="s">
        <v>2266</v>
      </c>
      <c r="E845" s="71" t="s">
        <v>2267</v>
      </c>
      <c r="F845" s="66" t="s">
        <v>4929</v>
      </c>
      <c r="G845" s="38" t="s">
        <v>2591</v>
      </c>
      <c r="H845" s="76" t="s">
        <v>76</v>
      </c>
      <c r="I845" s="76" t="s">
        <v>4930</v>
      </c>
      <c r="J845" s="40" t="s">
        <v>2460</v>
      </c>
      <c r="K845" s="66" t="s">
        <v>80</v>
      </c>
      <c r="L845" s="76" t="s">
        <v>81</v>
      </c>
      <c r="M845" s="86">
        <v>45560</v>
      </c>
      <c r="N845" s="86">
        <v>45566</v>
      </c>
      <c r="O845" s="86">
        <v>45688</v>
      </c>
      <c r="P845" s="76">
        <v>4</v>
      </c>
      <c r="Q845" s="76">
        <v>0</v>
      </c>
      <c r="R845" s="76">
        <v>120</v>
      </c>
      <c r="S845" s="76" t="s">
        <v>1144</v>
      </c>
      <c r="T845" s="69">
        <v>19200000</v>
      </c>
      <c r="U845" s="69">
        <v>4800000</v>
      </c>
      <c r="V845" s="77">
        <v>1821</v>
      </c>
      <c r="W845" s="44">
        <v>45546</v>
      </c>
      <c r="X845" s="45">
        <v>192000000</v>
      </c>
      <c r="Y845" s="77">
        <v>2219</v>
      </c>
      <c r="Z845" s="97">
        <v>45561</v>
      </c>
      <c r="AA845" s="111">
        <v>19200000</v>
      </c>
      <c r="AB845" s="77" t="s">
        <v>84</v>
      </c>
      <c r="AC845" s="86">
        <v>45560</v>
      </c>
      <c r="AD845" s="48" t="s">
        <v>4931</v>
      </c>
      <c r="AE845" s="8" t="s">
        <v>4932</v>
      </c>
      <c r="AF845" s="77" t="s">
        <v>87</v>
      </c>
      <c r="AG845" s="61" t="s">
        <v>2329</v>
      </c>
      <c r="AH845" s="89" t="s">
        <v>2275</v>
      </c>
      <c r="AI845" s="48" t="s">
        <v>77</v>
      </c>
      <c r="AJ845" s="48" t="s">
        <v>77</v>
      </c>
      <c r="AK845" s="49"/>
      <c r="AL845" s="50"/>
      <c r="AM845" s="48" t="s">
        <v>77</v>
      </c>
      <c r="AN845" s="48" t="s">
        <v>77</v>
      </c>
      <c r="AO845" s="48" t="s">
        <v>77</v>
      </c>
      <c r="AP845" s="48" t="s">
        <v>77</v>
      </c>
      <c r="AQ845" s="48" t="s">
        <v>77</v>
      </c>
      <c r="AR845" s="48" t="s">
        <v>77</v>
      </c>
      <c r="AS845" s="48" t="s">
        <v>77</v>
      </c>
      <c r="AT845" s="51"/>
      <c r="AU845" s="51"/>
      <c r="AV845" s="51"/>
      <c r="AW845" s="51"/>
      <c r="AX845" s="52"/>
      <c r="AY845" s="37"/>
      <c r="AZ845" s="37"/>
      <c r="BA845" s="75"/>
      <c r="BB845" s="75"/>
      <c r="BC845" s="75"/>
      <c r="BD845" s="75"/>
      <c r="BE845" s="75"/>
      <c r="BF845" s="75"/>
      <c r="BG845" s="75"/>
      <c r="BH845" s="75"/>
      <c r="BI845" s="75"/>
      <c r="BJ845" s="75"/>
      <c r="BK845" s="75"/>
      <c r="BL845" s="75"/>
      <c r="BM845" s="75"/>
      <c r="BN845" s="75"/>
      <c r="BO845" s="75"/>
      <c r="BP845" s="75"/>
      <c r="BQ845" s="75"/>
      <c r="BR845" s="75"/>
      <c r="BS845" s="75"/>
      <c r="BT845" s="75"/>
      <c r="BU845" s="75"/>
      <c r="BV845" s="75"/>
      <c r="BW845" s="75"/>
      <c r="BX845" s="64">
        <f>O845</f>
        <v>45688</v>
      </c>
      <c r="BY845" s="65">
        <f>R845+AX845</f>
        <v>120</v>
      </c>
      <c r="BZ845" s="66" t="str">
        <f>S845</f>
        <v>4 MESES</v>
      </c>
      <c r="CA845" s="42">
        <f>T845+AL845</f>
        <v>19200000</v>
      </c>
      <c r="CB845" s="37" t="s">
        <v>91</v>
      </c>
    </row>
    <row r="846" spans="1:80" s="58" customFormat="1" ht="29.25" customHeight="1" x14ac:dyDescent="0.3">
      <c r="A846" s="75">
        <v>845</v>
      </c>
      <c r="B846" s="73">
        <v>114924</v>
      </c>
      <c r="C846" s="36" t="s">
        <v>133</v>
      </c>
      <c r="D846" s="71" t="s">
        <v>134</v>
      </c>
      <c r="E846" s="71" t="s">
        <v>385</v>
      </c>
      <c r="F846" s="66" t="s">
        <v>4933</v>
      </c>
      <c r="G846" s="38" t="s">
        <v>4934</v>
      </c>
      <c r="H846" s="76" t="s">
        <v>76</v>
      </c>
      <c r="I846" s="76" t="s">
        <v>4935</v>
      </c>
      <c r="J846" s="40" t="s">
        <v>1915</v>
      </c>
      <c r="K846" s="66" t="s">
        <v>80</v>
      </c>
      <c r="L846" s="76" t="s">
        <v>81</v>
      </c>
      <c r="M846" s="86">
        <v>45560</v>
      </c>
      <c r="N846" s="86">
        <v>45566</v>
      </c>
      <c r="O846" s="86">
        <v>45703</v>
      </c>
      <c r="P846" s="76">
        <v>4</v>
      </c>
      <c r="Q846" s="76">
        <v>15</v>
      </c>
      <c r="R846" s="76">
        <v>135</v>
      </c>
      <c r="S846" s="76" t="s">
        <v>2785</v>
      </c>
      <c r="T846" s="69">
        <v>22500000</v>
      </c>
      <c r="U846" s="69">
        <v>5000000</v>
      </c>
      <c r="V846" s="77">
        <v>1796</v>
      </c>
      <c r="W846" s="44">
        <v>45545</v>
      </c>
      <c r="X846" s="45">
        <v>22500000</v>
      </c>
      <c r="Y846" s="77">
        <v>2220</v>
      </c>
      <c r="Z846" s="97">
        <v>45561</v>
      </c>
      <c r="AA846" s="111">
        <v>22500000</v>
      </c>
      <c r="AB846" s="77" t="s">
        <v>84</v>
      </c>
      <c r="AC846" s="86">
        <v>45560</v>
      </c>
      <c r="AD846" s="48" t="s">
        <v>4936</v>
      </c>
      <c r="AE846" s="8" t="s">
        <v>4937</v>
      </c>
      <c r="AF846" s="77" t="s">
        <v>87</v>
      </c>
      <c r="AG846" s="61" t="s">
        <v>643</v>
      </c>
      <c r="AH846" s="61" t="s">
        <v>107</v>
      </c>
      <c r="AI846" s="48"/>
      <c r="AJ846" s="48" t="s">
        <v>77</v>
      </c>
      <c r="AK846" s="49"/>
      <c r="AL846" s="50"/>
      <c r="AM846" s="48" t="s">
        <v>77</v>
      </c>
      <c r="AN846" s="48" t="s">
        <v>77</v>
      </c>
      <c r="AO846" s="48" t="s">
        <v>77</v>
      </c>
      <c r="AP846" s="48" t="s">
        <v>77</v>
      </c>
      <c r="AQ846" s="48" t="s">
        <v>77</v>
      </c>
      <c r="AR846" s="48" t="s">
        <v>77</v>
      </c>
      <c r="AS846" s="48" t="s">
        <v>77</v>
      </c>
      <c r="AT846" s="51"/>
      <c r="AU846" s="51"/>
      <c r="AV846" s="51"/>
      <c r="AW846" s="51"/>
      <c r="AX846" s="52"/>
      <c r="AY846" s="37"/>
      <c r="AZ846" s="37"/>
      <c r="BA846" s="75"/>
      <c r="BB846" s="75"/>
      <c r="BC846" s="75"/>
      <c r="BD846" s="75"/>
      <c r="BE846" s="75"/>
      <c r="BF846" s="75"/>
      <c r="BG846" s="75"/>
      <c r="BH846" s="75"/>
      <c r="BI846" s="75"/>
      <c r="BJ846" s="75"/>
      <c r="BK846" s="75"/>
      <c r="BL846" s="75"/>
      <c r="BM846" s="75"/>
      <c r="BN846" s="75"/>
      <c r="BO846" s="75"/>
      <c r="BP846" s="75"/>
      <c r="BQ846" s="75"/>
      <c r="BR846" s="75"/>
      <c r="BS846" s="75"/>
      <c r="BT846" s="75"/>
      <c r="BU846" s="75"/>
      <c r="BV846" s="75"/>
      <c r="BW846" s="75"/>
      <c r="BX846" s="64">
        <f>O846</f>
        <v>45703</v>
      </c>
      <c r="BY846" s="65">
        <f>R846+AX846</f>
        <v>135</v>
      </c>
      <c r="BZ846" s="66" t="str">
        <f>S846</f>
        <v>4 MESES Y 15 DIAS</v>
      </c>
      <c r="CA846" s="42">
        <f>T846+AL846</f>
        <v>22500000</v>
      </c>
      <c r="CB846" s="66" t="s">
        <v>656</v>
      </c>
    </row>
    <row r="847" spans="1:80" s="58" customFormat="1" ht="29.25" customHeight="1" x14ac:dyDescent="0.3">
      <c r="A847" s="75">
        <v>846</v>
      </c>
      <c r="B847" s="73">
        <v>116216</v>
      </c>
      <c r="C847" s="36" t="s">
        <v>71</v>
      </c>
      <c r="D847" s="71" t="s">
        <v>72</v>
      </c>
      <c r="E847" s="71" t="s">
        <v>73</v>
      </c>
      <c r="F847" s="66" t="s">
        <v>4938</v>
      </c>
      <c r="G847" s="38" t="s">
        <v>690</v>
      </c>
      <c r="H847" s="76" t="s">
        <v>76</v>
      </c>
      <c r="I847" s="76" t="s">
        <v>4939</v>
      </c>
      <c r="J847" s="40" t="s">
        <v>692</v>
      </c>
      <c r="K847" s="66" t="s">
        <v>80</v>
      </c>
      <c r="L847" s="76" t="s">
        <v>81</v>
      </c>
      <c r="M847" s="86">
        <v>45560</v>
      </c>
      <c r="N847" s="86">
        <v>45566</v>
      </c>
      <c r="O847" s="86">
        <v>45688</v>
      </c>
      <c r="P847" s="76">
        <v>4</v>
      </c>
      <c r="Q847" s="76">
        <v>0</v>
      </c>
      <c r="R847" s="76">
        <v>120</v>
      </c>
      <c r="S847" s="76" t="s">
        <v>1144</v>
      </c>
      <c r="T847" s="69">
        <v>26000000</v>
      </c>
      <c r="U847" s="69">
        <v>6500000</v>
      </c>
      <c r="V847" s="77">
        <v>1811</v>
      </c>
      <c r="W847" s="44">
        <v>45546</v>
      </c>
      <c r="X847" s="45">
        <v>26000000</v>
      </c>
      <c r="Y847" s="77">
        <v>2221</v>
      </c>
      <c r="Z847" s="97">
        <v>45561</v>
      </c>
      <c r="AA847" s="111">
        <v>26000000</v>
      </c>
      <c r="AB847" s="77" t="s">
        <v>84</v>
      </c>
      <c r="AC847" s="86">
        <v>45560</v>
      </c>
      <c r="AD847" s="48" t="s">
        <v>4940</v>
      </c>
      <c r="AE847" s="8" t="s">
        <v>4941</v>
      </c>
      <c r="AF847" s="77" t="s">
        <v>87</v>
      </c>
      <c r="AG847" s="61" t="s">
        <v>458</v>
      </c>
      <c r="AH847" s="92" t="s">
        <v>695</v>
      </c>
      <c r="AI847" s="61" t="s">
        <v>2887</v>
      </c>
      <c r="AJ847" s="59">
        <v>45681</v>
      </c>
      <c r="AK847" s="50">
        <v>9750000</v>
      </c>
      <c r="AL847" s="50">
        <v>9750000</v>
      </c>
      <c r="AM847" s="48">
        <v>129804</v>
      </c>
      <c r="AN847" s="48">
        <v>1069</v>
      </c>
      <c r="AO847" s="57">
        <v>45688</v>
      </c>
      <c r="AP847" s="50">
        <v>4200000</v>
      </c>
      <c r="AQ847" s="48">
        <v>1060</v>
      </c>
      <c r="AR847" s="57">
        <v>45692</v>
      </c>
      <c r="AS847" s="50">
        <v>4200000</v>
      </c>
      <c r="AT847" s="66">
        <v>1</v>
      </c>
      <c r="AU847" s="66">
        <v>15</v>
      </c>
      <c r="AV847" s="66">
        <v>45</v>
      </c>
      <c r="AW847" s="66" t="s">
        <v>110</v>
      </c>
      <c r="AX847" s="52">
        <v>45</v>
      </c>
      <c r="AY847" s="57">
        <v>45731</v>
      </c>
      <c r="AZ847" s="37"/>
      <c r="BA847" s="75"/>
      <c r="BB847" s="75"/>
      <c r="BC847" s="75"/>
      <c r="BD847" s="75"/>
      <c r="BE847" s="75"/>
      <c r="BF847" s="75"/>
      <c r="BG847" s="75"/>
      <c r="BH847" s="75"/>
      <c r="BI847" s="75"/>
      <c r="BJ847" s="75"/>
      <c r="BK847" s="75"/>
      <c r="BL847" s="75"/>
      <c r="BM847" s="75"/>
      <c r="BN847" s="75"/>
      <c r="BO847" s="75"/>
      <c r="BP847" s="75"/>
      <c r="BQ847" s="75"/>
      <c r="BR847" s="75"/>
      <c r="BS847" s="75"/>
      <c r="BT847" s="75"/>
      <c r="BU847" s="75"/>
      <c r="BV847" s="75"/>
      <c r="BW847" s="75"/>
      <c r="BX847" s="64">
        <v>45731</v>
      </c>
      <c r="BY847" s="65">
        <f>R847+AX847</f>
        <v>165</v>
      </c>
      <c r="BZ847" s="66" t="s">
        <v>4527</v>
      </c>
      <c r="CA847" s="42">
        <f>T847+AL847</f>
        <v>35750000</v>
      </c>
      <c r="CB847" s="66" t="s">
        <v>656</v>
      </c>
    </row>
    <row r="848" spans="1:80" s="58" customFormat="1" ht="29.25" customHeight="1" x14ac:dyDescent="0.3">
      <c r="A848" s="75">
        <v>847</v>
      </c>
      <c r="B848" s="73">
        <v>116217</v>
      </c>
      <c r="C848" s="36" t="s">
        <v>71</v>
      </c>
      <c r="D848" s="71" t="s">
        <v>72</v>
      </c>
      <c r="E848" s="71" t="s">
        <v>73</v>
      </c>
      <c r="F848" s="66" t="s">
        <v>4942</v>
      </c>
      <c r="G848" s="38" t="s">
        <v>4943</v>
      </c>
      <c r="H848" s="76" t="s">
        <v>76</v>
      </c>
      <c r="I848" s="76" t="s">
        <v>4944</v>
      </c>
      <c r="J848" s="40" t="s">
        <v>564</v>
      </c>
      <c r="K848" s="66" t="s">
        <v>80</v>
      </c>
      <c r="L848" s="76" t="s">
        <v>81</v>
      </c>
      <c r="M848" s="86">
        <v>45560</v>
      </c>
      <c r="N848" s="86">
        <v>45566</v>
      </c>
      <c r="O848" s="86">
        <v>45688</v>
      </c>
      <c r="P848" s="76">
        <v>4</v>
      </c>
      <c r="Q848" s="76">
        <v>0</v>
      </c>
      <c r="R848" s="76">
        <v>120</v>
      </c>
      <c r="S848" s="76" t="s">
        <v>1144</v>
      </c>
      <c r="T848" s="69">
        <v>11200000</v>
      </c>
      <c r="U848" s="69">
        <v>2800000</v>
      </c>
      <c r="V848" s="77">
        <v>1778</v>
      </c>
      <c r="W848" s="44">
        <v>45534</v>
      </c>
      <c r="X848" s="45">
        <v>11200000</v>
      </c>
      <c r="Y848" s="77">
        <v>2222</v>
      </c>
      <c r="Z848" s="97">
        <v>45561</v>
      </c>
      <c r="AA848" s="111">
        <v>11200000</v>
      </c>
      <c r="AB848" s="77" t="s">
        <v>84</v>
      </c>
      <c r="AC848" s="86">
        <v>45560</v>
      </c>
      <c r="AD848" s="48" t="s">
        <v>4945</v>
      </c>
      <c r="AE848" s="8" t="s">
        <v>4946</v>
      </c>
      <c r="AF848" s="77" t="s">
        <v>87</v>
      </c>
      <c r="AG848" s="61" t="s">
        <v>458</v>
      </c>
      <c r="AH848" s="92" t="s">
        <v>695</v>
      </c>
      <c r="AI848" s="48" t="s">
        <v>108</v>
      </c>
      <c r="AJ848" s="59">
        <v>45688</v>
      </c>
      <c r="AK848" s="50">
        <v>4200000</v>
      </c>
      <c r="AL848" s="50">
        <v>4200000</v>
      </c>
      <c r="AM848" s="48">
        <v>129957</v>
      </c>
      <c r="AN848" s="48">
        <v>1100</v>
      </c>
      <c r="AO848" s="57">
        <v>45692</v>
      </c>
      <c r="AP848" s="50">
        <v>4320000</v>
      </c>
      <c r="AQ848" s="48">
        <v>1150</v>
      </c>
      <c r="AR848" s="57">
        <v>45701</v>
      </c>
      <c r="AS848" s="50">
        <v>4320000</v>
      </c>
      <c r="AT848" s="66">
        <v>1</v>
      </c>
      <c r="AU848" s="66">
        <v>15</v>
      </c>
      <c r="AV848" s="66">
        <v>45</v>
      </c>
      <c r="AW848" s="66" t="s">
        <v>110</v>
      </c>
      <c r="AX848" s="52">
        <v>45</v>
      </c>
      <c r="AY848" s="57">
        <v>45731</v>
      </c>
      <c r="AZ848" s="37"/>
      <c r="BA848" s="75"/>
      <c r="BB848" s="75"/>
      <c r="BC848" s="75"/>
      <c r="BD848" s="75"/>
      <c r="BE848" s="75"/>
      <c r="BF848" s="75"/>
      <c r="BG848" s="75"/>
      <c r="BH848" s="75"/>
      <c r="BI848" s="75"/>
      <c r="BJ848" s="75"/>
      <c r="BK848" s="75"/>
      <c r="BL848" s="75"/>
      <c r="BM848" s="75"/>
      <c r="BN848" s="75"/>
      <c r="BO848" s="75"/>
      <c r="BP848" s="75"/>
      <c r="BQ848" s="75"/>
      <c r="BR848" s="75"/>
      <c r="BS848" s="75"/>
      <c r="BT848" s="75"/>
      <c r="BU848" s="75"/>
      <c r="BV848" s="75"/>
      <c r="BW848" s="75"/>
      <c r="BX848" s="64">
        <v>45731</v>
      </c>
      <c r="BY848" s="65">
        <f>R848+AX848</f>
        <v>165</v>
      </c>
      <c r="BZ848" s="66" t="s">
        <v>4527</v>
      </c>
      <c r="CA848" s="42">
        <f>T848+AL848</f>
        <v>15400000</v>
      </c>
      <c r="CB848" s="66" t="s">
        <v>656</v>
      </c>
    </row>
    <row r="849" spans="1:80" s="58" customFormat="1" ht="29.25" customHeight="1" x14ac:dyDescent="0.3">
      <c r="A849" s="75">
        <v>848</v>
      </c>
      <c r="B849" s="73">
        <v>116249</v>
      </c>
      <c r="C849" s="36" t="s">
        <v>738</v>
      </c>
      <c r="D849" s="71" t="s">
        <v>186</v>
      </c>
      <c r="E849" s="71" t="s">
        <v>187</v>
      </c>
      <c r="F849" s="66" t="s">
        <v>4947</v>
      </c>
      <c r="G849" s="38" t="s">
        <v>601</v>
      </c>
      <c r="H849" s="76" t="s">
        <v>76</v>
      </c>
      <c r="I849" s="76" t="s">
        <v>4948</v>
      </c>
      <c r="J849" s="40" t="s">
        <v>95</v>
      </c>
      <c r="K849" s="66" t="s">
        <v>80</v>
      </c>
      <c r="L849" s="76" t="s">
        <v>81</v>
      </c>
      <c r="M849" s="86">
        <v>45560</v>
      </c>
      <c r="N849" s="86">
        <v>45566</v>
      </c>
      <c r="O849" s="86">
        <v>45688</v>
      </c>
      <c r="P849" s="76">
        <v>4</v>
      </c>
      <c r="Q849" s="76">
        <v>0</v>
      </c>
      <c r="R849" s="76">
        <v>120</v>
      </c>
      <c r="S849" s="76" t="s">
        <v>1144</v>
      </c>
      <c r="T849" s="69">
        <v>10400000</v>
      </c>
      <c r="U849" s="69">
        <v>2600000</v>
      </c>
      <c r="V849" s="77">
        <v>1771</v>
      </c>
      <c r="W849" s="44">
        <v>45532</v>
      </c>
      <c r="X849" s="45">
        <v>20800000</v>
      </c>
      <c r="Y849" s="77">
        <v>2223</v>
      </c>
      <c r="Z849" s="97">
        <v>45561</v>
      </c>
      <c r="AA849" s="111">
        <v>10400000</v>
      </c>
      <c r="AB849" s="77" t="s">
        <v>84</v>
      </c>
      <c r="AC849" s="86">
        <v>45560</v>
      </c>
      <c r="AD849" s="48" t="s">
        <v>4949</v>
      </c>
      <c r="AE849" s="8" t="s">
        <v>4950</v>
      </c>
      <c r="AF849" s="77" t="s">
        <v>87</v>
      </c>
      <c r="AG849" s="48" t="s">
        <v>606</v>
      </c>
      <c r="AH849" s="92" t="s">
        <v>4317</v>
      </c>
      <c r="AI849" s="48" t="s">
        <v>108</v>
      </c>
      <c r="AJ849" s="97">
        <v>45650</v>
      </c>
      <c r="AK849" s="50">
        <v>5200000</v>
      </c>
      <c r="AL849" s="50">
        <v>5200000</v>
      </c>
      <c r="AM849" s="48">
        <v>123502</v>
      </c>
      <c r="AN849" s="46">
        <v>2081</v>
      </c>
      <c r="AO849" s="59">
        <v>45642</v>
      </c>
      <c r="AP849" s="50">
        <v>5200000</v>
      </c>
      <c r="AQ849" s="46">
        <v>2689</v>
      </c>
      <c r="AR849" s="59">
        <v>45652</v>
      </c>
      <c r="AS849" s="50">
        <v>5200000</v>
      </c>
      <c r="AT849" s="66">
        <v>2</v>
      </c>
      <c r="AU849" s="66">
        <v>0</v>
      </c>
      <c r="AV849" s="66">
        <f>AT849*30+AU849</f>
        <v>60</v>
      </c>
      <c r="AW849" s="66" t="s">
        <v>4484</v>
      </c>
      <c r="AX849" s="66">
        <v>60</v>
      </c>
      <c r="AY849" s="86">
        <v>45747</v>
      </c>
      <c r="AZ849" s="75"/>
      <c r="BA849" s="75"/>
      <c r="BB849" s="75"/>
      <c r="BC849" s="75"/>
      <c r="BD849" s="75"/>
      <c r="BE849" s="75"/>
      <c r="BF849" s="75"/>
      <c r="BG849" s="75"/>
      <c r="BH849" s="75"/>
      <c r="BI849" s="75"/>
      <c r="BJ849" s="75"/>
      <c r="BK849" s="75"/>
      <c r="BL849" s="75"/>
      <c r="BM849" s="75"/>
      <c r="BN849" s="75"/>
      <c r="BO849" s="75"/>
      <c r="BP849" s="75"/>
      <c r="BQ849" s="75"/>
      <c r="BR849" s="75"/>
      <c r="BS849" s="75"/>
      <c r="BT849" s="75"/>
      <c r="BU849" s="75"/>
      <c r="BV849" s="75"/>
      <c r="BW849" s="75"/>
      <c r="BX849" s="86">
        <v>45747</v>
      </c>
      <c r="BY849" s="65">
        <f>R849+AX849</f>
        <v>180</v>
      </c>
      <c r="BZ849" s="66" t="s">
        <v>2888</v>
      </c>
      <c r="CA849" s="42">
        <f>T849+AL849</f>
        <v>15600000</v>
      </c>
      <c r="CB849" s="66" t="s">
        <v>656</v>
      </c>
    </row>
    <row r="850" spans="1:80" s="58" customFormat="1" ht="29.25" customHeight="1" x14ac:dyDescent="0.3">
      <c r="A850" s="75">
        <v>849</v>
      </c>
      <c r="B850" s="73">
        <v>115163</v>
      </c>
      <c r="C850" s="36" t="s">
        <v>738</v>
      </c>
      <c r="D850" s="71" t="s">
        <v>186</v>
      </c>
      <c r="E850" s="71" t="s">
        <v>187</v>
      </c>
      <c r="F850" s="66" t="s">
        <v>4951</v>
      </c>
      <c r="G850" s="38" t="s">
        <v>1216</v>
      </c>
      <c r="H850" s="76" t="s">
        <v>76</v>
      </c>
      <c r="I850" s="76" t="s">
        <v>4952</v>
      </c>
      <c r="J850" s="40" t="s">
        <v>4953</v>
      </c>
      <c r="K850" s="66" t="s">
        <v>80</v>
      </c>
      <c r="L850" s="76" t="s">
        <v>81</v>
      </c>
      <c r="M850" s="86">
        <v>45560</v>
      </c>
      <c r="N850" s="86">
        <v>45566</v>
      </c>
      <c r="O850" s="86">
        <v>45703</v>
      </c>
      <c r="P850" s="76">
        <v>4</v>
      </c>
      <c r="Q850" s="76">
        <v>15</v>
      </c>
      <c r="R850" s="76">
        <v>135</v>
      </c>
      <c r="S850" s="76" t="s">
        <v>2785</v>
      </c>
      <c r="T850" s="69">
        <v>12960000</v>
      </c>
      <c r="U850" s="69">
        <v>2880000</v>
      </c>
      <c r="V850" s="77">
        <v>1842</v>
      </c>
      <c r="W850" s="44">
        <v>45553</v>
      </c>
      <c r="X850" s="45">
        <v>129600000</v>
      </c>
      <c r="Y850" s="77">
        <v>2224</v>
      </c>
      <c r="Z850" s="97">
        <v>45561</v>
      </c>
      <c r="AA850" s="111">
        <v>12960000</v>
      </c>
      <c r="AB850" s="77" t="s">
        <v>84</v>
      </c>
      <c r="AC850" s="86">
        <v>45560</v>
      </c>
      <c r="AD850" s="48" t="s">
        <v>4954</v>
      </c>
      <c r="AE850" s="8" t="s">
        <v>4955</v>
      </c>
      <c r="AF850" s="77" t="s">
        <v>87</v>
      </c>
      <c r="AG850" s="61" t="s">
        <v>746</v>
      </c>
      <c r="AH850" s="60" t="s">
        <v>747</v>
      </c>
      <c r="AI850" s="48" t="s">
        <v>108</v>
      </c>
      <c r="AJ850" s="59">
        <v>45698</v>
      </c>
      <c r="AK850" s="50">
        <v>4320000</v>
      </c>
      <c r="AL850" s="50">
        <v>4320000</v>
      </c>
      <c r="AM850" s="48">
        <v>129957</v>
      </c>
      <c r="AN850" s="48">
        <v>1100</v>
      </c>
      <c r="AO850" s="57">
        <v>45692</v>
      </c>
      <c r="AP850" s="50">
        <v>4320000</v>
      </c>
      <c r="AQ850" s="48">
        <v>1150</v>
      </c>
      <c r="AR850" s="57">
        <v>45701</v>
      </c>
      <c r="AS850" s="50">
        <v>4320000</v>
      </c>
      <c r="AT850" s="66">
        <v>1</v>
      </c>
      <c r="AU850" s="66">
        <v>15</v>
      </c>
      <c r="AV850" s="66">
        <v>45</v>
      </c>
      <c r="AW850" s="66" t="s">
        <v>110</v>
      </c>
      <c r="AX850" s="52">
        <v>45</v>
      </c>
      <c r="AY850" s="57">
        <v>45746</v>
      </c>
      <c r="AZ850" s="37"/>
      <c r="BA850" s="75"/>
      <c r="BB850" s="75"/>
      <c r="BC850" s="75"/>
      <c r="BD850" s="75"/>
      <c r="BE850" s="75"/>
      <c r="BF850" s="75"/>
      <c r="BG850" s="75"/>
      <c r="BH850" s="75"/>
      <c r="BI850" s="75"/>
      <c r="BJ850" s="75"/>
      <c r="BK850" s="75"/>
      <c r="BL850" s="75"/>
      <c r="BM850" s="75"/>
      <c r="BN850" s="75"/>
      <c r="BO850" s="75"/>
      <c r="BP850" s="75"/>
      <c r="BQ850" s="75"/>
      <c r="BR850" s="75"/>
      <c r="BS850" s="75"/>
      <c r="BT850" s="75"/>
      <c r="BU850" s="75"/>
      <c r="BV850" s="75"/>
      <c r="BW850" s="75"/>
      <c r="BX850" s="64">
        <v>45746</v>
      </c>
      <c r="BY850" s="65">
        <f>R850+AX850</f>
        <v>180</v>
      </c>
      <c r="BZ850" s="66" t="s">
        <v>2888</v>
      </c>
      <c r="CA850" s="42">
        <f>T850+AL850</f>
        <v>17280000</v>
      </c>
      <c r="CB850" s="66" t="s">
        <v>656</v>
      </c>
    </row>
    <row r="851" spans="1:80" s="58" customFormat="1" ht="29.25" customHeight="1" x14ac:dyDescent="0.3">
      <c r="A851" s="75">
        <v>850</v>
      </c>
      <c r="B851" s="73">
        <v>115163</v>
      </c>
      <c r="C851" s="36" t="s">
        <v>738</v>
      </c>
      <c r="D851" s="71" t="s">
        <v>186</v>
      </c>
      <c r="E851" s="71" t="s">
        <v>187</v>
      </c>
      <c r="F851" s="66" t="s">
        <v>4956</v>
      </c>
      <c r="G851" s="38" t="s">
        <v>1800</v>
      </c>
      <c r="H851" s="76" t="s">
        <v>76</v>
      </c>
      <c r="I851" s="76" t="s">
        <v>4957</v>
      </c>
      <c r="J851" s="40" t="s">
        <v>4953</v>
      </c>
      <c r="K851" s="66" t="s">
        <v>80</v>
      </c>
      <c r="L851" s="76" t="s">
        <v>81</v>
      </c>
      <c r="M851" s="86">
        <v>45560</v>
      </c>
      <c r="N851" s="86">
        <v>45566</v>
      </c>
      <c r="O851" s="86">
        <v>45703</v>
      </c>
      <c r="P851" s="76">
        <v>4</v>
      </c>
      <c r="Q851" s="76">
        <v>15</v>
      </c>
      <c r="R851" s="76">
        <v>135</v>
      </c>
      <c r="S851" s="76" t="s">
        <v>2785</v>
      </c>
      <c r="T851" s="69">
        <v>12960000</v>
      </c>
      <c r="U851" s="69">
        <v>2880000</v>
      </c>
      <c r="V851" s="77">
        <v>1842</v>
      </c>
      <c r="W851" s="44">
        <v>45553</v>
      </c>
      <c r="X851" s="45">
        <v>129600000</v>
      </c>
      <c r="Y851" s="77">
        <v>2226</v>
      </c>
      <c r="Z851" s="97">
        <v>45561</v>
      </c>
      <c r="AA851" s="111">
        <v>12960000</v>
      </c>
      <c r="AB851" s="77" t="s">
        <v>84</v>
      </c>
      <c r="AC851" s="86">
        <v>45560</v>
      </c>
      <c r="AD851" s="48" t="s">
        <v>4958</v>
      </c>
      <c r="AE851" s="8" t="s">
        <v>4959</v>
      </c>
      <c r="AF851" s="77" t="s">
        <v>87</v>
      </c>
      <c r="AG851" s="61" t="s">
        <v>746</v>
      </c>
      <c r="AH851" s="60" t="s">
        <v>747</v>
      </c>
      <c r="AI851" s="48" t="s">
        <v>108</v>
      </c>
      <c r="AJ851" s="59">
        <v>45695</v>
      </c>
      <c r="AK851" s="50">
        <v>4320000</v>
      </c>
      <c r="AL851" s="50">
        <v>4320000</v>
      </c>
      <c r="AM851" s="48">
        <v>129981</v>
      </c>
      <c r="AN851" s="48">
        <v>1105</v>
      </c>
      <c r="AO851" s="57">
        <v>45692</v>
      </c>
      <c r="AP851" s="50">
        <v>4320000</v>
      </c>
      <c r="AQ851" s="48">
        <v>1132</v>
      </c>
      <c r="AR851" s="57">
        <v>45699</v>
      </c>
      <c r="AS851" s="50">
        <v>4320000</v>
      </c>
      <c r="AT851" s="66">
        <v>1</v>
      </c>
      <c r="AU851" s="66">
        <v>15</v>
      </c>
      <c r="AV851" s="66">
        <v>45</v>
      </c>
      <c r="AW851" s="66" t="s">
        <v>110</v>
      </c>
      <c r="AX851" s="52">
        <v>45</v>
      </c>
      <c r="AY851" s="57">
        <v>45746</v>
      </c>
      <c r="AZ851" s="37"/>
      <c r="BA851" s="75"/>
      <c r="BB851" s="75"/>
      <c r="BC851" s="75"/>
      <c r="BD851" s="75"/>
      <c r="BE851" s="75"/>
      <c r="BF851" s="75"/>
      <c r="BG851" s="75"/>
      <c r="BH851" s="75"/>
      <c r="BI851" s="75"/>
      <c r="BJ851" s="75"/>
      <c r="BK851" s="75"/>
      <c r="BL851" s="75"/>
      <c r="BM851" s="75"/>
      <c r="BN851" s="75"/>
      <c r="BO851" s="75"/>
      <c r="BP851" s="75"/>
      <c r="BQ851" s="75"/>
      <c r="BR851" s="75"/>
      <c r="BS851" s="75"/>
      <c r="BT851" s="75"/>
      <c r="BU851" s="75"/>
      <c r="BV851" s="75"/>
      <c r="BW851" s="75"/>
      <c r="BX851" s="57">
        <v>45746</v>
      </c>
      <c r="BY851" s="65">
        <f>R851+AX851</f>
        <v>180</v>
      </c>
      <c r="BZ851" s="66" t="s">
        <v>2888</v>
      </c>
      <c r="CA851" s="42">
        <f>T851+AL851</f>
        <v>17280000</v>
      </c>
      <c r="CB851" s="66" t="s">
        <v>656</v>
      </c>
    </row>
    <row r="852" spans="1:80" s="58" customFormat="1" ht="29.25" customHeight="1" x14ac:dyDescent="0.3">
      <c r="A852" s="75">
        <v>851</v>
      </c>
      <c r="B852" s="73">
        <v>115163</v>
      </c>
      <c r="C852" s="36" t="s">
        <v>738</v>
      </c>
      <c r="D852" s="71" t="s">
        <v>186</v>
      </c>
      <c r="E852" s="71" t="s">
        <v>187</v>
      </c>
      <c r="F852" s="66" t="s">
        <v>4960</v>
      </c>
      <c r="G852" s="38" t="s">
        <v>1654</v>
      </c>
      <c r="H852" s="76" t="s">
        <v>76</v>
      </c>
      <c r="I852" s="76" t="s">
        <v>4961</v>
      </c>
      <c r="J852" s="40" t="s">
        <v>4953</v>
      </c>
      <c r="K852" s="66" t="s">
        <v>80</v>
      </c>
      <c r="L852" s="76" t="s">
        <v>81</v>
      </c>
      <c r="M852" s="86">
        <v>45561</v>
      </c>
      <c r="N852" s="86">
        <v>45566</v>
      </c>
      <c r="O852" s="86">
        <v>45703</v>
      </c>
      <c r="P852" s="76">
        <v>4</v>
      </c>
      <c r="Q852" s="76">
        <v>15</v>
      </c>
      <c r="R852" s="76">
        <v>135</v>
      </c>
      <c r="S852" s="76" t="s">
        <v>2785</v>
      </c>
      <c r="T852" s="69">
        <v>12960000</v>
      </c>
      <c r="U852" s="69">
        <v>2880000</v>
      </c>
      <c r="V852" s="77">
        <v>1842</v>
      </c>
      <c r="W852" s="44">
        <v>45553</v>
      </c>
      <c r="X852" s="45">
        <v>129600000</v>
      </c>
      <c r="Y852" s="77">
        <v>2246</v>
      </c>
      <c r="Z852" s="97">
        <v>45565</v>
      </c>
      <c r="AA852" s="111">
        <v>12960000</v>
      </c>
      <c r="AB852" s="77" t="s">
        <v>84</v>
      </c>
      <c r="AC852" s="86">
        <v>45560</v>
      </c>
      <c r="AD852" s="48" t="s">
        <v>4962</v>
      </c>
      <c r="AE852" s="8" t="s">
        <v>4963</v>
      </c>
      <c r="AF852" s="77" t="s">
        <v>87</v>
      </c>
      <c r="AG852" s="61" t="s">
        <v>746</v>
      </c>
      <c r="AH852" s="60" t="s">
        <v>747</v>
      </c>
      <c r="AI852" s="48" t="s">
        <v>108</v>
      </c>
      <c r="AJ852" s="59">
        <v>45695</v>
      </c>
      <c r="AK852" s="50">
        <v>4320000</v>
      </c>
      <c r="AL852" s="50">
        <v>4320000</v>
      </c>
      <c r="AM852" s="48">
        <v>129983</v>
      </c>
      <c r="AN852" s="48">
        <v>1106</v>
      </c>
      <c r="AO852" s="57">
        <v>45692</v>
      </c>
      <c r="AP852" s="50">
        <v>4320000</v>
      </c>
      <c r="AQ852" s="48">
        <v>1133</v>
      </c>
      <c r="AR852" s="57">
        <v>45699</v>
      </c>
      <c r="AS852" s="50">
        <v>4320000</v>
      </c>
      <c r="AT852" s="66">
        <v>1</v>
      </c>
      <c r="AU852" s="66">
        <v>15</v>
      </c>
      <c r="AV852" s="66">
        <v>45</v>
      </c>
      <c r="AW852" s="66" t="s">
        <v>110</v>
      </c>
      <c r="AX852" s="52">
        <v>45</v>
      </c>
      <c r="AY852" s="57">
        <v>45746</v>
      </c>
      <c r="AZ852" s="37"/>
      <c r="BA852" s="75"/>
      <c r="BB852" s="75"/>
      <c r="BC852" s="75"/>
      <c r="BD852" s="75"/>
      <c r="BE852" s="75"/>
      <c r="BF852" s="75"/>
      <c r="BG852" s="75"/>
      <c r="BH852" s="75"/>
      <c r="BI852" s="75"/>
      <c r="BJ852" s="75"/>
      <c r="BK852" s="75"/>
      <c r="BL852" s="75"/>
      <c r="BM852" s="75"/>
      <c r="BN852" s="75"/>
      <c r="BO852" s="75"/>
      <c r="BP852" s="75"/>
      <c r="BQ852" s="75"/>
      <c r="BR852" s="75"/>
      <c r="BS852" s="75"/>
      <c r="BT852" s="75"/>
      <c r="BU852" s="75"/>
      <c r="BV852" s="75"/>
      <c r="BW852" s="75"/>
      <c r="BX852" s="64">
        <v>45746</v>
      </c>
      <c r="BY852" s="65">
        <f>R852+AX852</f>
        <v>180</v>
      </c>
      <c r="BZ852" s="66" t="s">
        <v>2888</v>
      </c>
      <c r="CA852" s="42">
        <f>T852+AL852</f>
        <v>17280000</v>
      </c>
      <c r="CB852" s="66" t="s">
        <v>656</v>
      </c>
    </row>
    <row r="853" spans="1:80" s="58" customFormat="1" ht="29.25" customHeight="1" x14ac:dyDescent="0.3">
      <c r="A853" s="75">
        <v>852</v>
      </c>
      <c r="B853" s="73">
        <v>115163</v>
      </c>
      <c r="C853" s="36" t="s">
        <v>738</v>
      </c>
      <c r="D853" s="71" t="s">
        <v>186</v>
      </c>
      <c r="E853" s="71" t="s">
        <v>187</v>
      </c>
      <c r="F853" s="66" t="s">
        <v>4964</v>
      </c>
      <c r="G853" s="38" t="s">
        <v>1962</v>
      </c>
      <c r="H853" s="76" t="s">
        <v>76</v>
      </c>
      <c r="I853" s="76" t="s">
        <v>4965</v>
      </c>
      <c r="J853" s="40" t="s">
        <v>4953</v>
      </c>
      <c r="K853" s="66" t="s">
        <v>80</v>
      </c>
      <c r="L853" s="76" t="s">
        <v>81</v>
      </c>
      <c r="M853" s="86">
        <v>45560</v>
      </c>
      <c r="N853" s="86">
        <v>45566</v>
      </c>
      <c r="O853" s="86">
        <v>45703</v>
      </c>
      <c r="P853" s="76">
        <v>4</v>
      </c>
      <c r="Q853" s="76">
        <v>15</v>
      </c>
      <c r="R853" s="76">
        <v>135</v>
      </c>
      <c r="S853" s="76" t="s">
        <v>2785</v>
      </c>
      <c r="T853" s="69">
        <v>12960000</v>
      </c>
      <c r="U853" s="69">
        <v>2880000</v>
      </c>
      <c r="V853" s="77">
        <v>1842</v>
      </c>
      <c r="W853" s="44">
        <v>45553</v>
      </c>
      <c r="X853" s="45">
        <v>129600000</v>
      </c>
      <c r="Y853" s="77">
        <v>2228</v>
      </c>
      <c r="Z853" s="97">
        <v>45561</v>
      </c>
      <c r="AA853" s="111">
        <v>12960000</v>
      </c>
      <c r="AB853" s="77" t="s">
        <v>84</v>
      </c>
      <c r="AC853" s="86">
        <v>45560</v>
      </c>
      <c r="AD853" s="48" t="s">
        <v>4966</v>
      </c>
      <c r="AE853" s="8" t="s">
        <v>4967</v>
      </c>
      <c r="AF853" s="77" t="s">
        <v>87</v>
      </c>
      <c r="AG853" s="61" t="s">
        <v>746</v>
      </c>
      <c r="AH853" s="60" t="s">
        <v>747</v>
      </c>
      <c r="AI853" s="48" t="s">
        <v>108</v>
      </c>
      <c r="AJ853" s="59">
        <v>45698</v>
      </c>
      <c r="AK853" s="50">
        <v>4320000</v>
      </c>
      <c r="AL853" s="50">
        <v>4320000</v>
      </c>
      <c r="AM853" s="48">
        <v>129977</v>
      </c>
      <c r="AN853" s="48">
        <v>1101</v>
      </c>
      <c r="AO853" s="57">
        <v>45692</v>
      </c>
      <c r="AP853" s="50">
        <v>4320000</v>
      </c>
      <c r="AQ853" s="48">
        <v>1151</v>
      </c>
      <c r="AR853" s="57">
        <v>45701</v>
      </c>
      <c r="AS853" s="50">
        <v>4320000</v>
      </c>
      <c r="AT853" s="66">
        <v>1</v>
      </c>
      <c r="AU853" s="66">
        <v>15</v>
      </c>
      <c r="AV853" s="66">
        <v>45</v>
      </c>
      <c r="AW853" s="66" t="s">
        <v>110</v>
      </c>
      <c r="AX853" s="52">
        <v>45</v>
      </c>
      <c r="AY853" s="57">
        <v>45746</v>
      </c>
      <c r="AZ853" s="37"/>
      <c r="BA853" s="75"/>
      <c r="BB853" s="75"/>
      <c r="BC853" s="75"/>
      <c r="BD853" s="75"/>
      <c r="BE853" s="75"/>
      <c r="BF853" s="75"/>
      <c r="BG853" s="75"/>
      <c r="BH853" s="75"/>
      <c r="BI853" s="75"/>
      <c r="BJ853" s="75"/>
      <c r="BK853" s="75"/>
      <c r="BL853" s="75"/>
      <c r="BM853" s="75"/>
      <c r="BN853" s="75"/>
      <c r="BO853" s="75"/>
      <c r="BP853" s="75"/>
      <c r="BQ853" s="75"/>
      <c r="BR853" s="75"/>
      <c r="BS853" s="75"/>
      <c r="BT853" s="75"/>
      <c r="BU853" s="75"/>
      <c r="BV853" s="75"/>
      <c r="BW853" s="75"/>
      <c r="BX853" s="64">
        <v>45746</v>
      </c>
      <c r="BY853" s="65">
        <f>R853+AX853</f>
        <v>180</v>
      </c>
      <c r="BZ853" s="66" t="s">
        <v>2888</v>
      </c>
      <c r="CA853" s="42">
        <f>T853+AL853</f>
        <v>17280000</v>
      </c>
      <c r="CB853" s="66" t="s">
        <v>656</v>
      </c>
    </row>
    <row r="854" spans="1:80" s="58" customFormat="1" ht="29.25" customHeight="1" x14ac:dyDescent="0.3">
      <c r="A854" s="75">
        <v>853</v>
      </c>
      <c r="B854" s="73">
        <v>117027</v>
      </c>
      <c r="C854" s="36" t="s">
        <v>71</v>
      </c>
      <c r="D854" s="71" t="s">
        <v>72</v>
      </c>
      <c r="E854" s="71" t="s">
        <v>73</v>
      </c>
      <c r="F854" s="66" t="s">
        <v>4968</v>
      </c>
      <c r="G854" s="38" t="s">
        <v>4969</v>
      </c>
      <c r="H854" s="76" t="s">
        <v>76</v>
      </c>
      <c r="I854" s="76" t="s">
        <v>4970</v>
      </c>
      <c r="J854" s="40" t="s">
        <v>4971</v>
      </c>
      <c r="K854" s="66" t="s">
        <v>80</v>
      </c>
      <c r="L854" s="76" t="s">
        <v>81</v>
      </c>
      <c r="M854" s="86">
        <v>45561</v>
      </c>
      <c r="N854" s="86">
        <v>45568</v>
      </c>
      <c r="O854" s="86">
        <v>45674</v>
      </c>
      <c r="P854" s="76">
        <v>3</v>
      </c>
      <c r="Q854" s="76">
        <v>15</v>
      </c>
      <c r="R854" s="76">
        <f>3*30+15</f>
        <v>105</v>
      </c>
      <c r="S854" s="76" t="s">
        <v>82</v>
      </c>
      <c r="T854" s="69">
        <v>9800000</v>
      </c>
      <c r="U854" s="69">
        <v>2800000</v>
      </c>
      <c r="V854" s="77">
        <v>1832</v>
      </c>
      <c r="W854" s="44">
        <v>45552</v>
      </c>
      <c r="X854" s="45">
        <v>9800000</v>
      </c>
      <c r="Y854" s="77">
        <v>2247</v>
      </c>
      <c r="Z854" s="97">
        <v>45565</v>
      </c>
      <c r="AA854" s="111">
        <v>9800000</v>
      </c>
      <c r="AB854" s="77" t="s">
        <v>84</v>
      </c>
      <c r="AC854" s="86">
        <v>45561</v>
      </c>
      <c r="AD854" s="48" t="s">
        <v>4972</v>
      </c>
      <c r="AE854" s="8" t="s">
        <v>4973</v>
      </c>
      <c r="AF854" s="77" t="s">
        <v>87</v>
      </c>
      <c r="AG854" s="61" t="s">
        <v>118</v>
      </c>
      <c r="AH854" s="60" t="s">
        <v>113</v>
      </c>
      <c r="AI854" s="48" t="s">
        <v>77</v>
      </c>
      <c r="AJ854" s="48" t="s">
        <v>77</v>
      </c>
      <c r="AK854" s="49"/>
      <c r="AL854" s="50"/>
      <c r="AM854" s="48" t="s">
        <v>77</v>
      </c>
      <c r="AN854" s="48" t="s">
        <v>77</v>
      </c>
      <c r="AO854" s="48" t="s">
        <v>77</v>
      </c>
      <c r="AP854" s="48" t="s">
        <v>77</v>
      </c>
      <c r="AQ854" s="48" t="s">
        <v>77</v>
      </c>
      <c r="AR854" s="48" t="s">
        <v>77</v>
      </c>
      <c r="AS854" s="48" t="s">
        <v>77</v>
      </c>
      <c r="AT854" s="51"/>
      <c r="AU854" s="51"/>
      <c r="AV854" s="51"/>
      <c r="AW854" s="51"/>
      <c r="AX854" s="52"/>
      <c r="AY854" s="37"/>
      <c r="AZ854" s="37"/>
      <c r="BA854" s="75"/>
      <c r="BB854" s="75"/>
      <c r="BC854" s="75"/>
      <c r="BD854" s="75"/>
      <c r="BE854" s="75"/>
      <c r="BF854" s="75"/>
      <c r="BG854" s="75"/>
      <c r="BH854" s="75"/>
      <c r="BI854" s="75"/>
      <c r="BJ854" s="75"/>
      <c r="BK854" s="75"/>
      <c r="BL854" s="75"/>
      <c r="BM854" s="75"/>
      <c r="BN854" s="75"/>
      <c r="BO854" s="75"/>
      <c r="BP854" s="75"/>
      <c r="BQ854" s="75"/>
      <c r="BR854" s="75"/>
      <c r="BS854" s="75"/>
      <c r="BT854" s="75"/>
      <c r="BU854" s="75"/>
      <c r="BV854" s="75"/>
      <c r="BW854" s="75"/>
      <c r="BX854" s="64">
        <f>O854</f>
        <v>45674</v>
      </c>
      <c r="BY854" s="65">
        <f>R854+AX854</f>
        <v>105</v>
      </c>
      <c r="BZ854" s="66" t="str">
        <f>S854</f>
        <v>3 MESES Y 15 DIAS</v>
      </c>
      <c r="CA854" s="42">
        <f>T854+AL854</f>
        <v>9800000</v>
      </c>
      <c r="CB854" s="37" t="s">
        <v>91</v>
      </c>
    </row>
    <row r="855" spans="1:80" s="58" customFormat="1" ht="29.25" customHeight="1" x14ac:dyDescent="0.3">
      <c r="A855" s="75">
        <v>854</v>
      </c>
      <c r="B855" s="73">
        <v>114961</v>
      </c>
      <c r="C855" s="36" t="s">
        <v>2297</v>
      </c>
      <c r="D855" s="71" t="s">
        <v>2288</v>
      </c>
      <c r="E855" s="71" t="s">
        <v>2289</v>
      </c>
      <c r="F855" s="66" t="s">
        <v>4974</v>
      </c>
      <c r="G855" s="38" t="s">
        <v>3034</v>
      </c>
      <c r="H855" s="76" t="s">
        <v>76</v>
      </c>
      <c r="I855" s="76" t="s">
        <v>4975</v>
      </c>
      <c r="J855" s="40" t="s">
        <v>2318</v>
      </c>
      <c r="K855" s="66" t="s">
        <v>80</v>
      </c>
      <c r="L855" s="76" t="s">
        <v>81</v>
      </c>
      <c r="M855" s="86">
        <v>45560</v>
      </c>
      <c r="N855" s="86">
        <v>45566</v>
      </c>
      <c r="O855" s="86">
        <v>45688</v>
      </c>
      <c r="P855" s="76">
        <v>4</v>
      </c>
      <c r="Q855" s="76">
        <v>0</v>
      </c>
      <c r="R855" s="76">
        <v>120</v>
      </c>
      <c r="S855" s="76" t="s">
        <v>1144</v>
      </c>
      <c r="T855" s="69">
        <v>10400000</v>
      </c>
      <c r="U855" s="69">
        <v>2600000</v>
      </c>
      <c r="V855" s="77">
        <v>1782</v>
      </c>
      <c r="W855" s="44">
        <v>45545</v>
      </c>
      <c r="X855" s="45">
        <v>41600000</v>
      </c>
      <c r="Y855" s="77">
        <v>2229</v>
      </c>
      <c r="Z855" s="97">
        <v>45561</v>
      </c>
      <c r="AA855" s="111">
        <v>10400000</v>
      </c>
      <c r="AB855" s="77" t="s">
        <v>84</v>
      </c>
      <c r="AC855" s="86">
        <v>45560</v>
      </c>
      <c r="AD855" s="48" t="s">
        <v>4976</v>
      </c>
      <c r="AE855" s="8" t="s">
        <v>4977</v>
      </c>
      <c r="AF855" s="77" t="s">
        <v>87</v>
      </c>
      <c r="AG855" s="61" t="s">
        <v>2296</v>
      </c>
      <c r="AH855" s="60" t="s">
        <v>846</v>
      </c>
      <c r="AI855" s="61" t="s">
        <v>2887</v>
      </c>
      <c r="AJ855" s="59">
        <v>45679</v>
      </c>
      <c r="AK855" s="50">
        <v>3900000</v>
      </c>
      <c r="AL855" s="50">
        <v>3900000</v>
      </c>
      <c r="AM855" s="48">
        <v>128564</v>
      </c>
      <c r="AN855" s="48">
        <v>980</v>
      </c>
      <c r="AO855" s="57">
        <v>45678</v>
      </c>
      <c r="AP855" s="50">
        <v>3900000</v>
      </c>
      <c r="AQ855" s="48">
        <v>993</v>
      </c>
      <c r="AR855" s="57">
        <v>45680</v>
      </c>
      <c r="AS855" s="50">
        <v>3900000</v>
      </c>
      <c r="AT855" s="76">
        <v>1</v>
      </c>
      <c r="AU855" s="76">
        <v>15</v>
      </c>
      <c r="AV855" s="76">
        <v>45</v>
      </c>
      <c r="AW855" s="76" t="s">
        <v>110</v>
      </c>
      <c r="AX855" s="76">
        <v>45</v>
      </c>
      <c r="AY855" s="57">
        <v>45731</v>
      </c>
      <c r="AZ855" s="37"/>
      <c r="BA855" s="75"/>
      <c r="BB855" s="75"/>
      <c r="BC855" s="75"/>
      <c r="BD855" s="75"/>
      <c r="BE855" s="75"/>
      <c r="BF855" s="75"/>
      <c r="BG855" s="75"/>
      <c r="BH855" s="75"/>
      <c r="BI855" s="75"/>
      <c r="BJ855" s="75"/>
      <c r="BK855" s="75"/>
      <c r="BL855" s="75"/>
      <c r="BM855" s="75"/>
      <c r="BN855" s="75"/>
      <c r="BO855" s="75"/>
      <c r="BP855" s="75"/>
      <c r="BQ855" s="75"/>
      <c r="BR855" s="75"/>
      <c r="BS855" s="75"/>
      <c r="BT855" s="75"/>
      <c r="BU855" s="75"/>
      <c r="BV855" s="75"/>
      <c r="BW855" s="75"/>
      <c r="BX855" s="57">
        <v>45731</v>
      </c>
      <c r="BY855" s="65">
        <f>R855+AX855</f>
        <v>165</v>
      </c>
      <c r="BZ855" s="66" t="s">
        <v>4527</v>
      </c>
      <c r="CA855" s="42">
        <f>T855+AL855</f>
        <v>14300000</v>
      </c>
      <c r="CB855" s="66" t="s">
        <v>656</v>
      </c>
    </row>
    <row r="856" spans="1:80" s="58" customFormat="1" ht="29.25" customHeight="1" x14ac:dyDescent="0.3">
      <c r="A856" s="75">
        <v>855</v>
      </c>
      <c r="B856" s="73">
        <v>115163</v>
      </c>
      <c r="C856" s="36" t="s">
        <v>738</v>
      </c>
      <c r="D856" s="71" t="s">
        <v>186</v>
      </c>
      <c r="E856" s="71" t="s">
        <v>187</v>
      </c>
      <c r="F856" s="66" t="s">
        <v>4978</v>
      </c>
      <c r="G856" s="38" t="s">
        <v>1340</v>
      </c>
      <c r="H856" s="76" t="s">
        <v>76</v>
      </c>
      <c r="I856" s="76" t="s">
        <v>4979</v>
      </c>
      <c r="J856" s="40" t="s">
        <v>4953</v>
      </c>
      <c r="K856" s="66" t="s">
        <v>80</v>
      </c>
      <c r="L856" s="76" t="s">
        <v>81</v>
      </c>
      <c r="M856" s="86">
        <v>45560</v>
      </c>
      <c r="N856" s="86">
        <v>45566</v>
      </c>
      <c r="O856" s="86">
        <v>45703</v>
      </c>
      <c r="P856" s="76">
        <v>4</v>
      </c>
      <c r="Q856" s="76">
        <v>15</v>
      </c>
      <c r="R856" s="76">
        <v>135</v>
      </c>
      <c r="S856" s="76" t="s">
        <v>2785</v>
      </c>
      <c r="T856" s="69">
        <v>12960000</v>
      </c>
      <c r="U856" s="69">
        <v>2880000</v>
      </c>
      <c r="V856" s="77">
        <v>1842</v>
      </c>
      <c r="W856" s="44">
        <v>45553</v>
      </c>
      <c r="X856" s="45">
        <v>129600000</v>
      </c>
      <c r="Y856" s="77">
        <v>2231</v>
      </c>
      <c r="Z856" s="97">
        <v>45561</v>
      </c>
      <c r="AA856" s="111">
        <v>12960000</v>
      </c>
      <c r="AB856" s="77" t="s">
        <v>84</v>
      </c>
      <c r="AC856" s="86">
        <v>45560</v>
      </c>
      <c r="AD856" s="48" t="s">
        <v>4980</v>
      </c>
      <c r="AE856" s="8" t="s">
        <v>4981</v>
      </c>
      <c r="AF856" s="77" t="s">
        <v>87</v>
      </c>
      <c r="AG856" s="61" t="s">
        <v>746</v>
      </c>
      <c r="AH856" s="60" t="s">
        <v>747</v>
      </c>
      <c r="AI856" s="48" t="s">
        <v>108</v>
      </c>
      <c r="AJ856" s="64">
        <v>45699</v>
      </c>
      <c r="AK856" s="42">
        <v>4320000</v>
      </c>
      <c r="AL856" s="42">
        <v>4320000</v>
      </c>
      <c r="AM856" s="48">
        <v>129978</v>
      </c>
      <c r="AN856" s="48">
        <v>1102</v>
      </c>
      <c r="AO856" s="57">
        <v>45692</v>
      </c>
      <c r="AP856" s="50">
        <v>4320000</v>
      </c>
      <c r="AQ856" s="48">
        <v>1152</v>
      </c>
      <c r="AR856" s="57">
        <v>45701</v>
      </c>
      <c r="AS856" s="50">
        <v>4320000</v>
      </c>
      <c r="AT856" s="66">
        <v>1</v>
      </c>
      <c r="AU856" s="66">
        <v>15</v>
      </c>
      <c r="AV856" s="66">
        <v>45</v>
      </c>
      <c r="AW856" s="66" t="s">
        <v>4982</v>
      </c>
      <c r="AX856" s="52">
        <v>45</v>
      </c>
      <c r="AY856" s="57">
        <v>45746</v>
      </c>
      <c r="AZ856" s="37"/>
      <c r="BA856" s="75"/>
      <c r="BB856" s="75"/>
      <c r="BC856" s="75"/>
      <c r="BD856" s="75"/>
      <c r="BE856" s="75"/>
      <c r="BF856" s="75"/>
      <c r="BG856" s="75"/>
      <c r="BH856" s="75"/>
      <c r="BI856" s="75"/>
      <c r="BJ856" s="75"/>
      <c r="BK856" s="75"/>
      <c r="BL856" s="75"/>
      <c r="BM856" s="75"/>
      <c r="BN856" s="75"/>
      <c r="BO856" s="75"/>
      <c r="BP856" s="75"/>
      <c r="BQ856" s="75"/>
      <c r="BR856" s="75"/>
      <c r="BS856" s="75"/>
      <c r="BT856" s="75"/>
      <c r="BU856" s="75"/>
      <c r="BV856" s="75"/>
      <c r="BW856" s="75"/>
      <c r="BX856" s="57">
        <v>45746</v>
      </c>
      <c r="BY856" s="65">
        <f>R856+AX856</f>
        <v>180</v>
      </c>
      <c r="BZ856" s="66" t="s">
        <v>2888</v>
      </c>
      <c r="CA856" s="42">
        <f>T856+AL856</f>
        <v>17280000</v>
      </c>
      <c r="CB856" s="66" t="s">
        <v>656</v>
      </c>
    </row>
    <row r="857" spans="1:80" s="58" customFormat="1" ht="29.25" customHeight="1" x14ac:dyDescent="0.3">
      <c r="A857" s="75">
        <v>856</v>
      </c>
      <c r="B857" s="73">
        <v>114961</v>
      </c>
      <c r="C857" s="36" t="s">
        <v>2297</v>
      </c>
      <c r="D857" s="71" t="s">
        <v>2288</v>
      </c>
      <c r="E857" s="71" t="s">
        <v>2289</v>
      </c>
      <c r="F857" s="66" t="s">
        <v>4983</v>
      </c>
      <c r="G857" s="38" t="s">
        <v>2629</v>
      </c>
      <c r="H857" s="76" t="s">
        <v>76</v>
      </c>
      <c r="I857" s="76" t="s">
        <v>4984</v>
      </c>
      <c r="J857" s="40" t="s">
        <v>2318</v>
      </c>
      <c r="K857" s="66" t="s">
        <v>80</v>
      </c>
      <c r="L857" s="76" t="s">
        <v>81</v>
      </c>
      <c r="M857" s="86">
        <v>45560</v>
      </c>
      <c r="N857" s="86">
        <v>45568</v>
      </c>
      <c r="O857" s="86">
        <v>45690</v>
      </c>
      <c r="P857" s="76">
        <v>4</v>
      </c>
      <c r="Q857" s="76">
        <v>0</v>
      </c>
      <c r="R857" s="76">
        <v>120</v>
      </c>
      <c r="S857" s="76" t="s">
        <v>1144</v>
      </c>
      <c r="T857" s="69">
        <v>10400000</v>
      </c>
      <c r="U857" s="69">
        <v>2600000</v>
      </c>
      <c r="V857" s="77">
        <v>1782</v>
      </c>
      <c r="W857" s="44">
        <v>45545</v>
      </c>
      <c r="X857" s="45">
        <v>41600000</v>
      </c>
      <c r="Y857" s="77">
        <v>2232</v>
      </c>
      <c r="Z857" s="97">
        <v>45561</v>
      </c>
      <c r="AA857" s="111">
        <v>10400000</v>
      </c>
      <c r="AB857" s="77" t="s">
        <v>84</v>
      </c>
      <c r="AC857" s="86">
        <v>45560</v>
      </c>
      <c r="AD857" s="48" t="s">
        <v>4985</v>
      </c>
      <c r="AE857" s="8" t="s">
        <v>4986</v>
      </c>
      <c r="AF857" s="77" t="s">
        <v>87</v>
      </c>
      <c r="AG857" s="61" t="s">
        <v>2296</v>
      </c>
      <c r="AH857" s="60" t="s">
        <v>846</v>
      </c>
      <c r="AI857" s="48" t="s">
        <v>108</v>
      </c>
      <c r="AJ857" s="59">
        <v>45688</v>
      </c>
      <c r="AK857" s="50">
        <v>3900000</v>
      </c>
      <c r="AL857" s="50">
        <v>3900000</v>
      </c>
      <c r="AM857" s="48">
        <v>129435</v>
      </c>
      <c r="AN857" s="48">
        <v>1043</v>
      </c>
      <c r="AO857" s="57">
        <v>45686</v>
      </c>
      <c r="AP857" s="50">
        <v>3900000</v>
      </c>
      <c r="AQ857" s="48">
        <v>1061</v>
      </c>
      <c r="AR857" s="57">
        <v>45692</v>
      </c>
      <c r="AS857" s="50">
        <v>3900000</v>
      </c>
      <c r="AT857" s="66">
        <v>1</v>
      </c>
      <c r="AU857" s="66">
        <v>15</v>
      </c>
      <c r="AV857" s="66">
        <f>AT857*30+AU857</f>
        <v>45</v>
      </c>
      <c r="AW857" s="66" t="s">
        <v>110</v>
      </c>
      <c r="AX857" s="66">
        <v>45</v>
      </c>
      <c r="AY857" s="57">
        <v>45733</v>
      </c>
      <c r="AZ857" s="37"/>
      <c r="BA857" s="75"/>
      <c r="BB857" s="75"/>
      <c r="BC857" s="75"/>
      <c r="BD857" s="75"/>
      <c r="BE857" s="75"/>
      <c r="BF857" s="75"/>
      <c r="BG857" s="75"/>
      <c r="BH857" s="75"/>
      <c r="BI857" s="75"/>
      <c r="BJ857" s="75"/>
      <c r="BK857" s="75"/>
      <c r="BL857" s="75"/>
      <c r="BM857" s="75"/>
      <c r="BN857" s="75"/>
      <c r="BO857" s="75"/>
      <c r="BP857" s="75"/>
      <c r="BQ857" s="75"/>
      <c r="BR857" s="75"/>
      <c r="BS857" s="75"/>
      <c r="BT857" s="75"/>
      <c r="BU857" s="75"/>
      <c r="BV857" s="75"/>
      <c r="BW857" s="75"/>
      <c r="BX857" s="57">
        <v>45733</v>
      </c>
      <c r="BY857" s="65">
        <f>R857+AX857</f>
        <v>165</v>
      </c>
      <c r="BZ857" s="66" t="s">
        <v>4527</v>
      </c>
      <c r="CA857" s="42">
        <f>T857+AL857</f>
        <v>14300000</v>
      </c>
      <c r="CB857" s="66" t="s">
        <v>656</v>
      </c>
    </row>
    <row r="858" spans="1:80" s="58" customFormat="1" ht="29.25" customHeight="1" x14ac:dyDescent="0.3">
      <c r="A858" s="75">
        <v>857</v>
      </c>
      <c r="B858" s="73">
        <v>115163</v>
      </c>
      <c r="C858" s="36" t="s">
        <v>738</v>
      </c>
      <c r="D858" s="71" t="s">
        <v>186</v>
      </c>
      <c r="E858" s="71" t="s">
        <v>187</v>
      </c>
      <c r="F858" s="66" t="s">
        <v>4987</v>
      </c>
      <c r="G858" s="38" t="s">
        <v>4988</v>
      </c>
      <c r="H858" s="76" t="s">
        <v>76</v>
      </c>
      <c r="I858" s="76" t="s">
        <v>4989</v>
      </c>
      <c r="J858" s="40" t="s">
        <v>4953</v>
      </c>
      <c r="K858" s="66" t="s">
        <v>80</v>
      </c>
      <c r="L858" s="76" t="s">
        <v>81</v>
      </c>
      <c r="M858" s="86">
        <v>45560</v>
      </c>
      <c r="N858" s="86">
        <v>45566</v>
      </c>
      <c r="O858" s="86">
        <v>45703</v>
      </c>
      <c r="P858" s="76">
        <v>4</v>
      </c>
      <c r="Q858" s="76">
        <v>15</v>
      </c>
      <c r="R858" s="76">
        <v>135</v>
      </c>
      <c r="S858" s="76" t="s">
        <v>2785</v>
      </c>
      <c r="T858" s="69">
        <v>12960000</v>
      </c>
      <c r="U858" s="69">
        <v>2880000</v>
      </c>
      <c r="V858" s="77">
        <v>1842</v>
      </c>
      <c r="W858" s="44">
        <v>45553</v>
      </c>
      <c r="X858" s="45">
        <v>129600000</v>
      </c>
      <c r="Y858" s="77">
        <v>2234</v>
      </c>
      <c r="Z858" s="97">
        <v>45561</v>
      </c>
      <c r="AA858" s="111">
        <v>12960000</v>
      </c>
      <c r="AB858" s="77" t="s">
        <v>84</v>
      </c>
      <c r="AC858" s="86">
        <v>45560</v>
      </c>
      <c r="AD858" s="48" t="s">
        <v>4990</v>
      </c>
      <c r="AE858" s="8" t="s">
        <v>4991</v>
      </c>
      <c r="AF858" s="77" t="s">
        <v>87</v>
      </c>
      <c r="AG858" s="61" t="s">
        <v>746</v>
      </c>
      <c r="AH858" s="60" t="s">
        <v>747</v>
      </c>
      <c r="AI858" s="48" t="s">
        <v>108</v>
      </c>
      <c r="AJ858" s="59">
        <v>45695</v>
      </c>
      <c r="AK858" s="50">
        <v>4320000</v>
      </c>
      <c r="AL858" s="50">
        <v>4320000</v>
      </c>
      <c r="AM858" s="48">
        <v>129980</v>
      </c>
      <c r="AN858" s="48">
        <v>1104</v>
      </c>
      <c r="AO858" s="57">
        <v>45692</v>
      </c>
      <c r="AP858" s="50">
        <v>4320000</v>
      </c>
      <c r="AQ858" s="48">
        <v>1181</v>
      </c>
      <c r="AR858" s="57">
        <v>45705</v>
      </c>
      <c r="AS858" s="50">
        <v>4320000</v>
      </c>
      <c r="AT858" s="66">
        <v>1</v>
      </c>
      <c r="AU858" s="66">
        <v>15</v>
      </c>
      <c r="AV858" s="66">
        <v>45</v>
      </c>
      <c r="AW858" s="66" t="s">
        <v>110</v>
      </c>
      <c r="AX858" s="52">
        <v>45</v>
      </c>
      <c r="AY858" s="57">
        <v>45746</v>
      </c>
      <c r="AZ858" s="37"/>
      <c r="BA858" s="75"/>
      <c r="BB858" s="75"/>
      <c r="BC858" s="75"/>
      <c r="BD858" s="75"/>
      <c r="BE858" s="75"/>
      <c r="BF858" s="75"/>
      <c r="BG858" s="75"/>
      <c r="BH858" s="75"/>
      <c r="BI858" s="75"/>
      <c r="BJ858" s="75"/>
      <c r="BK858" s="75"/>
      <c r="BL858" s="75"/>
      <c r="BM858" s="75"/>
      <c r="BN858" s="75"/>
      <c r="BO858" s="75"/>
      <c r="BP858" s="75"/>
      <c r="BQ858" s="75"/>
      <c r="BR858" s="75"/>
      <c r="BS858" s="75"/>
      <c r="BT858" s="75"/>
      <c r="BU858" s="75"/>
      <c r="BV858" s="75"/>
      <c r="BW858" s="75"/>
      <c r="BX858" s="64">
        <v>45746</v>
      </c>
      <c r="BY858" s="65">
        <f>R858+AX858</f>
        <v>180</v>
      </c>
      <c r="BZ858" s="66" t="s">
        <v>2888</v>
      </c>
      <c r="CA858" s="42">
        <f>T858+AL858</f>
        <v>17280000</v>
      </c>
      <c r="CB858" s="66" t="s">
        <v>656</v>
      </c>
    </row>
    <row r="859" spans="1:80" s="58" customFormat="1" ht="29.25" customHeight="1" x14ac:dyDescent="0.3">
      <c r="A859" s="75">
        <v>858</v>
      </c>
      <c r="B859" s="73">
        <v>115163</v>
      </c>
      <c r="C859" s="36" t="s">
        <v>738</v>
      </c>
      <c r="D859" s="71" t="s">
        <v>186</v>
      </c>
      <c r="E859" s="71" t="s">
        <v>187</v>
      </c>
      <c r="F859" s="66" t="s">
        <v>4992</v>
      </c>
      <c r="G859" s="38" t="s">
        <v>4993</v>
      </c>
      <c r="H859" s="76" t="s">
        <v>76</v>
      </c>
      <c r="I859" s="76" t="s">
        <v>4994</v>
      </c>
      <c r="J859" s="40" t="s">
        <v>4953</v>
      </c>
      <c r="K859" s="66" t="s">
        <v>80</v>
      </c>
      <c r="L859" s="76" t="s">
        <v>81</v>
      </c>
      <c r="M859" s="86">
        <v>45560</v>
      </c>
      <c r="N859" s="86">
        <v>45566</v>
      </c>
      <c r="O859" s="86">
        <v>45703</v>
      </c>
      <c r="P859" s="76">
        <v>4</v>
      </c>
      <c r="Q859" s="76">
        <v>15</v>
      </c>
      <c r="R859" s="76">
        <v>135</v>
      </c>
      <c r="S859" s="76" t="s">
        <v>2785</v>
      </c>
      <c r="T859" s="69">
        <v>12960000</v>
      </c>
      <c r="U859" s="69">
        <v>2880000</v>
      </c>
      <c r="V859" s="77">
        <v>1842</v>
      </c>
      <c r="W859" s="44">
        <v>45553</v>
      </c>
      <c r="X859" s="45">
        <v>129600000</v>
      </c>
      <c r="Y859" s="77">
        <v>2236</v>
      </c>
      <c r="Z859" s="97">
        <v>45561</v>
      </c>
      <c r="AA859" s="111">
        <v>12960000</v>
      </c>
      <c r="AB859" s="77" t="s">
        <v>84</v>
      </c>
      <c r="AC859" s="86">
        <v>45560</v>
      </c>
      <c r="AD859" s="48" t="s">
        <v>4995</v>
      </c>
      <c r="AE859" s="8" t="s">
        <v>4996</v>
      </c>
      <c r="AF859" s="77" t="s">
        <v>87</v>
      </c>
      <c r="AG859" s="61" t="s">
        <v>746</v>
      </c>
      <c r="AH859" s="60" t="s">
        <v>747</v>
      </c>
      <c r="AI859" s="48" t="s">
        <v>108</v>
      </c>
      <c r="AJ859" s="59">
        <v>45695</v>
      </c>
      <c r="AK859" s="50">
        <v>4320000</v>
      </c>
      <c r="AL859" s="50">
        <v>4320000</v>
      </c>
      <c r="AM859" s="48">
        <v>129984</v>
      </c>
      <c r="AN859" s="48">
        <v>1107</v>
      </c>
      <c r="AO859" s="57">
        <v>45692</v>
      </c>
      <c r="AP859" s="50">
        <v>4320000</v>
      </c>
      <c r="AQ859" s="48">
        <v>1135</v>
      </c>
      <c r="AR859" s="57">
        <v>45699</v>
      </c>
      <c r="AS859" s="50">
        <v>4320000</v>
      </c>
      <c r="AT859" s="66">
        <v>1</v>
      </c>
      <c r="AU859" s="66">
        <v>15</v>
      </c>
      <c r="AV859" s="66">
        <v>45</v>
      </c>
      <c r="AW859" s="66" t="s">
        <v>110</v>
      </c>
      <c r="AX859" s="52">
        <v>45</v>
      </c>
      <c r="AY859" s="57">
        <v>45746</v>
      </c>
      <c r="AZ859" s="37"/>
      <c r="BA859" s="75"/>
      <c r="BB859" s="75"/>
      <c r="BC859" s="75"/>
      <c r="BD859" s="75"/>
      <c r="BE859" s="75"/>
      <c r="BF859" s="75"/>
      <c r="BG859" s="75"/>
      <c r="BH859" s="75"/>
      <c r="BI859" s="75"/>
      <c r="BJ859" s="75"/>
      <c r="BK859" s="75"/>
      <c r="BL859" s="75"/>
      <c r="BM859" s="75"/>
      <c r="BN859" s="75"/>
      <c r="BO859" s="75"/>
      <c r="BP859" s="75"/>
      <c r="BQ859" s="75"/>
      <c r="BR859" s="75"/>
      <c r="BS859" s="75"/>
      <c r="BT859" s="75"/>
      <c r="BU859" s="75"/>
      <c r="BV859" s="75"/>
      <c r="BW859" s="75"/>
      <c r="BX859" s="64">
        <v>45746</v>
      </c>
      <c r="BY859" s="65">
        <f>R859+AX859</f>
        <v>180</v>
      </c>
      <c r="BZ859" s="66" t="s">
        <v>2888</v>
      </c>
      <c r="CA859" s="42">
        <f>T859+AL859</f>
        <v>17280000</v>
      </c>
      <c r="CB859" s="66" t="s">
        <v>656</v>
      </c>
    </row>
    <row r="860" spans="1:80" s="58" customFormat="1" ht="29.25" customHeight="1" x14ac:dyDescent="0.3">
      <c r="A860" s="75">
        <v>859</v>
      </c>
      <c r="B860" s="73">
        <v>116571</v>
      </c>
      <c r="C860" s="36" t="s">
        <v>133</v>
      </c>
      <c r="D860" s="71" t="s">
        <v>134</v>
      </c>
      <c r="E860" s="71" t="s">
        <v>385</v>
      </c>
      <c r="F860" s="66" t="s">
        <v>4997</v>
      </c>
      <c r="G860" s="38" t="s">
        <v>2331</v>
      </c>
      <c r="H860" s="76" t="s">
        <v>76</v>
      </c>
      <c r="I860" s="76" t="s">
        <v>4998</v>
      </c>
      <c r="J860" s="40" t="s">
        <v>1112</v>
      </c>
      <c r="K860" s="66" t="s">
        <v>80</v>
      </c>
      <c r="L860" s="76" t="s">
        <v>81</v>
      </c>
      <c r="M860" s="86">
        <v>45560</v>
      </c>
      <c r="N860" s="86">
        <v>45566</v>
      </c>
      <c r="O860" s="86">
        <v>45672</v>
      </c>
      <c r="P860" s="76">
        <v>3</v>
      </c>
      <c r="Q860" s="76">
        <v>15</v>
      </c>
      <c r="R860" s="76">
        <f>3*30+15</f>
        <v>105</v>
      </c>
      <c r="S860" s="76" t="s">
        <v>82</v>
      </c>
      <c r="T860" s="69">
        <v>19250000</v>
      </c>
      <c r="U860" s="69">
        <v>5500000</v>
      </c>
      <c r="V860" s="77">
        <v>1854</v>
      </c>
      <c r="W860" s="44">
        <v>45554</v>
      </c>
      <c r="X860" s="45">
        <v>154000000</v>
      </c>
      <c r="Y860" s="77">
        <v>2238</v>
      </c>
      <c r="Z860" s="97">
        <v>45561</v>
      </c>
      <c r="AA860" s="111">
        <v>19250000</v>
      </c>
      <c r="AB860" s="77" t="s">
        <v>84</v>
      </c>
      <c r="AC860" s="86">
        <v>45560</v>
      </c>
      <c r="AD860" s="48" t="s">
        <v>4999</v>
      </c>
      <c r="AE860" s="8" t="s">
        <v>5000</v>
      </c>
      <c r="AF860" s="77" t="s">
        <v>87</v>
      </c>
      <c r="AG860" s="61" t="s">
        <v>5001</v>
      </c>
      <c r="AH860" s="60" t="s">
        <v>3956</v>
      </c>
      <c r="AI860" s="48" t="s">
        <v>108</v>
      </c>
      <c r="AJ860" s="97">
        <v>45653</v>
      </c>
      <c r="AK860" s="50">
        <v>8250000</v>
      </c>
      <c r="AL860" s="50">
        <v>8250000</v>
      </c>
      <c r="AM860" s="48">
        <v>124868</v>
      </c>
      <c r="AN860" s="46">
        <v>2195</v>
      </c>
      <c r="AO860" s="59">
        <v>45649</v>
      </c>
      <c r="AP860" s="50">
        <v>8250000</v>
      </c>
      <c r="AQ860" s="46">
        <v>2796</v>
      </c>
      <c r="AR860" s="59">
        <v>45656</v>
      </c>
      <c r="AS860" s="50">
        <v>8250000</v>
      </c>
      <c r="AT860" s="66">
        <v>1</v>
      </c>
      <c r="AU860" s="66">
        <v>15</v>
      </c>
      <c r="AV860" s="66">
        <f>AT860*30+AU860</f>
        <v>45</v>
      </c>
      <c r="AW860" s="66" t="s">
        <v>110</v>
      </c>
      <c r="AX860" s="66">
        <v>45</v>
      </c>
      <c r="AY860" s="86">
        <v>45716</v>
      </c>
      <c r="AZ860" s="75"/>
      <c r="BA860" s="75"/>
      <c r="BB860" s="75"/>
      <c r="BC860" s="75"/>
      <c r="BD860" s="75"/>
      <c r="BE860" s="75"/>
      <c r="BF860" s="75"/>
      <c r="BG860" s="75"/>
      <c r="BH860" s="75"/>
      <c r="BI860" s="75"/>
      <c r="BJ860" s="75"/>
      <c r="BK860" s="75"/>
      <c r="BL860" s="75"/>
      <c r="BM860" s="75"/>
      <c r="BN860" s="75"/>
      <c r="BO860" s="75"/>
      <c r="BP860" s="75"/>
      <c r="BQ860" s="75"/>
      <c r="BR860" s="75"/>
      <c r="BS860" s="75"/>
      <c r="BT860" s="75"/>
      <c r="BU860" s="75"/>
      <c r="BV860" s="75"/>
      <c r="BW860" s="75"/>
      <c r="BX860" s="86">
        <v>45716</v>
      </c>
      <c r="BY860" s="65">
        <f>R860+AX860</f>
        <v>150</v>
      </c>
      <c r="BZ860" s="66" t="s">
        <v>111</v>
      </c>
      <c r="CA860" s="42">
        <f>T860+AL860</f>
        <v>27500000</v>
      </c>
      <c r="CB860" s="66" t="s">
        <v>656</v>
      </c>
    </row>
    <row r="861" spans="1:80" s="58" customFormat="1" ht="29.25" customHeight="1" x14ac:dyDescent="0.3">
      <c r="A861" s="75">
        <v>860</v>
      </c>
      <c r="B861" s="73">
        <v>114961</v>
      </c>
      <c r="C861" s="36" t="s">
        <v>2297</v>
      </c>
      <c r="D861" s="71" t="s">
        <v>2288</v>
      </c>
      <c r="E861" s="71" t="s">
        <v>2289</v>
      </c>
      <c r="F861" s="66" t="s">
        <v>5002</v>
      </c>
      <c r="G861" s="38" t="s">
        <v>2684</v>
      </c>
      <c r="H861" s="76" t="s">
        <v>76</v>
      </c>
      <c r="I861" s="76" t="s">
        <v>5003</v>
      </c>
      <c r="J861" s="40" t="s">
        <v>2318</v>
      </c>
      <c r="K861" s="66" t="s">
        <v>80</v>
      </c>
      <c r="L861" s="76" t="s">
        <v>81</v>
      </c>
      <c r="M861" s="86">
        <v>45560</v>
      </c>
      <c r="N861" s="86">
        <v>45574</v>
      </c>
      <c r="O861" s="86">
        <v>45696</v>
      </c>
      <c r="P861" s="76">
        <v>4</v>
      </c>
      <c r="Q861" s="76">
        <v>0</v>
      </c>
      <c r="R861" s="76">
        <v>120</v>
      </c>
      <c r="S861" s="76" t="s">
        <v>1144</v>
      </c>
      <c r="T861" s="69">
        <v>10400000</v>
      </c>
      <c r="U861" s="69">
        <v>2600000</v>
      </c>
      <c r="V861" s="77">
        <v>1782</v>
      </c>
      <c r="W861" s="44">
        <v>45545</v>
      </c>
      <c r="X861" s="45">
        <v>41600000</v>
      </c>
      <c r="Y861" s="77">
        <v>2225</v>
      </c>
      <c r="Z861" s="97">
        <v>45561</v>
      </c>
      <c r="AA861" s="111">
        <v>10400000</v>
      </c>
      <c r="AB861" s="77" t="s">
        <v>84</v>
      </c>
      <c r="AC861" s="86">
        <v>45560</v>
      </c>
      <c r="AD861" s="48" t="s">
        <v>5004</v>
      </c>
      <c r="AE861" s="8" t="s">
        <v>5005</v>
      </c>
      <c r="AF861" s="77" t="s">
        <v>87</v>
      </c>
      <c r="AG861" s="61" t="s">
        <v>2296</v>
      </c>
      <c r="AH861" s="60" t="s">
        <v>846</v>
      </c>
      <c r="AI861" s="48" t="s">
        <v>108</v>
      </c>
      <c r="AJ861" s="59">
        <v>45695</v>
      </c>
      <c r="AK861" s="50">
        <v>3900000</v>
      </c>
      <c r="AL861" s="50">
        <v>3900000</v>
      </c>
      <c r="AM861" s="48">
        <v>129650</v>
      </c>
      <c r="AN861" s="48">
        <v>1055</v>
      </c>
      <c r="AO861" s="57">
        <v>45687</v>
      </c>
      <c r="AP861" s="50">
        <v>3900000</v>
      </c>
      <c r="AQ861" s="48">
        <v>1136</v>
      </c>
      <c r="AR861" s="57">
        <v>45699</v>
      </c>
      <c r="AS861" s="50">
        <v>3900000</v>
      </c>
      <c r="AT861" s="66">
        <v>1</v>
      </c>
      <c r="AU861" s="66">
        <v>15</v>
      </c>
      <c r="AV861" s="66">
        <v>45</v>
      </c>
      <c r="AW861" s="66" t="s">
        <v>110</v>
      </c>
      <c r="AX861" s="52">
        <v>45</v>
      </c>
      <c r="AY861" s="57">
        <v>45739</v>
      </c>
      <c r="AZ861" s="37"/>
      <c r="BA861" s="75"/>
      <c r="BB861" s="75"/>
      <c r="BC861" s="75"/>
      <c r="BD861" s="75"/>
      <c r="BE861" s="75"/>
      <c r="BF861" s="75"/>
      <c r="BG861" s="75"/>
      <c r="BH861" s="75"/>
      <c r="BI861" s="75"/>
      <c r="BJ861" s="75"/>
      <c r="BK861" s="75"/>
      <c r="BL861" s="75"/>
      <c r="BM861" s="75"/>
      <c r="BN861" s="75"/>
      <c r="BO861" s="75"/>
      <c r="BP861" s="75"/>
      <c r="BQ861" s="75"/>
      <c r="BR861" s="75"/>
      <c r="BS861" s="75"/>
      <c r="BT861" s="75"/>
      <c r="BU861" s="75"/>
      <c r="BV861" s="75"/>
      <c r="BW861" s="75"/>
      <c r="BX861" s="64">
        <v>45739</v>
      </c>
      <c r="BY861" s="65">
        <f>R861+AX861</f>
        <v>165</v>
      </c>
      <c r="BZ861" s="66" t="s">
        <v>4527</v>
      </c>
      <c r="CA861" s="42">
        <f>T861+AL861</f>
        <v>14300000</v>
      </c>
      <c r="CB861" s="66" t="s">
        <v>656</v>
      </c>
    </row>
    <row r="862" spans="1:80" s="58" customFormat="1" ht="29.25" customHeight="1" x14ac:dyDescent="0.3">
      <c r="A862" s="75">
        <v>861</v>
      </c>
      <c r="B862" s="73">
        <v>115163</v>
      </c>
      <c r="C862" s="36" t="s">
        <v>738</v>
      </c>
      <c r="D862" s="71" t="s">
        <v>186</v>
      </c>
      <c r="E862" s="71" t="s">
        <v>187</v>
      </c>
      <c r="F862" s="66" t="s">
        <v>5006</v>
      </c>
      <c r="G862" s="38" t="s">
        <v>5007</v>
      </c>
      <c r="H862" s="76" t="s">
        <v>76</v>
      </c>
      <c r="I862" s="76" t="s">
        <v>5008</v>
      </c>
      <c r="J862" s="40" t="s">
        <v>4953</v>
      </c>
      <c r="K862" s="66" t="s">
        <v>80</v>
      </c>
      <c r="L862" s="76" t="s">
        <v>81</v>
      </c>
      <c r="M862" s="86">
        <v>45560</v>
      </c>
      <c r="N862" s="86">
        <v>45566</v>
      </c>
      <c r="O862" s="86">
        <v>45703</v>
      </c>
      <c r="P862" s="76">
        <v>4</v>
      </c>
      <c r="Q862" s="76">
        <v>15</v>
      </c>
      <c r="R862" s="76">
        <v>135</v>
      </c>
      <c r="S862" s="76" t="s">
        <v>2785</v>
      </c>
      <c r="T862" s="69">
        <v>12960000</v>
      </c>
      <c r="U862" s="69">
        <v>2880000</v>
      </c>
      <c r="V862" s="77">
        <v>1842</v>
      </c>
      <c r="W862" s="44">
        <v>45553</v>
      </c>
      <c r="X862" s="45">
        <v>129600000</v>
      </c>
      <c r="Y862" s="77">
        <v>2227</v>
      </c>
      <c r="Z862" s="97">
        <v>45561</v>
      </c>
      <c r="AA862" s="111">
        <v>12960000</v>
      </c>
      <c r="AB862" s="77" t="s">
        <v>84</v>
      </c>
      <c r="AC862" s="86">
        <v>45560</v>
      </c>
      <c r="AD862" s="48" t="s">
        <v>5009</v>
      </c>
      <c r="AE862" s="8" t="s">
        <v>5010</v>
      </c>
      <c r="AF862" s="77" t="s">
        <v>87</v>
      </c>
      <c r="AG862" s="61" t="s">
        <v>746</v>
      </c>
      <c r="AH862" s="60" t="s">
        <v>747</v>
      </c>
      <c r="AI862" s="48"/>
      <c r="AJ862" s="48"/>
      <c r="AK862" s="50"/>
      <c r="AL862" s="50"/>
      <c r="AM862" s="48" t="s">
        <v>77</v>
      </c>
      <c r="AN862" s="48" t="s">
        <v>77</v>
      </c>
      <c r="AO862" s="48" t="s">
        <v>77</v>
      </c>
      <c r="AP862" s="48" t="s">
        <v>77</v>
      </c>
      <c r="AQ862" s="48" t="s">
        <v>77</v>
      </c>
      <c r="AR862" s="48" t="s">
        <v>77</v>
      </c>
      <c r="AS862" s="48" t="s">
        <v>77</v>
      </c>
      <c r="AT862" s="51"/>
      <c r="AU862" s="51"/>
      <c r="AV862" s="51"/>
      <c r="AW862" s="51"/>
      <c r="AX862" s="52"/>
      <c r="AY862" s="37"/>
      <c r="AZ862" s="37"/>
      <c r="BA862" s="75"/>
      <c r="BB862" s="75"/>
      <c r="BC862" s="75"/>
      <c r="BD862" s="75"/>
      <c r="BE862" s="75"/>
      <c r="BF862" s="75"/>
      <c r="BG862" s="75"/>
      <c r="BH862" s="75"/>
      <c r="BI862" s="75"/>
      <c r="BJ862" s="75"/>
      <c r="BK862" s="75"/>
      <c r="BL862" s="75"/>
      <c r="BM862" s="75"/>
      <c r="BN862" s="75"/>
      <c r="BO862" s="75"/>
      <c r="BP862" s="75"/>
      <c r="BQ862" s="75"/>
      <c r="BR862" s="75"/>
      <c r="BS862" s="75"/>
      <c r="BT862" s="75"/>
      <c r="BU862" s="75"/>
      <c r="BV862" s="75"/>
      <c r="BW862" s="75"/>
      <c r="BX862" s="64">
        <f>O862</f>
        <v>45703</v>
      </c>
      <c r="BY862" s="65">
        <f>R862+AX862</f>
        <v>135</v>
      </c>
      <c r="BZ862" s="66" t="str">
        <f>S862</f>
        <v>4 MESES Y 15 DIAS</v>
      </c>
      <c r="CA862" s="42">
        <f>T862+AL862</f>
        <v>12960000</v>
      </c>
      <c r="CB862" s="66" t="s">
        <v>656</v>
      </c>
    </row>
    <row r="863" spans="1:80" s="58" customFormat="1" ht="29.25" customHeight="1" x14ac:dyDescent="0.3">
      <c r="A863" s="75">
        <v>862</v>
      </c>
      <c r="B863" s="73">
        <v>116571</v>
      </c>
      <c r="C863" s="36" t="s">
        <v>133</v>
      </c>
      <c r="D863" s="71" t="s">
        <v>134</v>
      </c>
      <c r="E863" s="71" t="s">
        <v>385</v>
      </c>
      <c r="F863" s="66" t="s">
        <v>5011</v>
      </c>
      <c r="G863" s="38" t="s">
        <v>1110</v>
      </c>
      <c r="H863" s="76" t="s">
        <v>76</v>
      </c>
      <c r="I863" s="76" t="s">
        <v>5012</v>
      </c>
      <c r="J863" s="40" t="s">
        <v>1112</v>
      </c>
      <c r="K863" s="66" t="s">
        <v>80</v>
      </c>
      <c r="L863" s="76" t="s">
        <v>81</v>
      </c>
      <c r="M863" s="86">
        <v>45560</v>
      </c>
      <c r="N863" s="86">
        <v>45566</v>
      </c>
      <c r="O863" s="86">
        <v>45688</v>
      </c>
      <c r="P863" s="76">
        <v>3</v>
      </c>
      <c r="Q863" s="76">
        <v>15</v>
      </c>
      <c r="R863" s="76">
        <f>3*30+15</f>
        <v>105</v>
      </c>
      <c r="S863" s="76" t="s">
        <v>82</v>
      </c>
      <c r="T863" s="69">
        <v>19250000</v>
      </c>
      <c r="U863" s="69">
        <v>5500000</v>
      </c>
      <c r="V863" s="77">
        <v>1854</v>
      </c>
      <c r="W863" s="44">
        <v>45554</v>
      </c>
      <c r="X863" s="45">
        <v>154000000</v>
      </c>
      <c r="Y863" s="77">
        <v>2230</v>
      </c>
      <c r="Z863" s="97">
        <v>45561</v>
      </c>
      <c r="AA863" s="111">
        <v>19250000</v>
      </c>
      <c r="AB863" s="77" t="s">
        <v>84</v>
      </c>
      <c r="AC863" s="86">
        <v>45560</v>
      </c>
      <c r="AD863" s="48" t="s">
        <v>5013</v>
      </c>
      <c r="AE863" s="8" t="s">
        <v>5014</v>
      </c>
      <c r="AF863" s="77" t="s">
        <v>87</v>
      </c>
      <c r="AG863" s="61" t="s">
        <v>3994</v>
      </c>
      <c r="AH863" s="60" t="s">
        <v>5015</v>
      </c>
      <c r="AI863" s="48" t="s">
        <v>108</v>
      </c>
      <c r="AJ863" s="97">
        <v>45653</v>
      </c>
      <c r="AK863" s="50">
        <v>8250000</v>
      </c>
      <c r="AL863" s="50">
        <v>8250000</v>
      </c>
      <c r="AM863" s="48">
        <v>124865</v>
      </c>
      <c r="AN863" s="46">
        <v>2193</v>
      </c>
      <c r="AO863" s="59">
        <v>45649</v>
      </c>
      <c r="AP863" s="50">
        <v>8250000</v>
      </c>
      <c r="AQ863" s="46">
        <v>2797</v>
      </c>
      <c r="AR863" s="59">
        <v>45656</v>
      </c>
      <c r="AS863" s="50">
        <v>8250000</v>
      </c>
      <c r="AT863" s="66">
        <v>1</v>
      </c>
      <c r="AU863" s="66">
        <v>15</v>
      </c>
      <c r="AV863" s="66">
        <f>AT863*30+AU863</f>
        <v>45</v>
      </c>
      <c r="AW863" s="66" t="s">
        <v>110</v>
      </c>
      <c r="AX863" s="66">
        <v>45</v>
      </c>
      <c r="AY863" s="86">
        <v>45744</v>
      </c>
      <c r="AZ863" s="75"/>
      <c r="BA863" s="75"/>
      <c r="BB863" s="75"/>
      <c r="BC863" s="75"/>
      <c r="BD863" s="75"/>
      <c r="BE863" s="75"/>
      <c r="BF863" s="75"/>
      <c r="BG863" s="75"/>
      <c r="BH863" s="75"/>
      <c r="BI863" s="75"/>
      <c r="BJ863" s="75"/>
      <c r="BK863" s="75"/>
      <c r="BL863" s="75"/>
      <c r="BM863" s="75"/>
      <c r="BN863" s="75"/>
      <c r="BO863" s="75"/>
      <c r="BP863" s="75"/>
      <c r="BQ863" s="75"/>
      <c r="BR863" s="75"/>
      <c r="BS863" s="75"/>
      <c r="BT863" s="75"/>
      <c r="BU863" s="75"/>
      <c r="BV863" s="75"/>
      <c r="BW863" s="75"/>
      <c r="BX863" s="86">
        <v>45744</v>
      </c>
      <c r="BY863" s="65">
        <f>R863+AX863</f>
        <v>150</v>
      </c>
      <c r="BZ863" s="66" t="s">
        <v>111</v>
      </c>
      <c r="CA863" s="42">
        <f>T863+AL863</f>
        <v>27500000</v>
      </c>
      <c r="CB863" s="66" t="s">
        <v>656</v>
      </c>
    </row>
    <row r="864" spans="1:80" s="58" customFormat="1" ht="29.25" customHeight="1" x14ac:dyDescent="0.3">
      <c r="A864" s="75">
        <v>863</v>
      </c>
      <c r="B864" s="73">
        <v>116228</v>
      </c>
      <c r="C864" s="36" t="s">
        <v>738</v>
      </c>
      <c r="D864" s="71" t="s">
        <v>186</v>
      </c>
      <c r="E864" s="71" t="s">
        <v>187</v>
      </c>
      <c r="F864" s="66" t="s">
        <v>5016</v>
      </c>
      <c r="G864" s="38" t="s">
        <v>3024</v>
      </c>
      <c r="H864" s="76" t="s">
        <v>76</v>
      </c>
      <c r="I864" s="76" t="s">
        <v>5017</v>
      </c>
      <c r="J864" s="40" t="s">
        <v>837</v>
      </c>
      <c r="K864" s="66" t="s">
        <v>80</v>
      </c>
      <c r="L864" s="76" t="s">
        <v>81</v>
      </c>
      <c r="M864" s="86">
        <v>45560</v>
      </c>
      <c r="N864" s="86">
        <v>45566</v>
      </c>
      <c r="O864" s="86">
        <v>45688</v>
      </c>
      <c r="P864" s="76">
        <v>4</v>
      </c>
      <c r="Q864" s="76">
        <v>0</v>
      </c>
      <c r="R864" s="76">
        <v>120</v>
      </c>
      <c r="S864" s="76" t="s">
        <v>1144</v>
      </c>
      <c r="T864" s="69">
        <v>15200000</v>
      </c>
      <c r="U864" s="69">
        <v>3800000</v>
      </c>
      <c r="V864" s="77">
        <v>1768</v>
      </c>
      <c r="W864" s="44">
        <v>45532</v>
      </c>
      <c r="X864" s="45">
        <v>15200000</v>
      </c>
      <c r="Y864" s="77">
        <v>2233</v>
      </c>
      <c r="Z864" s="97">
        <v>45561</v>
      </c>
      <c r="AA864" s="111">
        <v>15200000</v>
      </c>
      <c r="AB864" s="77" t="s">
        <v>84</v>
      </c>
      <c r="AC864" s="86">
        <v>45560</v>
      </c>
      <c r="AD864" s="48" t="s">
        <v>5018</v>
      </c>
      <c r="AE864" s="8" t="s">
        <v>5019</v>
      </c>
      <c r="AF864" s="77" t="s">
        <v>87</v>
      </c>
      <c r="AG864" s="48" t="s">
        <v>194</v>
      </c>
      <c r="AH864" s="92" t="s">
        <v>4317</v>
      </c>
      <c r="AI864" s="48" t="s">
        <v>108</v>
      </c>
      <c r="AJ864" s="97">
        <v>45650</v>
      </c>
      <c r="AK864" s="50">
        <v>7600000</v>
      </c>
      <c r="AL864" s="50">
        <v>7600000</v>
      </c>
      <c r="AM864" s="48">
        <v>123506</v>
      </c>
      <c r="AN864" s="46">
        <v>2083</v>
      </c>
      <c r="AO864" s="59">
        <v>45642</v>
      </c>
      <c r="AP864" s="50">
        <v>7600000</v>
      </c>
      <c r="AQ864" s="46">
        <v>2690</v>
      </c>
      <c r="AR864" s="59">
        <v>45652</v>
      </c>
      <c r="AS864" s="50">
        <v>7600000</v>
      </c>
      <c r="AT864" s="66">
        <v>2</v>
      </c>
      <c r="AU864" s="66">
        <v>0</v>
      </c>
      <c r="AV864" s="66">
        <f>AT864*30+AU864</f>
        <v>60</v>
      </c>
      <c r="AW864" s="66" t="s">
        <v>4484</v>
      </c>
      <c r="AX864" s="66">
        <v>60</v>
      </c>
      <c r="AY864" s="86">
        <v>45747</v>
      </c>
      <c r="AZ864" s="75"/>
      <c r="BA864" s="75"/>
      <c r="BB864" s="75"/>
      <c r="BC864" s="75"/>
      <c r="BD864" s="75"/>
      <c r="BE864" s="75"/>
      <c r="BF864" s="75"/>
      <c r="BG864" s="75"/>
      <c r="BH864" s="75"/>
      <c r="BI864" s="75"/>
      <c r="BJ864" s="75"/>
      <c r="BK864" s="75"/>
      <c r="BL864" s="75"/>
      <c r="BM864" s="75"/>
      <c r="BN864" s="75"/>
      <c r="BO864" s="75"/>
      <c r="BP864" s="75"/>
      <c r="BQ864" s="75"/>
      <c r="BR864" s="75"/>
      <c r="BS864" s="75"/>
      <c r="BT864" s="75"/>
      <c r="BU864" s="75"/>
      <c r="BV864" s="75"/>
      <c r="BW864" s="75"/>
      <c r="BX864" s="86">
        <v>45747</v>
      </c>
      <c r="BY864" s="65">
        <f>R864+AX864</f>
        <v>180</v>
      </c>
      <c r="BZ864" s="66" t="s">
        <v>2888</v>
      </c>
      <c r="CA864" s="42">
        <f>T864+AL864</f>
        <v>22800000</v>
      </c>
      <c r="CB864" s="66" t="s">
        <v>656</v>
      </c>
    </row>
    <row r="865" spans="1:80" s="58" customFormat="1" ht="29.25" customHeight="1" x14ac:dyDescent="0.3">
      <c r="A865" s="75">
        <v>864</v>
      </c>
      <c r="B865" s="73">
        <v>114961</v>
      </c>
      <c r="C865" s="36" t="s">
        <v>2297</v>
      </c>
      <c r="D865" s="71" t="s">
        <v>2288</v>
      </c>
      <c r="E865" s="71" t="s">
        <v>2289</v>
      </c>
      <c r="F865" s="66" t="s">
        <v>5020</v>
      </c>
      <c r="G865" s="38" t="s">
        <v>5021</v>
      </c>
      <c r="H865" s="76" t="s">
        <v>76</v>
      </c>
      <c r="I865" s="76" t="s">
        <v>5022</v>
      </c>
      <c r="J865" s="40" t="s">
        <v>2318</v>
      </c>
      <c r="K865" s="66" t="s">
        <v>80</v>
      </c>
      <c r="L865" s="76" t="s">
        <v>81</v>
      </c>
      <c r="M865" s="86">
        <v>45560</v>
      </c>
      <c r="N865" s="86">
        <v>45566</v>
      </c>
      <c r="O865" s="86">
        <v>45688</v>
      </c>
      <c r="P865" s="76">
        <v>4</v>
      </c>
      <c r="Q865" s="76">
        <v>0</v>
      </c>
      <c r="R865" s="76">
        <v>120</v>
      </c>
      <c r="S865" s="76" t="s">
        <v>1144</v>
      </c>
      <c r="T865" s="69">
        <v>10400000</v>
      </c>
      <c r="U865" s="69">
        <v>2600000</v>
      </c>
      <c r="V865" s="77">
        <v>1782</v>
      </c>
      <c r="W865" s="44">
        <v>45545</v>
      </c>
      <c r="X865" s="45">
        <v>41600000</v>
      </c>
      <c r="Y865" s="77">
        <v>2235</v>
      </c>
      <c r="Z865" s="97">
        <v>45561</v>
      </c>
      <c r="AA865" s="111">
        <v>10400000</v>
      </c>
      <c r="AB865" s="77" t="s">
        <v>84</v>
      </c>
      <c r="AC865" s="86">
        <v>45560</v>
      </c>
      <c r="AD865" s="48" t="s">
        <v>5023</v>
      </c>
      <c r="AE865" s="8" t="s">
        <v>5024</v>
      </c>
      <c r="AF865" s="77" t="s">
        <v>87</v>
      </c>
      <c r="AG865" s="61" t="s">
        <v>2296</v>
      </c>
      <c r="AH865" s="60" t="s">
        <v>846</v>
      </c>
      <c r="AI865" s="61" t="s">
        <v>2887</v>
      </c>
      <c r="AJ865" s="74">
        <v>45681</v>
      </c>
      <c r="AK865" s="50">
        <v>3900000</v>
      </c>
      <c r="AL865" s="50">
        <v>3900000</v>
      </c>
      <c r="AM865" s="48">
        <v>128566</v>
      </c>
      <c r="AN865" s="48">
        <v>981</v>
      </c>
      <c r="AO865" s="57">
        <v>45678</v>
      </c>
      <c r="AP865" s="50">
        <v>3900000</v>
      </c>
      <c r="AQ865" s="48">
        <v>1002</v>
      </c>
      <c r="AR865" s="57">
        <v>45684</v>
      </c>
      <c r="AS865" s="50">
        <v>3900000</v>
      </c>
      <c r="AT865" s="66">
        <v>1</v>
      </c>
      <c r="AU865" s="66">
        <v>15</v>
      </c>
      <c r="AV865" s="66">
        <v>45</v>
      </c>
      <c r="AW865" s="66" t="s">
        <v>110</v>
      </c>
      <c r="AX865" s="52">
        <v>45</v>
      </c>
      <c r="AY865" s="57">
        <v>45731</v>
      </c>
      <c r="AZ865" s="37"/>
      <c r="BA865" s="75"/>
      <c r="BB865" s="75"/>
      <c r="BC865" s="75"/>
      <c r="BD865" s="75"/>
      <c r="BE865" s="75"/>
      <c r="BF865" s="75"/>
      <c r="BG865" s="75"/>
      <c r="BH865" s="75"/>
      <c r="BI865" s="75"/>
      <c r="BJ865" s="75"/>
      <c r="BK865" s="75"/>
      <c r="BL865" s="75"/>
      <c r="BM865" s="75"/>
      <c r="BN865" s="75"/>
      <c r="BO865" s="75"/>
      <c r="BP865" s="75"/>
      <c r="BQ865" s="75"/>
      <c r="BR865" s="75"/>
      <c r="BS865" s="75"/>
      <c r="BT865" s="75"/>
      <c r="BU865" s="75"/>
      <c r="BV865" s="75"/>
      <c r="BW865" s="75"/>
      <c r="BX865" s="64">
        <v>45731</v>
      </c>
      <c r="BY865" s="65">
        <f>R865+AX865</f>
        <v>165</v>
      </c>
      <c r="BZ865" s="66" t="s">
        <v>4527</v>
      </c>
      <c r="CA865" s="42">
        <f>T865+AL865</f>
        <v>14300000</v>
      </c>
      <c r="CB865" s="66" t="s">
        <v>656</v>
      </c>
    </row>
    <row r="866" spans="1:80" s="58" customFormat="1" ht="29.25" customHeight="1" x14ac:dyDescent="0.3">
      <c r="A866" s="75">
        <v>865</v>
      </c>
      <c r="B866" s="73">
        <v>116570</v>
      </c>
      <c r="C866" s="36" t="s">
        <v>133</v>
      </c>
      <c r="D866" s="71" t="s">
        <v>134</v>
      </c>
      <c r="E866" s="71" t="s">
        <v>385</v>
      </c>
      <c r="F866" s="66" t="s">
        <v>5025</v>
      </c>
      <c r="G866" s="38" t="s">
        <v>1600</v>
      </c>
      <c r="H866" s="76" t="s">
        <v>76</v>
      </c>
      <c r="I866" s="76" t="s">
        <v>5026</v>
      </c>
      <c r="J866" s="40" t="s">
        <v>1045</v>
      </c>
      <c r="K866" s="66" t="s">
        <v>80</v>
      </c>
      <c r="L866" s="76" t="s">
        <v>81</v>
      </c>
      <c r="M866" s="86">
        <v>45562</v>
      </c>
      <c r="N866" s="86">
        <v>45566</v>
      </c>
      <c r="O866" s="86">
        <v>45672</v>
      </c>
      <c r="P866" s="76">
        <v>3</v>
      </c>
      <c r="Q866" s="76">
        <v>15</v>
      </c>
      <c r="R866" s="76">
        <f>3*30+15</f>
        <v>105</v>
      </c>
      <c r="S866" s="76" t="s">
        <v>82</v>
      </c>
      <c r="T866" s="69">
        <v>18550000</v>
      </c>
      <c r="U866" s="69">
        <v>5300000</v>
      </c>
      <c r="V866" s="77">
        <v>1853</v>
      </c>
      <c r="W866" s="44">
        <v>45554</v>
      </c>
      <c r="X866" s="45">
        <v>185500000</v>
      </c>
      <c r="Y866" s="77">
        <v>2273</v>
      </c>
      <c r="Z866" s="97">
        <v>45565</v>
      </c>
      <c r="AA866" s="111">
        <v>18550000</v>
      </c>
      <c r="AB866" s="77" t="s">
        <v>84</v>
      </c>
      <c r="AC866" s="86">
        <v>45560</v>
      </c>
      <c r="AD866" s="48" t="s">
        <v>5027</v>
      </c>
      <c r="AE866" s="8" t="s">
        <v>5028</v>
      </c>
      <c r="AF866" s="77" t="s">
        <v>87</v>
      </c>
      <c r="AG866" s="61" t="s">
        <v>5029</v>
      </c>
      <c r="AH866" s="61" t="s">
        <v>107</v>
      </c>
      <c r="AI866" s="48" t="s">
        <v>108</v>
      </c>
      <c r="AJ866" s="97">
        <v>45652</v>
      </c>
      <c r="AK866" s="50">
        <v>7950000</v>
      </c>
      <c r="AL866" s="50">
        <v>7950000</v>
      </c>
      <c r="AM866" s="48">
        <v>124787</v>
      </c>
      <c r="AN866" s="46">
        <v>2167</v>
      </c>
      <c r="AO866" s="59">
        <v>45649</v>
      </c>
      <c r="AP866" s="50">
        <v>7950000</v>
      </c>
      <c r="AQ866" s="46">
        <v>2762</v>
      </c>
      <c r="AR866" s="59">
        <v>45653</v>
      </c>
      <c r="AS866" s="50">
        <v>7950000</v>
      </c>
      <c r="AT866" s="66">
        <v>1</v>
      </c>
      <c r="AU866" s="66">
        <v>15</v>
      </c>
      <c r="AV866" s="66">
        <f>AT866*30+AU866</f>
        <v>45</v>
      </c>
      <c r="AW866" s="66" t="s">
        <v>110</v>
      </c>
      <c r="AX866" s="66">
        <v>45</v>
      </c>
      <c r="AY866" s="86">
        <v>45717</v>
      </c>
      <c r="AZ866" s="75"/>
      <c r="BA866" s="75"/>
      <c r="BB866" s="75"/>
      <c r="BC866" s="75"/>
      <c r="BD866" s="75"/>
      <c r="BE866" s="75"/>
      <c r="BF866" s="75"/>
      <c r="BG866" s="75"/>
      <c r="BH866" s="75"/>
      <c r="BI866" s="75"/>
      <c r="BJ866" s="75"/>
      <c r="BK866" s="75"/>
      <c r="BL866" s="75"/>
      <c r="BM866" s="75"/>
      <c r="BN866" s="75"/>
      <c r="BO866" s="75"/>
      <c r="BP866" s="75"/>
      <c r="BQ866" s="75"/>
      <c r="BR866" s="75"/>
      <c r="BS866" s="75"/>
      <c r="BT866" s="75"/>
      <c r="BU866" s="75"/>
      <c r="BV866" s="75"/>
      <c r="BW866" s="75"/>
      <c r="BX866" s="86">
        <v>45717</v>
      </c>
      <c r="BY866" s="65">
        <f>R866+AX866</f>
        <v>150</v>
      </c>
      <c r="BZ866" s="66" t="s">
        <v>111</v>
      </c>
      <c r="CA866" s="42">
        <f>T866+AL866</f>
        <v>26500000</v>
      </c>
      <c r="CB866" s="66" t="s">
        <v>656</v>
      </c>
    </row>
    <row r="867" spans="1:80" s="58" customFormat="1" ht="29.25" customHeight="1" x14ac:dyDescent="0.3">
      <c r="A867" s="75">
        <v>866</v>
      </c>
      <c r="B867" s="73">
        <v>115161</v>
      </c>
      <c r="C867" s="36" t="s">
        <v>71</v>
      </c>
      <c r="D867" s="71" t="s">
        <v>72</v>
      </c>
      <c r="E867" s="71" t="s">
        <v>73</v>
      </c>
      <c r="F867" s="66" t="s">
        <v>5030</v>
      </c>
      <c r="G867" s="38" t="s">
        <v>2059</v>
      </c>
      <c r="H867" s="76" t="s">
        <v>76</v>
      </c>
      <c r="I867" s="76" t="s">
        <v>5031</v>
      </c>
      <c r="J867" s="40" t="s">
        <v>1057</v>
      </c>
      <c r="K867" s="66" t="s">
        <v>80</v>
      </c>
      <c r="L867" s="76" t="s">
        <v>81</v>
      </c>
      <c r="M867" s="86">
        <v>45560</v>
      </c>
      <c r="N867" s="86">
        <v>45580</v>
      </c>
      <c r="O867" s="86">
        <v>45717</v>
      </c>
      <c r="P867" s="76">
        <v>3</v>
      </c>
      <c r="Q867" s="76">
        <v>15</v>
      </c>
      <c r="R867" s="76">
        <f>3*30+15</f>
        <v>105</v>
      </c>
      <c r="S867" s="76" t="s">
        <v>82</v>
      </c>
      <c r="T867" s="69">
        <v>12960000</v>
      </c>
      <c r="U867" s="69">
        <v>2880000</v>
      </c>
      <c r="V867" s="77">
        <v>1840</v>
      </c>
      <c r="W867" s="44">
        <v>45553</v>
      </c>
      <c r="X867" s="45">
        <v>77760000</v>
      </c>
      <c r="Y867" s="77">
        <v>2237</v>
      </c>
      <c r="Z867" s="97">
        <v>45561</v>
      </c>
      <c r="AA867" s="111">
        <v>12960000</v>
      </c>
      <c r="AB867" s="77" t="s">
        <v>84</v>
      </c>
      <c r="AC867" s="86">
        <v>45560</v>
      </c>
      <c r="AD867" s="48" t="s">
        <v>5032</v>
      </c>
      <c r="AE867" s="8" t="s">
        <v>5033</v>
      </c>
      <c r="AF867" s="77" t="s">
        <v>87</v>
      </c>
      <c r="AG867" s="61" t="s">
        <v>746</v>
      </c>
      <c r="AH867" s="60" t="s">
        <v>747</v>
      </c>
      <c r="AI867" s="48" t="s">
        <v>77</v>
      </c>
      <c r="AJ867" s="48" t="s">
        <v>77</v>
      </c>
      <c r="AK867" s="49"/>
      <c r="AL867" s="50"/>
      <c r="AM867" s="48" t="s">
        <v>77</v>
      </c>
      <c r="AN867" s="48" t="s">
        <v>77</v>
      </c>
      <c r="AO867" s="48" t="s">
        <v>77</v>
      </c>
      <c r="AP867" s="48" t="s">
        <v>77</v>
      </c>
      <c r="AQ867" s="48" t="s">
        <v>77</v>
      </c>
      <c r="AR867" s="48" t="s">
        <v>77</v>
      </c>
      <c r="AS867" s="48" t="s">
        <v>77</v>
      </c>
      <c r="AT867" s="51"/>
      <c r="AU867" s="51"/>
      <c r="AV867" s="51"/>
      <c r="AW867" s="51"/>
      <c r="AX867" s="52"/>
      <c r="AY867" s="37"/>
      <c r="AZ867" s="37"/>
      <c r="BA867" s="75"/>
      <c r="BB867" s="75"/>
      <c r="BC867" s="75"/>
      <c r="BD867" s="75"/>
      <c r="BE867" s="75"/>
      <c r="BF867" s="75"/>
      <c r="BG867" s="75"/>
      <c r="BH867" s="75"/>
      <c r="BI867" s="75"/>
      <c r="BJ867" s="75"/>
      <c r="BK867" s="75"/>
      <c r="BL867" s="75"/>
      <c r="BM867" s="75"/>
      <c r="BN867" s="75"/>
      <c r="BO867" s="75"/>
      <c r="BP867" s="75"/>
      <c r="BQ867" s="75"/>
      <c r="BR867" s="75"/>
      <c r="BS867" s="75"/>
      <c r="BT867" s="75"/>
      <c r="BU867" s="75"/>
      <c r="BV867" s="75"/>
      <c r="BW867" s="75"/>
      <c r="BX867" s="64">
        <f>O867</f>
        <v>45717</v>
      </c>
      <c r="BY867" s="65">
        <f>R867+AX867</f>
        <v>105</v>
      </c>
      <c r="BZ867" s="66" t="str">
        <f>S867</f>
        <v>3 MESES Y 15 DIAS</v>
      </c>
      <c r="CA867" s="42">
        <f>T867+AL867</f>
        <v>12960000</v>
      </c>
      <c r="CB867" s="66" t="s">
        <v>656</v>
      </c>
    </row>
    <row r="868" spans="1:80" s="58" customFormat="1" ht="29.25" customHeight="1" x14ac:dyDescent="0.3">
      <c r="A868" s="75">
        <v>867</v>
      </c>
      <c r="B868" s="73">
        <v>114962</v>
      </c>
      <c r="C868" s="36" t="s">
        <v>2287</v>
      </c>
      <c r="D868" s="71" t="s">
        <v>2288</v>
      </c>
      <c r="E868" s="71" t="s">
        <v>2289</v>
      </c>
      <c r="F868" s="66" t="s">
        <v>5034</v>
      </c>
      <c r="G868" s="38" t="s">
        <v>5035</v>
      </c>
      <c r="H868" s="76" t="s">
        <v>76</v>
      </c>
      <c r="I868" s="76" t="s">
        <v>5036</v>
      </c>
      <c r="J868" s="40" t="s">
        <v>2293</v>
      </c>
      <c r="K868" s="66" t="s">
        <v>80</v>
      </c>
      <c r="L868" s="76" t="s">
        <v>81</v>
      </c>
      <c r="M868" s="86">
        <v>45560</v>
      </c>
      <c r="N868" s="86">
        <v>45566</v>
      </c>
      <c r="O868" s="86">
        <v>45688</v>
      </c>
      <c r="P868" s="76">
        <v>4</v>
      </c>
      <c r="Q868" s="76">
        <v>0</v>
      </c>
      <c r="R868" s="76">
        <v>120</v>
      </c>
      <c r="S868" s="76" t="s">
        <v>1144</v>
      </c>
      <c r="T868" s="69">
        <v>16000000</v>
      </c>
      <c r="U868" s="69">
        <v>4000000</v>
      </c>
      <c r="V868" s="77">
        <v>1822</v>
      </c>
      <c r="W868" s="44">
        <v>45546</v>
      </c>
      <c r="X868" s="45">
        <v>192000000</v>
      </c>
      <c r="Y868" s="77">
        <v>2239</v>
      </c>
      <c r="Z868" s="97">
        <v>45562</v>
      </c>
      <c r="AA868" s="111">
        <v>16000000</v>
      </c>
      <c r="AB868" s="77" t="s">
        <v>84</v>
      </c>
      <c r="AC868" s="86">
        <v>45560</v>
      </c>
      <c r="AD868" s="48" t="s">
        <v>5037</v>
      </c>
      <c r="AE868" s="8" t="s">
        <v>5038</v>
      </c>
      <c r="AF868" s="77" t="s">
        <v>87</v>
      </c>
      <c r="AG868" s="61" t="s">
        <v>2296</v>
      </c>
      <c r="AH868" s="60" t="s">
        <v>846</v>
      </c>
      <c r="AI868" s="61" t="s">
        <v>2887</v>
      </c>
      <c r="AJ868" s="59">
        <v>45679</v>
      </c>
      <c r="AK868" s="50">
        <v>6000000</v>
      </c>
      <c r="AL868" s="50">
        <v>6000000</v>
      </c>
      <c r="AM868" s="48">
        <v>128569</v>
      </c>
      <c r="AN868" s="48">
        <v>983</v>
      </c>
      <c r="AO868" s="57">
        <v>45678</v>
      </c>
      <c r="AP868" s="50">
        <v>6000000</v>
      </c>
      <c r="AQ868" s="48">
        <v>1003</v>
      </c>
      <c r="AR868" s="57">
        <v>45684</v>
      </c>
      <c r="AS868" s="50">
        <v>6000000</v>
      </c>
      <c r="AT868" s="76">
        <v>1</v>
      </c>
      <c r="AU868" s="76">
        <v>15</v>
      </c>
      <c r="AV868" s="76">
        <v>45</v>
      </c>
      <c r="AW868" s="76" t="s">
        <v>110</v>
      </c>
      <c r="AX868" s="76">
        <v>45</v>
      </c>
      <c r="AY868" s="57">
        <v>45731</v>
      </c>
      <c r="AZ868" s="37"/>
      <c r="BA868" s="75"/>
      <c r="BB868" s="75"/>
      <c r="BC868" s="75"/>
      <c r="BD868" s="75"/>
      <c r="BE868" s="75"/>
      <c r="BF868" s="75"/>
      <c r="BG868" s="75"/>
      <c r="BH868" s="75"/>
      <c r="BI868" s="75"/>
      <c r="BJ868" s="75"/>
      <c r="BK868" s="75"/>
      <c r="BL868" s="75"/>
      <c r="BM868" s="75"/>
      <c r="BN868" s="75"/>
      <c r="BO868" s="75"/>
      <c r="BP868" s="75"/>
      <c r="BQ868" s="75"/>
      <c r="BR868" s="75"/>
      <c r="BS868" s="75"/>
      <c r="BT868" s="75"/>
      <c r="BU868" s="75"/>
      <c r="BV868" s="75"/>
      <c r="BW868" s="75"/>
      <c r="BX868" s="57">
        <v>45731</v>
      </c>
      <c r="BY868" s="65">
        <f>R868+AX868</f>
        <v>165</v>
      </c>
      <c r="BZ868" s="66" t="s">
        <v>4527</v>
      </c>
      <c r="CA868" s="42">
        <f>T868+AL868</f>
        <v>22000000</v>
      </c>
      <c r="CB868" s="66" t="s">
        <v>656</v>
      </c>
    </row>
    <row r="869" spans="1:80" s="58" customFormat="1" ht="29.25" customHeight="1" x14ac:dyDescent="0.3">
      <c r="A869" s="75">
        <v>868</v>
      </c>
      <c r="B869" s="73">
        <v>114962</v>
      </c>
      <c r="C869" s="36" t="s">
        <v>2287</v>
      </c>
      <c r="D869" s="71" t="s">
        <v>2288</v>
      </c>
      <c r="E869" s="71" t="s">
        <v>2289</v>
      </c>
      <c r="F869" s="66" t="s">
        <v>5039</v>
      </c>
      <c r="G869" s="38" t="s">
        <v>2669</v>
      </c>
      <c r="H869" s="76" t="s">
        <v>76</v>
      </c>
      <c r="I869" s="76" t="s">
        <v>5040</v>
      </c>
      <c r="J869" s="40" t="s">
        <v>2293</v>
      </c>
      <c r="K869" s="66" t="s">
        <v>80</v>
      </c>
      <c r="L869" s="76" t="s">
        <v>81</v>
      </c>
      <c r="M869" s="86">
        <v>45560</v>
      </c>
      <c r="N869" s="86">
        <v>45566</v>
      </c>
      <c r="O869" s="86">
        <v>45688</v>
      </c>
      <c r="P869" s="76">
        <v>4</v>
      </c>
      <c r="Q869" s="76">
        <v>0</v>
      </c>
      <c r="R869" s="76">
        <v>120</v>
      </c>
      <c r="S869" s="76" t="s">
        <v>1144</v>
      </c>
      <c r="T869" s="69">
        <v>16000000</v>
      </c>
      <c r="U869" s="69">
        <v>4000000</v>
      </c>
      <c r="V869" s="77">
        <v>1822</v>
      </c>
      <c r="W869" s="44">
        <v>45546</v>
      </c>
      <c r="X869" s="45">
        <v>192000000</v>
      </c>
      <c r="Y869" s="77">
        <v>2240</v>
      </c>
      <c r="Z869" s="97">
        <v>45562</v>
      </c>
      <c r="AA869" s="111">
        <v>16000000</v>
      </c>
      <c r="AB869" s="77" t="s">
        <v>84</v>
      </c>
      <c r="AC869" s="86">
        <v>45560</v>
      </c>
      <c r="AD869" s="48" t="s">
        <v>5041</v>
      </c>
      <c r="AE869" s="8" t="s">
        <v>5042</v>
      </c>
      <c r="AF869" s="77" t="s">
        <v>87</v>
      </c>
      <c r="AG869" s="61" t="s">
        <v>2296</v>
      </c>
      <c r="AH869" s="60" t="s">
        <v>846</v>
      </c>
      <c r="AI869" s="61" t="s">
        <v>2887</v>
      </c>
      <c r="AJ869" s="59">
        <v>45680</v>
      </c>
      <c r="AK869" s="50">
        <v>6000000</v>
      </c>
      <c r="AL869" s="50">
        <v>6000000</v>
      </c>
      <c r="AM869" s="48">
        <v>128573</v>
      </c>
      <c r="AN869" s="48">
        <v>985</v>
      </c>
      <c r="AO869" s="57">
        <v>45678</v>
      </c>
      <c r="AP869" s="50">
        <v>6000000</v>
      </c>
      <c r="AQ869" s="48">
        <v>1004</v>
      </c>
      <c r="AR869" s="57">
        <v>45684</v>
      </c>
      <c r="AS869" s="50">
        <v>6000000</v>
      </c>
      <c r="AT869" s="76">
        <v>1</v>
      </c>
      <c r="AU869" s="76">
        <v>15</v>
      </c>
      <c r="AV869" s="76">
        <v>45</v>
      </c>
      <c r="AW869" s="76" t="s">
        <v>110</v>
      </c>
      <c r="AX869" s="76">
        <v>45</v>
      </c>
      <c r="AY869" s="57">
        <v>45731</v>
      </c>
      <c r="AZ869" s="37"/>
      <c r="BA869" s="75"/>
      <c r="BB869" s="75"/>
      <c r="BC869" s="75"/>
      <c r="BD869" s="75"/>
      <c r="BE869" s="75"/>
      <c r="BF869" s="75"/>
      <c r="BG869" s="75"/>
      <c r="BH869" s="75"/>
      <c r="BI869" s="75"/>
      <c r="BJ869" s="75"/>
      <c r="BK869" s="75"/>
      <c r="BL869" s="75"/>
      <c r="BM869" s="75"/>
      <c r="BN869" s="75"/>
      <c r="BO869" s="75"/>
      <c r="BP869" s="75"/>
      <c r="BQ869" s="75"/>
      <c r="BR869" s="75"/>
      <c r="BS869" s="75"/>
      <c r="BT869" s="75"/>
      <c r="BU869" s="75"/>
      <c r="BV869" s="75"/>
      <c r="BW869" s="75"/>
      <c r="BX869" s="57">
        <v>45731</v>
      </c>
      <c r="BY869" s="65">
        <f>R869+AX869</f>
        <v>165</v>
      </c>
      <c r="BZ869" s="66" t="s">
        <v>4527</v>
      </c>
      <c r="CA869" s="42">
        <f>T869+AL869</f>
        <v>22000000</v>
      </c>
      <c r="CB869" s="66" t="s">
        <v>656</v>
      </c>
    </row>
    <row r="870" spans="1:80" s="58" customFormat="1" ht="29.25" customHeight="1" x14ac:dyDescent="0.3">
      <c r="A870" s="75">
        <v>869</v>
      </c>
      <c r="B870" s="73">
        <v>114962</v>
      </c>
      <c r="C870" s="36" t="s">
        <v>2287</v>
      </c>
      <c r="D870" s="71" t="s">
        <v>2288</v>
      </c>
      <c r="E870" s="71" t="s">
        <v>2289</v>
      </c>
      <c r="F870" s="66" t="s">
        <v>5043</v>
      </c>
      <c r="G870" s="38" t="s">
        <v>5044</v>
      </c>
      <c r="H870" s="76" t="s">
        <v>76</v>
      </c>
      <c r="I870" s="76" t="s">
        <v>5045</v>
      </c>
      <c r="J870" s="40" t="s">
        <v>2293</v>
      </c>
      <c r="K870" s="66" t="s">
        <v>80</v>
      </c>
      <c r="L870" s="76" t="s">
        <v>81</v>
      </c>
      <c r="M870" s="64">
        <v>45562</v>
      </c>
      <c r="N870" s="86">
        <v>45566</v>
      </c>
      <c r="O870" s="86">
        <v>45688</v>
      </c>
      <c r="P870" s="76">
        <v>4</v>
      </c>
      <c r="Q870" s="76">
        <v>0</v>
      </c>
      <c r="R870" s="76">
        <v>120</v>
      </c>
      <c r="S870" s="76" t="s">
        <v>1144</v>
      </c>
      <c r="T870" s="69">
        <v>16000000</v>
      </c>
      <c r="U870" s="69">
        <v>4000000</v>
      </c>
      <c r="V870" s="77">
        <v>1822</v>
      </c>
      <c r="W870" s="44">
        <v>45546</v>
      </c>
      <c r="X870" s="45">
        <v>192000000</v>
      </c>
      <c r="Y870" s="77">
        <v>2249</v>
      </c>
      <c r="Z870" s="97">
        <v>45565</v>
      </c>
      <c r="AA870" s="111">
        <v>16000000</v>
      </c>
      <c r="AB870" s="77" t="s">
        <v>84</v>
      </c>
      <c r="AC870" s="64">
        <v>45562</v>
      </c>
      <c r="AD870" s="48" t="s">
        <v>5046</v>
      </c>
      <c r="AE870" s="8" t="s">
        <v>5047</v>
      </c>
      <c r="AF870" s="77" t="s">
        <v>87</v>
      </c>
      <c r="AG870" s="61" t="s">
        <v>2296</v>
      </c>
      <c r="AH870" s="60" t="s">
        <v>846</v>
      </c>
      <c r="AI870" s="61" t="s">
        <v>2887</v>
      </c>
      <c r="AJ870" s="59">
        <v>45680</v>
      </c>
      <c r="AK870" s="50">
        <v>6000000</v>
      </c>
      <c r="AL870" s="50">
        <v>6000000</v>
      </c>
      <c r="AM870" s="48">
        <v>128574</v>
      </c>
      <c r="AN870" s="48">
        <v>986</v>
      </c>
      <c r="AO870" s="57">
        <v>45678</v>
      </c>
      <c r="AP870" s="50">
        <v>6000000</v>
      </c>
      <c r="AQ870" s="48">
        <v>1005</v>
      </c>
      <c r="AR870" s="57">
        <v>45684</v>
      </c>
      <c r="AS870" s="50">
        <v>6000000</v>
      </c>
      <c r="AT870" s="76">
        <v>1</v>
      </c>
      <c r="AU870" s="76">
        <v>15</v>
      </c>
      <c r="AV870" s="76">
        <v>45</v>
      </c>
      <c r="AW870" s="76" t="s">
        <v>110</v>
      </c>
      <c r="AX870" s="76">
        <v>45</v>
      </c>
      <c r="AY870" s="57">
        <v>45731</v>
      </c>
      <c r="AZ870" s="37"/>
      <c r="BA870" s="75"/>
      <c r="BB870" s="75"/>
      <c r="BC870" s="75"/>
      <c r="BD870" s="75"/>
      <c r="BE870" s="75"/>
      <c r="BF870" s="75"/>
      <c r="BG870" s="75"/>
      <c r="BH870" s="75"/>
      <c r="BI870" s="75"/>
      <c r="BJ870" s="75"/>
      <c r="BK870" s="75"/>
      <c r="BL870" s="75"/>
      <c r="BM870" s="75"/>
      <c r="BN870" s="75"/>
      <c r="BO870" s="75"/>
      <c r="BP870" s="75"/>
      <c r="BQ870" s="75"/>
      <c r="BR870" s="75"/>
      <c r="BS870" s="75"/>
      <c r="BT870" s="75"/>
      <c r="BU870" s="75"/>
      <c r="BV870" s="75"/>
      <c r="BW870" s="75"/>
      <c r="BX870" s="57">
        <v>45731</v>
      </c>
      <c r="BY870" s="65">
        <f>R870+AX870</f>
        <v>165</v>
      </c>
      <c r="BZ870" s="66" t="s">
        <v>4527</v>
      </c>
      <c r="CA870" s="42">
        <f>T870+AL870</f>
        <v>22000000</v>
      </c>
      <c r="CB870" s="66" t="s">
        <v>656</v>
      </c>
    </row>
    <row r="871" spans="1:80" s="58" customFormat="1" ht="29.25" customHeight="1" x14ac:dyDescent="0.3">
      <c r="A871" s="75">
        <v>870</v>
      </c>
      <c r="B871" s="73">
        <v>114962</v>
      </c>
      <c r="C871" s="36" t="s">
        <v>2287</v>
      </c>
      <c r="D871" s="71" t="s">
        <v>2288</v>
      </c>
      <c r="E871" s="71" t="s">
        <v>2289</v>
      </c>
      <c r="F871" s="66" t="s">
        <v>5048</v>
      </c>
      <c r="G871" s="38" t="s">
        <v>2368</v>
      </c>
      <c r="H871" s="76" t="s">
        <v>76</v>
      </c>
      <c r="I871" s="76" t="s">
        <v>5049</v>
      </c>
      <c r="J871" s="40" t="s">
        <v>2293</v>
      </c>
      <c r="K871" s="66" t="s">
        <v>80</v>
      </c>
      <c r="L871" s="76" t="s">
        <v>81</v>
      </c>
      <c r="M871" s="86">
        <v>45560</v>
      </c>
      <c r="N871" s="86">
        <v>45562</v>
      </c>
      <c r="O871" s="86">
        <v>45683</v>
      </c>
      <c r="P871" s="76">
        <v>4</v>
      </c>
      <c r="Q871" s="76">
        <v>0</v>
      </c>
      <c r="R871" s="76">
        <v>120</v>
      </c>
      <c r="S871" s="76" t="s">
        <v>1144</v>
      </c>
      <c r="T871" s="69">
        <v>16000000</v>
      </c>
      <c r="U871" s="69">
        <v>4000000</v>
      </c>
      <c r="V871" s="77">
        <v>1822</v>
      </c>
      <c r="W871" s="44">
        <v>45546</v>
      </c>
      <c r="X871" s="45">
        <v>192000000</v>
      </c>
      <c r="Y871" s="77">
        <v>2241</v>
      </c>
      <c r="Z871" s="97">
        <v>45562</v>
      </c>
      <c r="AA871" s="111">
        <v>16000000</v>
      </c>
      <c r="AB871" s="77" t="s">
        <v>84</v>
      </c>
      <c r="AC871" s="86">
        <v>45560</v>
      </c>
      <c r="AD871" s="48" t="s">
        <v>5050</v>
      </c>
      <c r="AE871" s="8" t="s">
        <v>5051</v>
      </c>
      <c r="AF871" s="77" t="s">
        <v>87</v>
      </c>
      <c r="AG871" s="61" t="s">
        <v>2296</v>
      </c>
      <c r="AH871" s="60" t="s">
        <v>846</v>
      </c>
      <c r="AI871" s="61" t="s">
        <v>2887</v>
      </c>
      <c r="AJ871" s="74">
        <v>45681</v>
      </c>
      <c r="AK871" s="50">
        <v>6000000</v>
      </c>
      <c r="AL871" s="50">
        <v>6000000</v>
      </c>
      <c r="AM871" s="48">
        <v>128504</v>
      </c>
      <c r="AN871" s="48">
        <v>971</v>
      </c>
      <c r="AO871" s="57">
        <v>45678</v>
      </c>
      <c r="AP871" s="50">
        <v>6000000</v>
      </c>
      <c r="AQ871" s="48">
        <v>1015</v>
      </c>
      <c r="AR871" s="57">
        <v>45685</v>
      </c>
      <c r="AS871" s="50">
        <v>6000000</v>
      </c>
      <c r="AT871" s="66">
        <v>1</v>
      </c>
      <c r="AU871" s="66">
        <v>15</v>
      </c>
      <c r="AV871" s="66">
        <v>45</v>
      </c>
      <c r="AW871" s="66" t="s">
        <v>110</v>
      </c>
      <c r="AX871" s="52">
        <v>45</v>
      </c>
      <c r="AY871" s="57">
        <v>45731</v>
      </c>
      <c r="AZ871" s="37"/>
      <c r="BA871" s="75"/>
      <c r="BB871" s="75"/>
      <c r="BC871" s="75"/>
      <c r="BD871" s="75"/>
      <c r="BE871" s="75"/>
      <c r="BF871" s="75"/>
      <c r="BG871" s="75"/>
      <c r="BH871" s="75"/>
      <c r="BI871" s="75"/>
      <c r="BJ871" s="75"/>
      <c r="BK871" s="75"/>
      <c r="BL871" s="75"/>
      <c r="BM871" s="75"/>
      <c r="BN871" s="75"/>
      <c r="BO871" s="75"/>
      <c r="BP871" s="75"/>
      <c r="BQ871" s="75"/>
      <c r="BR871" s="75"/>
      <c r="BS871" s="75"/>
      <c r="BT871" s="75"/>
      <c r="BU871" s="75"/>
      <c r="BV871" s="75"/>
      <c r="BW871" s="75"/>
      <c r="BX871" s="64">
        <v>45731</v>
      </c>
      <c r="BY871" s="65">
        <f>R871+AX871</f>
        <v>165</v>
      </c>
      <c r="BZ871" s="66" t="s">
        <v>4527</v>
      </c>
      <c r="CA871" s="42">
        <f>T871+AL871</f>
        <v>22000000</v>
      </c>
      <c r="CB871" s="66" t="s">
        <v>656</v>
      </c>
    </row>
    <row r="872" spans="1:80" s="58" customFormat="1" ht="29.25" customHeight="1" x14ac:dyDescent="0.3">
      <c r="A872" s="75">
        <v>871</v>
      </c>
      <c r="B872" s="73">
        <v>114962</v>
      </c>
      <c r="C872" s="36" t="s">
        <v>2287</v>
      </c>
      <c r="D872" s="71" t="s">
        <v>2288</v>
      </c>
      <c r="E872" s="71" t="s">
        <v>2289</v>
      </c>
      <c r="F872" s="66" t="s">
        <v>5052</v>
      </c>
      <c r="G872" s="38" t="s">
        <v>2570</v>
      </c>
      <c r="H872" s="76" t="s">
        <v>76</v>
      </c>
      <c r="I872" s="76" t="s">
        <v>5053</v>
      </c>
      <c r="J872" s="40" t="s">
        <v>2293</v>
      </c>
      <c r="K872" s="66" t="s">
        <v>80</v>
      </c>
      <c r="L872" s="76" t="s">
        <v>81</v>
      </c>
      <c r="M872" s="86">
        <v>45560</v>
      </c>
      <c r="N872" s="86">
        <v>45566</v>
      </c>
      <c r="O872" s="86">
        <v>45688</v>
      </c>
      <c r="P872" s="76">
        <v>4</v>
      </c>
      <c r="Q872" s="76">
        <v>0</v>
      </c>
      <c r="R872" s="76">
        <v>120</v>
      </c>
      <c r="S872" s="76" t="s">
        <v>1144</v>
      </c>
      <c r="T872" s="69">
        <v>16000000</v>
      </c>
      <c r="U872" s="69">
        <v>4000000</v>
      </c>
      <c r="V872" s="77">
        <v>1822</v>
      </c>
      <c r="W872" s="44">
        <v>45546</v>
      </c>
      <c r="X872" s="45">
        <v>192000000</v>
      </c>
      <c r="Y872" s="77">
        <v>2242</v>
      </c>
      <c r="Z872" s="97">
        <v>45562</v>
      </c>
      <c r="AA872" s="111">
        <v>16000000</v>
      </c>
      <c r="AB872" s="77" t="s">
        <v>84</v>
      </c>
      <c r="AC872" s="86">
        <v>45560</v>
      </c>
      <c r="AD872" s="48" t="s">
        <v>5054</v>
      </c>
      <c r="AE872" s="8" t="s">
        <v>5055</v>
      </c>
      <c r="AF872" s="77" t="s">
        <v>87</v>
      </c>
      <c r="AG872" s="61" t="s">
        <v>2296</v>
      </c>
      <c r="AH872" s="60" t="s">
        <v>846</v>
      </c>
      <c r="AI872" s="61" t="s">
        <v>2887</v>
      </c>
      <c r="AJ872" s="59">
        <v>45679</v>
      </c>
      <c r="AK872" s="50">
        <v>6000000</v>
      </c>
      <c r="AL872" s="50">
        <v>6000000</v>
      </c>
      <c r="AM872" s="48">
        <v>128572</v>
      </c>
      <c r="AN872" s="48">
        <v>984</v>
      </c>
      <c r="AO872" s="57">
        <v>45678</v>
      </c>
      <c r="AP872" s="50">
        <v>6000000</v>
      </c>
      <c r="AQ872" s="48">
        <v>1006</v>
      </c>
      <c r="AR872" s="57">
        <v>45684</v>
      </c>
      <c r="AS872" s="50">
        <v>6000000</v>
      </c>
      <c r="AT872" s="76">
        <v>1</v>
      </c>
      <c r="AU872" s="76">
        <v>15</v>
      </c>
      <c r="AV872" s="76">
        <v>45</v>
      </c>
      <c r="AW872" s="76" t="s">
        <v>110</v>
      </c>
      <c r="AX872" s="76">
        <v>45</v>
      </c>
      <c r="AY872" s="57">
        <v>45731</v>
      </c>
      <c r="AZ872" s="37"/>
      <c r="BA872" s="75"/>
      <c r="BB872" s="75"/>
      <c r="BC872" s="75"/>
      <c r="BD872" s="75"/>
      <c r="BE872" s="75"/>
      <c r="BF872" s="75"/>
      <c r="BG872" s="75"/>
      <c r="BH872" s="75"/>
      <c r="BI872" s="75"/>
      <c r="BJ872" s="75"/>
      <c r="BK872" s="75"/>
      <c r="BL872" s="75"/>
      <c r="BM872" s="75"/>
      <c r="BN872" s="75"/>
      <c r="BO872" s="75"/>
      <c r="BP872" s="75"/>
      <c r="BQ872" s="75"/>
      <c r="BR872" s="75"/>
      <c r="BS872" s="75"/>
      <c r="BT872" s="75"/>
      <c r="BU872" s="75"/>
      <c r="BV872" s="75"/>
      <c r="BW872" s="75"/>
      <c r="BX872" s="57">
        <v>45731</v>
      </c>
      <c r="BY872" s="65">
        <f>R872+AX872</f>
        <v>165</v>
      </c>
      <c r="BZ872" s="66" t="s">
        <v>4527</v>
      </c>
      <c r="CA872" s="42">
        <f>T872+AL872</f>
        <v>22000000</v>
      </c>
      <c r="CB872" s="66" t="s">
        <v>656</v>
      </c>
    </row>
    <row r="873" spans="1:80" s="58" customFormat="1" ht="29.25" customHeight="1" x14ac:dyDescent="0.3">
      <c r="A873" s="75">
        <v>872</v>
      </c>
      <c r="B873" s="73">
        <v>114962</v>
      </c>
      <c r="C873" s="36" t="s">
        <v>2287</v>
      </c>
      <c r="D873" s="71" t="s">
        <v>2288</v>
      </c>
      <c r="E873" s="71" t="s">
        <v>2289</v>
      </c>
      <c r="F873" s="66" t="s">
        <v>5056</v>
      </c>
      <c r="G873" s="38" t="s">
        <v>2575</v>
      </c>
      <c r="H873" s="76" t="s">
        <v>76</v>
      </c>
      <c r="I873" s="76" t="s">
        <v>5057</v>
      </c>
      <c r="J873" s="40" t="s">
        <v>2293</v>
      </c>
      <c r="K873" s="66" t="s">
        <v>80</v>
      </c>
      <c r="L873" s="76" t="s">
        <v>81</v>
      </c>
      <c r="M873" s="86">
        <v>45561</v>
      </c>
      <c r="N873" s="86">
        <v>45566</v>
      </c>
      <c r="O873" s="86">
        <v>45688</v>
      </c>
      <c r="P873" s="76">
        <v>4</v>
      </c>
      <c r="Q873" s="76">
        <v>0</v>
      </c>
      <c r="R873" s="76">
        <v>120</v>
      </c>
      <c r="S873" s="76" t="s">
        <v>1144</v>
      </c>
      <c r="T873" s="69">
        <v>16000000</v>
      </c>
      <c r="U873" s="69">
        <v>4000000</v>
      </c>
      <c r="V873" s="77">
        <v>1822</v>
      </c>
      <c r="W873" s="44">
        <v>45546</v>
      </c>
      <c r="X873" s="45">
        <v>192000000</v>
      </c>
      <c r="Y873" s="77">
        <v>2243</v>
      </c>
      <c r="Z873" s="97">
        <v>45562</v>
      </c>
      <c r="AA873" s="111">
        <v>16000000</v>
      </c>
      <c r="AB873" s="77" t="s">
        <v>84</v>
      </c>
      <c r="AC873" s="86">
        <v>45560</v>
      </c>
      <c r="AD873" s="48" t="s">
        <v>5058</v>
      </c>
      <c r="AE873" s="8" t="s">
        <v>5059</v>
      </c>
      <c r="AF873" s="77" t="s">
        <v>87</v>
      </c>
      <c r="AG873" s="61" t="s">
        <v>2296</v>
      </c>
      <c r="AH873" s="60" t="s">
        <v>846</v>
      </c>
      <c r="AI873" s="61" t="s">
        <v>2887</v>
      </c>
      <c r="AJ873" s="59">
        <v>45680</v>
      </c>
      <c r="AK873" s="50">
        <v>6000000</v>
      </c>
      <c r="AL873" s="50">
        <v>6000000</v>
      </c>
      <c r="AM873" s="48">
        <v>128568</v>
      </c>
      <c r="AN873" s="48">
        <v>982</v>
      </c>
      <c r="AO873" s="57">
        <v>45678</v>
      </c>
      <c r="AP873" s="50">
        <v>6000000</v>
      </c>
      <c r="AQ873" s="48">
        <v>1007</v>
      </c>
      <c r="AR873" s="57">
        <v>45684</v>
      </c>
      <c r="AS873" s="50">
        <v>6000000</v>
      </c>
      <c r="AT873" s="76">
        <v>1</v>
      </c>
      <c r="AU873" s="76">
        <v>15</v>
      </c>
      <c r="AV873" s="76">
        <v>45</v>
      </c>
      <c r="AW873" s="76" t="s">
        <v>110</v>
      </c>
      <c r="AX873" s="76">
        <v>45</v>
      </c>
      <c r="AY873" s="57">
        <v>45731</v>
      </c>
      <c r="AZ873" s="37"/>
      <c r="BA873" s="75"/>
      <c r="BB873" s="75"/>
      <c r="BC873" s="75"/>
      <c r="BD873" s="75"/>
      <c r="BE873" s="75"/>
      <c r="BF873" s="75"/>
      <c r="BG873" s="75"/>
      <c r="BH873" s="75"/>
      <c r="BI873" s="75"/>
      <c r="BJ873" s="75"/>
      <c r="BK873" s="75"/>
      <c r="BL873" s="75"/>
      <c r="BM873" s="75"/>
      <c r="BN873" s="75"/>
      <c r="BO873" s="75"/>
      <c r="BP873" s="75"/>
      <c r="BQ873" s="75"/>
      <c r="BR873" s="75"/>
      <c r="BS873" s="75"/>
      <c r="BT873" s="75"/>
      <c r="BU873" s="75"/>
      <c r="BV873" s="75"/>
      <c r="BW873" s="75"/>
      <c r="BX873" s="57">
        <v>45731</v>
      </c>
      <c r="BY873" s="65">
        <f>R873+AX873</f>
        <v>165</v>
      </c>
      <c r="BZ873" s="66" t="s">
        <v>4527</v>
      </c>
      <c r="CA873" s="42">
        <f>T873+AL873</f>
        <v>22000000</v>
      </c>
      <c r="CB873" s="66" t="s">
        <v>656</v>
      </c>
    </row>
    <row r="874" spans="1:80" s="58" customFormat="1" ht="29.25" customHeight="1" x14ac:dyDescent="0.3">
      <c r="A874" s="75">
        <v>873</v>
      </c>
      <c r="B874" s="73">
        <v>116249</v>
      </c>
      <c r="C874" s="36" t="s">
        <v>738</v>
      </c>
      <c r="D874" s="71" t="s">
        <v>186</v>
      </c>
      <c r="E874" s="71" t="s">
        <v>187</v>
      </c>
      <c r="F874" s="66" t="s">
        <v>5060</v>
      </c>
      <c r="G874" s="38" t="s">
        <v>2721</v>
      </c>
      <c r="H874" s="76" t="s">
        <v>76</v>
      </c>
      <c r="I874" s="76" t="s">
        <v>5061</v>
      </c>
      <c r="J874" s="40" t="s">
        <v>95</v>
      </c>
      <c r="K874" s="66" t="s">
        <v>80</v>
      </c>
      <c r="L874" s="76" t="s">
        <v>81</v>
      </c>
      <c r="M874" s="86">
        <v>45560</v>
      </c>
      <c r="N874" s="86">
        <v>45566</v>
      </c>
      <c r="O874" s="86">
        <v>45688</v>
      </c>
      <c r="P874" s="76">
        <v>4</v>
      </c>
      <c r="Q874" s="76">
        <v>0</v>
      </c>
      <c r="R874" s="76">
        <v>120</v>
      </c>
      <c r="S874" s="76" t="s">
        <v>1144</v>
      </c>
      <c r="T874" s="69">
        <v>10400000</v>
      </c>
      <c r="U874" s="69">
        <v>2600000</v>
      </c>
      <c r="V874" s="77">
        <v>1771</v>
      </c>
      <c r="W874" s="44">
        <v>45532</v>
      </c>
      <c r="X874" s="45">
        <v>20800000</v>
      </c>
      <c r="Y874" s="77">
        <v>2244</v>
      </c>
      <c r="Z874" s="97">
        <v>45562</v>
      </c>
      <c r="AA874" s="111">
        <v>10400000</v>
      </c>
      <c r="AB874" s="77" t="s">
        <v>84</v>
      </c>
      <c r="AC874" s="86">
        <v>45560</v>
      </c>
      <c r="AD874" s="48" t="s">
        <v>5062</v>
      </c>
      <c r="AE874" s="8" t="s">
        <v>5063</v>
      </c>
      <c r="AF874" s="77" t="s">
        <v>87</v>
      </c>
      <c r="AG874" s="48" t="s">
        <v>606</v>
      </c>
      <c r="AH874" s="92" t="s">
        <v>4317</v>
      </c>
      <c r="AI874" s="48" t="s">
        <v>77</v>
      </c>
      <c r="AJ874" s="48" t="s">
        <v>77</v>
      </c>
      <c r="AK874" s="49"/>
      <c r="AL874" s="50"/>
      <c r="AM874" s="48" t="s">
        <v>77</v>
      </c>
      <c r="AN874" s="48" t="s">
        <v>77</v>
      </c>
      <c r="AO874" s="48" t="s">
        <v>77</v>
      </c>
      <c r="AP874" s="48" t="s">
        <v>77</v>
      </c>
      <c r="AQ874" s="48" t="s">
        <v>77</v>
      </c>
      <c r="AR874" s="48" t="s">
        <v>77</v>
      </c>
      <c r="AS874" s="48" t="s">
        <v>77</v>
      </c>
      <c r="AT874" s="51"/>
      <c r="AU874" s="51"/>
      <c r="AV874" s="51"/>
      <c r="AW874" s="51"/>
      <c r="AX874" s="52"/>
      <c r="AY874" s="37"/>
      <c r="AZ874" s="37"/>
      <c r="BA874" s="75"/>
      <c r="BB874" s="75"/>
      <c r="BC874" s="75"/>
      <c r="BD874" s="75"/>
      <c r="BE874" s="75"/>
      <c r="BF874" s="75"/>
      <c r="BG874" s="75"/>
      <c r="BH874" s="75"/>
      <c r="BI874" s="75"/>
      <c r="BJ874" s="75"/>
      <c r="BK874" s="75"/>
      <c r="BL874" s="75"/>
      <c r="BM874" s="75"/>
      <c r="BN874" s="75"/>
      <c r="BO874" s="75"/>
      <c r="BP874" s="75"/>
      <c r="BQ874" s="75"/>
      <c r="BR874" s="75"/>
      <c r="BS874" s="75"/>
      <c r="BT874" s="75"/>
      <c r="BU874" s="75"/>
      <c r="BV874" s="75"/>
      <c r="BW874" s="75"/>
      <c r="BX874" s="64">
        <f>O874</f>
        <v>45688</v>
      </c>
      <c r="BY874" s="65">
        <f>R874+AX874</f>
        <v>120</v>
      </c>
      <c r="BZ874" s="66" t="str">
        <f>S874</f>
        <v>4 MESES</v>
      </c>
      <c r="CA874" s="42">
        <f>T874+AL874</f>
        <v>10400000</v>
      </c>
      <c r="CB874" s="37" t="s">
        <v>91</v>
      </c>
    </row>
    <row r="875" spans="1:80" s="58" customFormat="1" ht="29.25" customHeight="1" x14ac:dyDescent="0.3">
      <c r="A875" s="75">
        <v>874</v>
      </c>
      <c r="B875" s="73">
        <v>116242</v>
      </c>
      <c r="C875" s="36" t="s">
        <v>281</v>
      </c>
      <c r="D875" s="71" t="s">
        <v>282</v>
      </c>
      <c r="E875" s="71" t="s">
        <v>283</v>
      </c>
      <c r="F875" s="66" t="s">
        <v>5064</v>
      </c>
      <c r="G875" s="38" t="s">
        <v>817</v>
      </c>
      <c r="H875" s="76" t="s">
        <v>76</v>
      </c>
      <c r="I875" s="76" t="s">
        <v>5065</v>
      </c>
      <c r="J875" s="40" t="s">
        <v>1519</v>
      </c>
      <c r="K875" s="66" t="s">
        <v>80</v>
      </c>
      <c r="L875" s="76" t="s">
        <v>81</v>
      </c>
      <c r="M875" s="86">
        <v>45562</v>
      </c>
      <c r="N875" s="86">
        <v>45567</v>
      </c>
      <c r="O875" s="86">
        <v>45689</v>
      </c>
      <c r="P875" s="76">
        <v>4</v>
      </c>
      <c r="Q875" s="76">
        <v>0</v>
      </c>
      <c r="R875" s="76">
        <v>120</v>
      </c>
      <c r="S875" s="76" t="s">
        <v>1144</v>
      </c>
      <c r="T875" s="69">
        <v>10400000</v>
      </c>
      <c r="U875" s="69">
        <v>2600000</v>
      </c>
      <c r="V875" s="77">
        <v>1773</v>
      </c>
      <c r="W875" s="44">
        <v>45534</v>
      </c>
      <c r="X875" s="45">
        <v>10400000</v>
      </c>
      <c r="Y875" s="77">
        <v>2261</v>
      </c>
      <c r="Z875" s="97">
        <v>45565</v>
      </c>
      <c r="AA875" s="111">
        <v>10400000</v>
      </c>
      <c r="AB875" s="77" t="s">
        <v>84</v>
      </c>
      <c r="AC875" s="86">
        <v>45561</v>
      </c>
      <c r="AD875" s="48" t="s">
        <v>5066</v>
      </c>
      <c r="AE875" s="8" t="s">
        <v>5067</v>
      </c>
      <c r="AF875" s="77" t="s">
        <v>87</v>
      </c>
      <c r="AG875" s="61" t="s">
        <v>290</v>
      </c>
      <c r="AH875" s="60" t="s">
        <v>291</v>
      </c>
      <c r="AI875" s="48" t="s">
        <v>108</v>
      </c>
      <c r="AJ875" s="59">
        <v>45688</v>
      </c>
      <c r="AK875" s="50">
        <v>3900000</v>
      </c>
      <c r="AL875" s="50">
        <v>3900000</v>
      </c>
      <c r="AM875" s="48">
        <v>129429</v>
      </c>
      <c r="AN875" s="48">
        <v>1038</v>
      </c>
      <c r="AO875" s="57">
        <v>45686</v>
      </c>
      <c r="AP875" s="50">
        <v>3900000</v>
      </c>
      <c r="AQ875" s="48">
        <v>1062</v>
      </c>
      <c r="AR875" s="57">
        <v>45692</v>
      </c>
      <c r="AS875" s="50">
        <v>3900000</v>
      </c>
      <c r="AT875" s="65">
        <v>1</v>
      </c>
      <c r="AU875" s="65">
        <v>15</v>
      </c>
      <c r="AV875" s="65">
        <v>45</v>
      </c>
      <c r="AW875" s="66" t="s">
        <v>110</v>
      </c>
      <c r="AX875" s="52">
        <v>45</v>
      </c>
      <c r="AY875" s="57">
        <v>45732</v>
      </c>
      <c r="AZ875" s="37"/>
      <c r="BA875" s="75"/>
      <c r="BB875" s="75"/>
      <c r="BC875" s="75"/>
      <c r="BD875" s="75"/>
      <c r="BE875" s="75"/>
      <c r="BF875" s="75"/>
      <c r="BG875" s="75"/>
      <c r="BH875" s="75"/>
      <c r="BI875" s="75"/>
      <c r="BJ875" s="75"/>
      <c r="BK875" s="75"/>
      <c r="BL875" s="75"/>
      <c r="BM875" s="75"/>
      <c r="BN875" s="75"/>
      <c r="BO875" s="75"/>
      <c r="BP875" s="75"/>
      <c r="BQ875" s="75"/>
      <c r="BR875" s="75"/>
      <c r="BS875" s="75"/>
      <c r="BT875" s="75"/>
      <c r="BU875" s="75"/>
      <c r="BV875" s="75"/>
      <c r="BW875" s="75"/>
      <c r="BX875" s="57">
        <v>45732</v>
      </c>
      <c r="BY875" s="65">
        <f>R875+AX875</f>
        <v>165</v>
      </c>
      <c r="BZ875" s="66" t="s">
        <v>4527</v>
      </c>
      <c r="CA875" s="42">
        <f>T875+AL875</f>
        <v>14300000</v>
      </c>
      <c r="CB875" s="66" t="s">
        <v>656</v>
      </c>
    </row>
    <row r="876" spans="1:80" s="58" customFormat="1" ht="29.25" customHeight="1" x14ac:dyDescent="0.3">
      <c r="A876" s="75">
        <v>875</v>
      </c>
      <c r="B876" s="73">
        <v>116223</v>
      </c>
      <c r="C876" s="36" t="s">
        <v>738</v>
      </c>
      <c r="D876" s="71" t="s">
        <v>186</v>
      </c>
      <c r="E876" s="71" t="s">
        <v>187</v>
      </c>
      <c r="F876" s="66" t="s">
        <v>5068</v>
      </c>
      <c r="G876" s="38" t="s">
        <v>2946</v>
      </c>
      <c r="H876" s="76" t="s">
        <v>76</v>
      </c>
      <c r="I876" s="76" t="s">
        <v>5069</v>
      </c>
      <c r="J876" s="40" t="s">
        <v>5070</v>
      </c>
      <c r="K876" s="66" t="s">
        <v>80</v>
      </c>
      <c r="L876" s="76" t="s">
        <v>81</v>
      </c>
      <c r="M876" s="86">
        <v>45562</v>
      </c>
      <c r="N876" s="86">
        <v>45566</v>
      </c>
      <c r="O876" s="86">
        <v>45688</v>
      </c>
      <c r="P876" s="76">
        <v>4</v>
      </c>
      <c r="Q876" s="76">
        <v>0</v>
      </c>
      <c r="R876" s="76">
        <v>120</v>
      </c>
      <c r="S876" s="76" t="s">
        <v>1144</v>
      </c>
      <c r="T876" s="69">
        <v>26000000</v>
      </c>
      <c r="U876" s="69">
        <v>6500000</v>
      </c>
      <c r="V876" s="77">
        <v>1775</v>
      </c>
      <c r="W876" s="44">
        <v>45534</v>
      </c>
      <c r="X876" s="45">
        <v>26000000</v>
      </c>
      <c r="Y876" s="77">
        <v>2262</v>
      </c>
      <c r="Z876" s="97">
        <v>45565</v>
      </c>
      <c r="AA876" s="111">
        <v>26000000</v>
      </c>
      <c r="AB876" s="77" t="s">
        <v>84</v>
      </c>
      <c r="AC876" s="64">
        <v>45562</v>
      </c>
      <c r="AD876" s="48" t="s">
        <v>5071</v>
      </c>
      <c r="AE876" s="8" t="s">
        <v>5072</v>
      </c>
      <c r="AF876" s="77" t="s">
        <v>87</v>
      </c>
      <c r="AG876" s="48" t="s">
        <v>194</v>
      </c>
      <c r="AH876" s="92" t="s">
        <v>4317</v>
      </c>
      <c r="AI876" s="48"/>
      <c r="AJ876" s="48" t="s">
        <v>77</v>
      </c>
      <c r="AK876" s="50"/>
      <c r="AL876" s="50"/>
      <c r="AM876" s="48" t="s">
        <v>77</v>
      </c>
      <c r="AN876" s="48" t="s">
        <v>77</v>
      </c>
      <c r="AO876" s="48" t="s">
        <v>77</v>
      </c>
      <c r="AP876" s="48" t="s">
        <v>77</v>
      </c>
      <c r="AQ876" s="48" t="s">
        <v>77</v>
      </c>
      <c r="AR876" s="48" t="s">
        <v>77</v>
      </c>
      <c r="AS876" s="48" t="s">
        <v>77</v>
      </c>
      <c r="AT876" s="51"/>
      <c r="AU876" s="51"/>
      <c r="AV876" s="51"/>
      <c r="AW876" s="51"/>
      <c r="AX876" s="52"/>
      <c r="AY876" s="37"/>
      <c r="AZ876" s="37"/>
      <c r="BA876" s="75"/>
      <c r="BB876" s="75"/>
      <c r="BC876" s="75"/>
      <c r="BD876" s="75"/>
      <c r="BE876" s="75"/>
      <c r="BF876" s="75"/>
      <c r="BG876" s="75"/>
      <c r="BH876" s="75"/>
      <c r="BI876" s="75"/>
      <c r="BJ876" s="75"/>
      <c r="BK876" s="75"/>
      <c r="BL876" s="75"/>
      <c r="BM876" s="75"/>
      <c r="BN876" s="75"/>
      <c r="BO876" s="75"/>
      <c r="BP876" s="75"/>
      <c r="BQ876" s="75"/>
      <c r="BR876" s="75"/>
      <c r="BS876" s="75"/>
      <c r="BT876" s="75"/>
      <c r="BU876" s="75"/>
      <c r="BV876" s="75"/>
      <c r="BW876" s="75"/>
      <c r="BX876" s="64">
        <f>O876</f>
        <v>45688</v>
      </c>
      <c r="BY876" s="65">
        <f>R876+AX876</f>
        <v>120</v>
      </c>
      <c r="BZ876" s="66" t="str">
        <f>S876</f>
        <v>4 MESES</v>
      </c>
      <c r="CA876" s="42">
        <f>T876+AL876</f>
        <v>26000000</v>
      </c>
      <c r="CB876" s="37" t="s">
        <v>91</v>
      </c>
    </row>
    <row r="877" spans="1:80" s="58" customFormat="1" ht="29.25" customHeight="1" x14ac:dyDescent="0.3">
      <c r="A877" s="75">
        <v>876</v>
      </c>
      <c r="B877" s="73">
        <v>116256</v>
      </c>
      <c r="C877" s="36" t="s">
        <v>312</v>
      </c>
      <c r="D877" s="71" t="s">
        <v>282</v>
      </c>
      <c r="E877" s="71" t="s">
        <v>283</v>
      </c>
      <c r="F877" s="66" t="s">
        <v>5073</v>
      </c>
      <c r="G877" s="38" t="s">
        <v>5074</v>
      </c>
      <c r="H877" s="76" t="s">
        <v>76</v>
      </c>
      <c r="I877" s="76" t="s">
        <v>5075</v>
      </c>
      <c r="J877" s="40" t="s">
        <v>3807</v>
      </c>
      <c r="K877" s="66" t="s">
        <v>80</v>
      </c>
      <c r="L877" s="76" t="s">
        <v>81</v>
      </c>
      <c r="M877" s="86">
        <v>45562</v>
      </c>
      <c r="N877" s="86">
        <v>45566</v>
      </c>
      <c r="O877" s="86">
        <v>45688</v>
      </c>
      <c r="P877" s="76">
        <v>4</v>
      </c>
      <c r="Q877" s="76">
        <v>0</v>
      </c>
      <c r="R877" s="76">
        <v>120</v>
      </c>
      <c r="S877" s="76" t="s">
        <v>1144</v>
      </c>
      <c r="T877" s="69">
        <v>22000000</v>
      </c>
      <c r="U877" s="69">
        <v>5500000</v>
      </c>
      <c r="V877" s="77">
        <v>1772</v>
      </c>
      <c r="W877" s="44">
        <v>45534</v>
      </c>
      <c r="X877" s="45">
        <v>44000000</v>
      </c>
      <c r="Y877" s="77">
        <v>2263</v>
      </c>
      <c r="Z877" s="97">
        <v>45565</v>
      </c>
      <c r="AA877" s="111">
        <v>22000000</v>
      </c>
      <c r="AB877" s="77" t="s">
        <v>84</v>
      </c>
      <c r="AC877" s="64">
        <v>45562</v>
      </c>
      <c r="AD877" s="48" t="s">
        <v>5076</v>
      </c>
      <c r="AE877" s="8" t="s">
        <v>5077</v>
      </c>
      <c r="AF877" s="77" t="s">
        <v>87</v>
      </c>
      <c r="AG877" s="61" t="s">
        <v>290</v>
      </c>
      <c r="AH877" s="60" t="s">
        <v>291</v>
      </c>
      <c r="AI877" s="48" t="s">
        <v>108</v>
      </c>
      <c r="AJ877" s="59">
        <v>45688</v>
      </c>
      <c r="AK877" s="50">
        <v>8250000</v>
      </c>
      <c r="AL877" s="50">
        <v>8250000</v>
      </c>
      <c r="AM877" s="48">
        <v>129294</v>
      </c>
      <c r="AN877" s="48">
        <v>1033</v>
      </c>
      <c r="AO877" s="57">
        <v>45686</v>
      </c>
      <c r="AP877" s="50">
        <v>8250000</v>
      </c>
      <c r="AQ877" s="48">
        <v>1078</v>
      </c>
      <c r="AR877" s="57">
        <v>45693</v>
      </c>
      <c r="AS877" s="50">
        <v>8250000</v>
      </c>
      <c r="AT877" s="65">
        <v>1</v>
      </c>
      <c r="AU877" s="65">
        <v>15</v>
      </c>
      <c r="AV877" s="65">
        <v>45</v>
      </c>
      <c r="AW877" s="66" t="s">
        <v>110</v>
      </c>
      <c r="AX877" s="52">
        <v>45</v>
      </c>
      <c r="AY877" s="57">
        <v>45731</v>
      </c>
      <c r="AZ877" s="37"/>
      <c r="BA877" s="75"/>
      <c r="BB877" s="75"/>
      <c r="BC877" s="75"/>
      <c r="BD877" s="75"/>
      <c r="BE877" s="75"/>
      <c r="BF877" s="75"/>
      <c r="BG877" s="75"/>
      <c r="BH877" s="75"/>
      <c r="BI877" s="75"/>
      <c r="BJ877" s="75"/>
      <c r="BK877" s="75"/>
      <c r="BL877" s="75"/>
      <c r="BM877" s="75"/>
      <c r="BN877" s="75"/>
      <c r="BO877" s="75"/>
      <c r="BP877" s="75"/>
      <c r="BQ877" s="75"/>
      <c r="BR877" s="75"/>
      <c r="BS877" s="75"/>
      <c r="BT877" s="75"/>
      <c r="BU877" s="75"/>
      <c r="BV877" s="75"/>
      <c r="BW877" s="75"/>
      <c r="BX877" s="57">
        <v>45731</v>
      </c>
      <c r="BY877" s="65">
        <f>R877+AX877</f>
        <v>165</v>
      </c>
      <c r="BZ877" s="66" t="s">
        <v>4527</v>
      </c>
      <c r="CA877" s="42">
        <f>T877+AL877</f>
        <v>30250000</v>
      </c>
      <c r="CB877" s="66" t="s">
        <v>656</v>
      </c>
    </row>
    <row r="878" spans="1:80" s="58" customFormat="1" ht="29.25" customHeight="1" x14ac:dyDescent="0.3">
      <c r="A878" s="75">
        <v>877</v>
      </c>
      <c r="B878" s="73">
        <v>116256</v>
      </c>
      <c r="C878" s="36" t="s">
        <v>312</v>
      </c>
      <c r="D878" s="71" t="s">
        <v>282</v>
      </c>
      <c r="E878" s="71" t="s">
        <v>283</v>
      </c>
      <c r="F878" s="66" t="s">
        <v>5078</v>
      </c>
      <c r="G878" s="38" t="s">
        <v>5079</v>
      </c>
      <c r="H878" s="76" t="s">
        <v>76</v>
      </c>
      <c r="I878" s="76" t="s">
        <v>5080</v>
      </c>
      <c r="J878" s="40" t="s">
        <v>2082</v>
      </c>
      <c r="K878" s="66" t="s">
        <v>80</v>
      </c>
      <c r="L878" s="76" t="s">
        <v>81</v>
      </c>
      <c r="M878" s="86">
        <v>45562</v>
      </c>
      <c r="N878" s="86">
        <v>45566</v>
      </c>
      <c r="O878" s="86">
        <v>45688</v>
      </c>
      <c r="P878" s="76">
        <v>4</v>
      </c>
      <c r="Q878" s="76">
        <v>0</v>
      </c>
      <c r="R878" s="76">
        <v>120</v>
      </c>
      <c r="S878" s="76" t="s">
        <v>1144</v>
      </c>
      <c r="T878" s="69">
        <v>22000000</v>
      </c>
      <c r="U878" s="69">
        <v>5500000</v>
      </c>
      <c r="V878" s="77">
        <v>1772</v>
      </c>
      <c r="W878" s="44">
        <v>45534</v>
      </c>
      <c r="X878" s="45">
        <v>44000000</v>
      </c>
      <c r="Y878" s="77">
        <v>2264</v>
      </c>
      <c r="Z878" s="97">
        <v>45565</v>
      </c>
      <c r="AA878" s="111">
        <v>22000000</v>
      </c>
      <c r="AB878" s="77" t="s">
        <v>84</v>
      </c>
      <c r="AC878" s="64">
        <v>45562</v>
      </c>
      <c r="AD878" s="48" t="s">
        <v>5081</v>
      </c>
      <c r="AE878" s="8" t="s">
        <v>5082</v>
      </c>
      <c r="AF878" s="77" t="s">
        <v>87</v>
      </c>
      <c r="AG878" s="61" t="s">
        <v>290</v>
      </c>
      <c r="AH878" s="60" t="s">
        <v>291</v>
      </c>
      <c r="AI878" s="48" t="s">
        <v>108</v>
      </c>
      <c r="AJ878" s="59">
        <v>45688</v>
      </c>
      <c r="AK878" s="50">
        <v>8250000</v>
      </c>
      <c r="AL878" s="50">
        <v>8250000</v>
      </c>
      <c r="AM878" s="48">
        <v>129295</v>
      </c>
      <c r="AN878" s="48">
        <v>1034</v>
      </c>
      <c r="AO878" s="57">
        <v>45686</v>
      </c>
      <c r="AP878" s="50">
        <v>8250000</v>
      </c>
      <c r="AQ878" s="48">
        <v>1079</v>
      </c>
      <c r="AR878" s="57">
        <v>45693</v>
      </c>
      <c r="AS878" s="50">
        <v>8250000</v>
      </c>
      <c r="AT878" s="65">
        <v>1</v>
      </c>
      <c r="AU878" s="65">
        <v>15</v>
      </c>
      <c r="AV878" s="65">
        <v>45</v>
      </c>
      <c r="AW878" s="66" t="s">
        <v>110</v>
      </c>
      <c r="AX878" s="52">
        <v>45</v>
      </c>
      <c r="AY878" s="57">
        <v>45731</v>
      </c>
      <c r="AZ878" s="37"/>
      <c r="BA878" s="75"/>
      <c r="BB878" s="75"/>
      <c r="BC878" s="75"/>
      <c r="BD878" s="75"/>
      <c r="BE878" s="75"/>
      <c r="BF878" s="75"/>
      <c r="BG878" s="75"/>
      <c r="BH878" s="75"/>
      <c r="BI878" s="75"/>
      <c r="BJ878" s="75"/>
      <c r="BK878" s="75"/>
      <c r="BL878" s="75"/>
      <c r="BM878" s="75"/>
      <c r="BN878" s="75"/>
      <c r="BO878" s="75"/>
      <c r="BP878" s="75"/>
      <c r="BQ878" s="75"/>
      <c r="BR878" s="75"/>
      <c r="BS878" s="75"/>
      <c r="BT878" s="75"/>
      <c r="BU878" s="75"/>
      <c r="BV878" s="75"/>
      <c r="BW878" s="75"/>
      <c r="BX878" s="57">
        <v>45731</v>
      </c>
      <c r="BY878" s="65">
        <f>R878+AX878</f>
        <v>165</v>
      </c>
      <c r="BZ878" s="66" t="s">
        <v>4527</v>
      </c>
      <c r="CA878" s="42">
        <f>T878+AL878</f>
        <v>30250000</v>
      </c>
      <c r="CB878" s="66" t="s">
        <v>656</v>
      </c>
    </row>
    <row r="879" spans="1:80" s="58" customFormat="1" ht="29.25" customHeight="1" x14ac:dyDescent="0.3">
      <c r="A879" s="75">
        <v>878</v>
      </c>
      <c r="B879" s="73">
        <v>114915</v>
      </c>
      <c r="C879" s="36" t="s">
        <v>133</v>
      </c>
      <c r="D879" s="71" t="s">
        <v>134</v>
      </c>
      <c r="E879" s="71" t="s">
        <v>385</v>
      </c>
      <c r="F879" s="66" t="s">
        <v>5083</v>
      </c>
      <c r="G879" s="38" t="s">
        <v>2277</v>
      </c>
      <c r="H879" s="76" t="s">
        <v>76</v>
      </c>
      <c r="I879" s="76" t="s">
        <v>5084</v>
      </c>
      <c r="J879" s="40" t="s">
        <v>1781</v>
      </c>
      <c r="K879" s="66" t="s">
        <v>80</v>
      </c>
      <c r="L879" s="76" t="s">
        <v>81</v>
      </c>
      <c r="M879" s="86">
        <v>45562</v>
      </c>
      <c r="N879" s="86">
        <v>45566</v>
      </c>
      <c r="O879" s="86">
        <v>45703</v>
      </c>
      <c r="P879" s="76">
        <v>4</v>
      </c>
      <c r="Q879" s="76">
        <v>15</v>
      </c>
      <c r="R879" s="76">
        <v>135</v>
      </c>
      <c r="S879" s="76" t="s">
        <v>2785</v>
      </c>
      <c r="T879" s="69">
        <v>15750000</v>
      </c>
      <c r="U879" s="69">
        <v>3500000</v>
      </c>
      <c r="V879" s="77">
        <v>1786</v>
      </c>
      <c r="W879" s="44">
        <v>45545</v>
      </c>
      <c r="X879" s="45">
        <v>47250000</v>
      </c>
      <c r="Y879" s="77">
        <v>2265</v>
      </c>
      <c r="Z879" s="97">
        <v>45565</v>
      </c>
      <c r="AA879" s="111">
        <v>15750000</v>
      </c>
      <c r="AB879" s="77" t="s">
        <v>84</v>
      </c>
      <c r="AC879" s="64">
        <v>45562</v>
      </c>
      <c r="AD879" s="48" t="s">
        <v>5085</v>
      </c>
      <c r="AE879" s="8" t="s">
        <v>5086</v>
      </c>
      <c r="AF879" s="77" t="s">
        <v>87</v>
      </c>
      <c r="AG879" s="61" t="s">
        <v>643</v>
      </c>
      <c r="AH879" s="61" t="s">
        <v>107</v>
      </c>
      <c r="AI879" s="48" t="s">
        <v>108</v>
      </c>
      <c r="AJ879" s="59">
        <v>45701</v>
      </c>
      <c r="AK879" s="50">
        <v>5250000</v>
      </c>
      <c r="AL879" s="50">
        <v>5250000</v>
      </c>
      <c r="AM879" s="48">
        <v>130235</v>
      </c>
      <c r="AN879" s="48">
        <v>1136</v>
      </c>
      <c r="AO879" s="57">
        <v>45699</v>
      </c>
      <c r="AP879" s="50">
        <v>5250000</v>
      </c>
      <c r="AQ879" s="48">
        <v>1167</v>
      </c>
      <c r="AR879" s="57">
        <v>45705</v>
      </c>
      <c r="AS879" s="50">
        <v>5250000</v>
      </c>
      <c r="AT879" s="66">
        <v>1</v>
      </c>
      <c r="AU879" s="66">
        <v>15</v>
      </c>
      <c r="AV879" s="66">
        <v>45</v>
      </c>
      <c r="AW879" s="66" t="s">
        <v>110</v>
      </c>
      <c r="AX879" s="52">
        <v>45</v>
      </c>
      <c r="AY879" s="57">
        <v>45745</v>
      </c>
      <c r="AZ879" s="37"/>
      <c r="BA879" s="75"/>
      <c r="BB879" s="75"/>
      <c r="BC879" s="75"/>
      <c r="BD879" s="75"/>
      <c r="BE879" s="75"/>
      <c r="BF879" s="75"/>
      <c r="BG879" s="75"/>
      <c r="BH879" s="75"/>
      <c r="BI879" s="75"/>
      <c r="BJ879" s="75"/>
      <c r="BK879" s="75"/>
      <c r="BL879" s="75"/>
      <c r="BM879" s="75"/>
      <c r="BN879" s="75"/>
      <c r="BO879" s="75"/>
      <c r="BP879" s="75"/>
      <c r="BQ879" s="75"/>
      <c r="BR879" s="75"/>
      <c r="BS879" s="75"/>
      <c r="BT879" s="75"/>
      <c r="BU879" s="75"/>
      <c r="BV879" s="75"/>
      <c r="BW879" s="75"/>
      <c r="BX879" s="64">
        <v>45745</v>
      </c>
      <c r="BY879" s="65">
        <f>R879+AX879</f>
        <v>180</v>
      </c>
      <c r="BZ879" s="66" t="s">
        <v>2888</v>
      </c>
      <c r="CA879" s="42">
        <f>T879+AL879</f>
        <v>21000000</v>
      </c>
      <c r="CB879" s="66" t="s">
        <v>656</v>
      </c>
    </row>
    <row r="880" spans="1:80" s="58" customFormat="1" ht="29.25" customHeight="1" x14ac:dyDescent="0.3">
      <c r="A880" s="75">
        <v>879</v>
      </c>
      <c r="B880" s="73">
        <v>114915</v>
      </c>
      <c r="C880" s="36" t="s">
        <v>133</v>
      </c>
      <c r="D880" s="71" t="s">
        <v>134</v>
      </c>
      <c r="E880" s="71" t="s">
        <v>385</v>
      </c>
      <c r="F880" s="66" t="s">
        <v>5087</v>
      </c>
      <c r="G880" s="38" t="s">
        <v>1779</v>
      </c>
      <c r="H880" s="76" t="s">
        <v>76</v>
      </c>
      <c r="I880" s="76" t="s">
        <v>5088</v>
      </c>
      <c r="J880" s="40" t="s">
        <v>5089</v>
      </c>
      <c r="K880" s="66" t="s">
        <v>80</v>
      </c>
      <c r="L880" s="76" t="s">
        <v>81</v>
      </c>
      <c r="M880" s="86">
        <v>45562</v>
      </c>
      <c r="N880" s="86">
        <v>45566</v>
      </c>
      <c r="O880" s="86">
        <v>45703</v>
      </c>
      <c r="P880" s="76">
        <v>4</v>
      </c>
      <c r="Q880" s="76">
        <v>15</v>
      </c>
      <c r="R880" s="76">
        <v>135</v>
      </c>
      <c r="S880" s="76" t="s">
        <v>2785</v>
      </c>
      <c r="T880" s="69">
        <v>15750000</v>
      </c>
      <c r="U880" s="69">
        <v>3500000</v>
      </c>
      <c r="V880" s="77">
        <v>1786</v>
      </c>
      <c r="W880" s="44">
        <v>45545</v>
      </c>
      <c r="X880" s="45">
        <v>47250000</v>
      </c>
      <c r="Y880" s="77">
        <v>2266</v>
      </c>
      <c r="Z880" s="97">
        <v>45565</v>
      </c>
      <c r="AA880" s="111">
        <v>15750000</v>
      </c>
      <c r="AB880" s="77" t="s">
        <v>84</v>
      </c>
      <c r="AC880" s="64">
        <v>45562</v>
      </c>
      <c r="AD880" s="48" t="s">
        <v>5090</v>
      </c>
      <c r="AE880" s="8" t="s">
        <v>5091</v>
      </c>
      <c r="AF880" s="77" t="s">
        <v>87</v>
      </c>
      <c r="AG880" s="61" t="s">
        <v>643</v>
      </c>
      <c r="AH880" s="61" t="s">
        <v>107</v>
      </c>
      <c r="AI880" s="48" t="s">
        <v>108</v>
      </c>
      <c r="AJ880" s="59">
        <v>45701</v>
      </c>
      <c r="AK880" s="50">
        <v>5250000</v>
      </c>
      <c r="AL880" s="50">
        <v>5250000</v>
      </c>
      <c r="AM880" s="48">
        <v>130237</v>
      </c>
      <c r="AN880" s="48">
        <v>1138</v>
      </c>
      <c r="AO880" s="57">
        <v>45699</v>
      </c>
      <c r="AP880" s="50">
        <v>5250000</v>
      </c>
      <c r="AQ880" s="48">
        <v>1168</v>
      </c>
      <c r="AR880" s="57">
        <v>45705</v>
      </c>
      <c r="AS880" s="50">
        <v>5250000</v>
      </c>
      <c r="AT880" s="66">
        <v>1</v>
      </c>
      <c r="AU880" s="66">
        <v>15</v>
      </c>
      <c r="AV880" s="66">
        <v>45</v>
      </c>
      <c r="AW880" s="66" t="s">
        <v>110</v>
      </c>
      <c r="AX880" s="52">
        <v>45</v>
      </c>
      <c r="AY880" s="57">
        <v>45745</v>
      </c>
      <c r="AZ880" s="37"/>
      <c r="BA880" s="75"/>
      <c r="BB880" s="75"/>
      <c r="BC880" s="75"/>
      <c r="BD880" s="75"/>
      <c r="BE880" s="75"/>
      <c r="BF880" s="75"/>
      <c r="BG880" s="75"/>
      <c r="BH880" s="75"/>
      <c r="BI880" s="75"/>
      <c r="BJ880" s="75"/>
      <c r="BK880" s="75"/>
      <c r="BL880" s="75"/>
      <c r="BM880" s="75"/>
      <c r="BN880" s="75"/>
      <c r="BO880" s="75"/>
      <c r="BP880" s="75"/>
      <c r="BQ880" s="75"/>
      <c r="BR880" s="75"/>
      <c r="BS880" s="75"/>
      <c r="BT880" s="75"/>
      <c r="BU880" s="75"/>
      <c r="BV880" s="75"/>
      <c r="BW880" s="75"/>
      <c r="BX880" s="57">
        <v>45745</v>
      </c>
      <c r="BY880" s="65">
        <f>R880+AX880</f>
        <v>180</v>
      </c>
      <c r="BZ880" s="66" t="s">
        <v>2888</v>
      </c>
      <c r="CA880" s="42">
        <f>T880+AL880</f>
        <v>21000000</v>
      </c>
      <c r="CB880" s="66" t="s">
        <v>656</v>
      </c>
    </row>
    <row r="881" spans="1:80" s="58" customFormat="1" ht="29.25" customHeight="1" x14ac:dyDescent="0.3">
      <c r="A881" s="75">
        <v>880</v>
      </c>
      <c r="B881" s="73">
        <v>114813</v>
      </c>
      <c r="C881" s="36" t="s">
        <v>71</v>
      </c>
      <c r="D881" s="71" t="s">
        <v>72</v>
      </c>
      <c r="E881" s="71" t="s">
        <v>73</v>
      </c>
      <c r="F881" s="66" t="s">
        <v>5092</v>
      </c>
      <c r="G881" s="38" t="s">
        <v>5093</v>
      </c>
      <c r="H881" s="76" t="s">
        <v>76</v>
      </c>
      <c r="I881" s="76" t="s">
        <v>5094</v>
      </c>
      <c r="J881" s="40" t="s">
        <v>5095</v>
      </c>
      <c r="K881" s="66" t="s">
        <v>80</v>
      </c>
      <c r="L881" s="76" t="s">
        <v>81</v>
      </c>
      <c r="M881" s="86">
        <v>45562</v>
      </c>
      <c r="N881" s="86">
        <v>45567</v>
      </c>
      <c r="O881" s="86">
        <v>45704</v>
      </c>
      <c r="P881" s="76">
        <v>4</v>
      </c>
      <c r="Q881" s="76">
        <v>15</v>
      </c>
      <c r="R881" s="76">
        <v>135</v>
      </c>
      <c r="S881" s="76" t="s">
        <v>2785</v>
      </c>
      <c r="T881" s="69">
        <v>13500000</v>
      </c>
      <c r="U881" s="69">
        <v>3000000</v>
      </c>
      <c r="V881" s="77">
        <v>1816</v>
      </c>
      <c r="W881" s="44">
        <v>45546</v>
      </c>
      <c r="X881" s="45">
        <v>13500000</v>
      </c>
      <c r="Y881" s="77">
        <v>2267</v>
      </c>
      <c r="Z881" s="97">
        <v>45565</v>
      </c>
      <c r="AA881" s="111">
        <v>13500000</v>
      </c>
      <c r="AB881" s="77" t="s">
        <v>84</v>
      </c>
      <c r="AC881" s="64">
        <v>45562</v>
      </c>
      <c r="AD881" s="48" t="s">
        <v>5096</v>
      </c>
      <c r="AE881" s="8" t="s">
        <v>5097</v>
      </c>
      <c r="AF881" s="77" t="s">
        <v>87</v>
      </c>
      <c r="AG881" s="61" t="s">
        <v>4606</v>
      </c>
      <c r="AH881" s="60" t="s">
        <v>580</v>
      </c>
      <c r="AI881" s="48" t="s">
        <v>108</v>
      </c>
      <c r="AJ881" s="59">
        <v>45694</v>
      </c>
      <c r="AK881" s="50">
        <v>4500000</v>
      </c>
      <c r="AL881" s="50">
        <v>4500000</v>
      </c>
      <c r="AM881" s="48">
        <v>129847</v>
      </c>
      <c r="AN881" s="48">
        <v>1077</v>
      </c>
      <c r="AO881" s="57">
        <v>45691</v>
      </c>
      <c r="AP881" s="50">
        <v>4500000</v>
      </c>
      <c r="AQ881" s="48">
        <v>1119</v>
      </c>
      <c r="AR881" s="57">
        <v>45699</v>
      </c>
      <c r="AS881" s="50">
        <v>4500000</v>
      </c>
      <c r="AT881" s="66">
        <v>1</v>
      </c>
      <c r="AU881" s="66">
        <v>15</v>
      </c>
      <c r="AV881" s="66">
        <v>45</v>
      </c>
      <c r="AW881" s="66" t="s">
        <v>110</v>
      </c>
      <c r="AX881" s="66">
        <v>45</v>
      </c>
      <c r="AY881" s="57">
        <v>45748</v>
      </c>
      <c r="AZ881" s="37"/>
      <c r="BA881" s="75"/>
      <c r="BB881" s="75"/>
      <c r="BC881" s="75"/>
      <c r="BD881" s="75"/>
      <c r="BE881" s="75"/>
      <c r="BF881" s="75"/>
      <c r="BG881" s="75"/>
      <c r="BH881" s="75"/>
      <c r="BI881" s="75"/>
      <c r="BJ881" s="75"/>
      <c r="BK881" s="75"/>
      <c r="BL881" s="75"/>
      <c r="BM881" s="75"/>
      <c r="BN881" s="75"/>
      <c r="BO881" s="75"/>
      <c r="BP881" s="75"/>
      <c r="BQ881" s="75"/>
      <c r="BR881" s="75"/>
      <c r="BS881" s="75"/>
      <c r="BT881" s="75"/>
      <c r="BU881" s="75"/>
      <c r="BV881" s="75"/>
      <c r="BW881" s="75"/>
      <c r="BX881" s="64">
        <v>45748</v>
      </c>
      <c r="BY881" s="65">
        <f>R881+AX881</f>
        <v>180</v>
      </c>
      <c r="BZ881" s="66" t="s">
        <v>2888</v>
      </c>
      <c r="CA881" s="42">
        <f>T881+AL881</f>
        <v>18000000</v>
      </c>
      <c r="CB881" s="66" t="s">
        <v>656</v>
      </c>
    </row>
    <row r="882" spans="1:80" s="58" customFormat="1" ht="29.25" customHeight="1" x14ac:dyDescent="0.3">
      <c r="A882" s="75">
        <v>881</v>
      </c>
      <c r="B882" s="73">
        <v>115642</v>
      </c>
      <c r="C882" s="36" t="s">
        <v>71</v>
      </c>
      <c r="D882" s="71" t="s">
        <v>72</v>
      </c>
      <c r="E882" s="71" t="s">
        <v>71</v>
      </c>
      <c r="F882" s="66" t="s">
        <v>5098</v>
      </c>
      <c r="G882" s="38" t="s">
        <v>5099</v>
      </c>
      <c r="H882" s="76" t="s">
        <v>76</v>
      </c>
      <c r="I882" s="76" t="s">
        <v>5100</v>
      </c>
      <c r="J882" s="40" t="s">
        <v>975</v>
      </c>
      <c r="K882" s="66" t="s">
        <v>80</v>
      </c>
      <c r="L882" s="76" t="s">
        <v>81</v>
      </c>
      <c r="M882" s="86">
        <v>45562</v>
      </c>
      <c r="N882" s="86">
        <v>45567</v>
      </c>
      <c r="O882" s="86">
        <v>45689</v>
      </c>
      <c r="P882" s="76">
        <v>4</v>
      </c>
      <c r="Q882" s="76">
        <v>0</v>
      </c>
      <c r="R882" s="76">
        <v>120</v>
      </c>
      <c r="S882" s="76" t="s">
        <v>1144</v>
      </c>
      <c r="T882" s="69">
        <v>19200000</v>
      </c>
      <c r="U882" s="69">
        <v>4800000</v>
      </c>
      <c r="V882" s="77">
        <v>1807</v>
      </c>
      <c r="W882" s="44">
        <v>45546</v>
      </c>
      <c r="X882" s="45">
        <v>19200000</v>
      </c>
      <c r="Y882" s="77">
        <v>2268</v>
      </c>
      <c r="Z882" s="97">
        <v>45565</v>
      </c>
      <c r="AA882" s="111">
        <v>19200000</v>
      </c>
      <c r="AB882" s="77" t="s">
        <v>84</v>
      </c>
      <c r="AC882" s="64">
        <v>45562</v>
      </c>
      <c r="AD882" s="48" t="s">
        <v>5101</v>
      </c>
      <c r="AE882" s="8" t="s">
        <v>5102</v>
      </c>
      <c r="AF882" s="77" t="s">
        <v>87</v>
      </c>
      <c r="AG882" s="61" t="s">
        <v>1238</v>
      </c>
      <c r="AH882" s="60" t="s">
        <v>973</v>
      </c>
      <c r="AI882" s="48"/>
      <c r="AJ882" s="48" t="s">
        <v>77</v>
      </c>
      <c r="AK882" s="50"/>
      <c r="AL882" s="50"/>
      <c r="AM882" s="48" t="s">
        <v>77</v>
      </c>
      <c r="AN882" s="48" t="s">
        <v>77</v>
      </c>
      <c r="AO882" s="48" t="s">
        <v>77</v>
      </c>
      <c r="AP882" s="48" t="s">
        <v>77</v>
      </c>
      <c r="AQ882" s="48" t="s">
        <v>77</v>
      </c>
      <c r="AR882" s="48" t="s">
        <v>77</v>
      </c>
      <c r="AS882" s="48" t="s">
        <v>77</v>
      </c>
      <c r="AT882" s="51"/>
      <c r="AU882" s="51"/>
      <c r="AV882" s="51"/>
      <c r="AW882" s="51"/>
      <c r="AX882" s="52"/>
      <c r="AY882" s="37"/>
      <c r="AZ882" s="37"/>
      <c r="BA882" s="75"/>
      <c r="BB882" s="75"/>
      <c r="BC882" s="75"/>
      <c r="BD882" s="75"/>
      <c r="BE882" s="75"/>
      <c r="BF882" s="75"/>
      <c r="BG882" s="75"/>
      <c r="BH882" s="75"/>
      <c r="BI882" s="75"/>
      <c r="BJ882" s="75"/>
      <c r="BK882" s="75"/>
      <c r="BL882" s="75"/>
      <c r="BM882" s="75"/>
      <c r="BN882" s="75"/>
      <c r="BO882" s="75"/>
      <c r="BP882" s="75"/>
      <c r="BQ882" s="75"/>
      <c r="BR882" s="75"/>
      <c r="BS882" s="75"/>
      <c r="BT882" s="75"/>
      <c r="BU882" s="75"/>
      <c r="BV882" s="75"/>
      <c r="BW882" s="75"/>
      <c r="BX882" s="64">
        <f>O882</f>
        <v>45689</v>
      </c>
      <c r="BY882" s="65">
        <f>R882+AX882</f>
        <v>120</v>
      </c>
      <c r="BZ882" s="66" t="str">
        <f>S882</f>
        <v>4 MESES</v>
      </c>
      <c r="CA882" s="42">
        <f>T882+AL882</f>
        <v>19200000</v>
      </c>
      <c r="CB882" s="37" t="s">
        <v>91</v>
      </c>
    </row>
    <row r="883" spans="1:80" s="58" customFormat="1" ht="29.25" customHeight="1" x14ac:dyDescent="0.3">
      <c r="A883" s="75">
        <v>882</v>
      </c>
      <c r="B883" s="73">
        <v>115163</v>
      </c>
      <c r="C883" s="36" t="s">
        <v>738</v>
      </c>
      <c r="D883" s="71" t="s">
        <v>186</v>
      </c>
      <c r="E883" s="71" t="s">
        <v>187</v>
      </c>
      <c r="F883" s="66" t="s">
        <v>5103</v>
      </c>
      <c r="G883" s="38" t="s">
        <v>1458</v>
      </c>
      <c r="H883" s="76" t="s">
        <v>76</v>
      </c>
      <c r="I883" s="76" t="s">
        <v>5104</v>
      </c>
      <c r="J883" s="40" t="s">
        <v>4953</v>
      </c>
      <c r="K883" s="66" t="s">
        <v>80</v>
      </c>
      <c r="L883" s="76" t="s">
        <v>81</v>
      </c>
      <c r="M883" s="86">
        <v>45562</v>
      </c>
      <c r="N883" s="86">
        <v>45567</v>
      </c>
      <c r="O883" s="86">
        <v>45704</v>
      </c>
      <c r="P883" s="76">
        <v>4</v>
      </c>
      <c r="Q883" s="76">
        <v>15</v>
      </c>
      <c r="R883" s="76">
        <v>135</v>
      </c>
      <c r="S883" s="76" t="s">
        <v>2785</v>
      </c>
      <c r="T883" s="69">
        <v>12960000</v>
      </c>
      <c r="U883" s="69">
        <v>2880000</v>
      </c>
      <c r="V883" s="77">
        <v>1842</v>
      </c>
      <c r="W883" s="44">
        <v>45553</v>
      </c>
      <c r="X883" s="45">
        <v>129600000</v>
      </c>
      <c r="Y883" s="77">
        <v>2269</v>
      </c>
      <c r="Z883" s="97">
        <v>45565</v>
      </c>
      <c r="AA883" s="111">
        <v>12960000</v>
      </c>
      <c r="AB883" s="77" t="s">
        <v>84</v>
      </c>
      <c r="AC883" s="64">
        <v>45562</v>
      </c>
      <c r="AD883" s="48" t="s">
        <v>5105</v>
      </c>
      <c r="AE883" s="8" t="s">
        <v>5106</v>
      </c>
      <c r="AF883" s="77" t="s">
        <v>87</v>
      </c>
      <c r="AG883" s="61" t="s">
        <v>746</v>
      </c>
      <c r="AH883" s="60" t="s">
        <v>747</v>
      </c>
      <c r="AI883" s="48" t="s">
        <v>108</v>
      </c>
      <c r="AJ883" s="59">
        <v>45698</v>
      </c>
      <c r="AK883" s="50">
        <v>4320000</v>
      </c>
      <c r="AL883" s="50">
        <v>4320000</v>
      </c>
      <c r="AM883" s="48">
        <v>129979</v>
      </c>
      <c r="AN883" s="48">
        <v>1103</v>
      </c>
      <c r="AO883" s="57">
        <v>45692</v>
      </c>
      <c r="AP883" s="50">
        <v>4320000</v>
      </c>
      <c r="AQ883" s="48">
        <v>1153</v>
      </c>
      <c r="AR883" s="57">
        <v>45701</v>
      </c>
      <c r="AS883" s="50">
        <v>4320000</v>
      </c>
      <c r="AT883" s="66">
        <v>1</v>
      </c>
      <c r="AU883" s="66">
        <v>15</v>
      </c>
      <c r="AV883" s="66">
        <v>45</v>
      </c>
      <c r="AW883" s="66" t="s">
        <v>110</v>
      </c>
      <c r="AX883" s="66">
        <v>45</v>
      </c>
      <c r="AY883" s="57">
        <v>45747</v>
      </c>
      <c r="AZ883" s="37"/>
      <c r="BA883" s="75"/>
      <c r="BB883" s="75"/>
      <c r="BC883" s="75"/>
      <c r="BD883" s="75"/>
      <c r="BE883" s="75"/>
      <c r="BF883" s="75"/>
      <c r="BG883" s="75"/>
      <c r="BH883" s="75"/>
      <c r="BI883" s="75"/>
      <c r="BJ883" s="75"/>
      <c r="BK883" s="75"/>
      <c r="BL883" s="75"/>
      <c r="BM883" s="75"/>
      <c r="BN883" s="75"/>
      <c r="BO883" s="75"/>
      <c r="BP883" s="75"/>
      <c r="BQ883" s="75"/>
      <c r="BR883" s="75"/>
      <c r="BS883" s="75"/>
      <c r="BT883" s="75"/>
      <c r="BU883" s="75"/>
      <c r="BV883" s="75"/>
      <c r="BW883" s="75"/>
      <c r="BX883" s="64">
        <v>45747</v>
      </c>
      <c r="BY883" s="65">
        <f>R883+AX883</f>
        <v>180</v>
      </c>
      <c r="BZ883" s="66" t="s">
        <v>2888</v>
      </c>
      <c r="CA883" s="42">
        <f>T883+AL883</f>
        <v>17280000</v>
      </c>
      <c r="CB883" s="66" t="s">
        <v>656</v>
      </c>
    </row>
    <row r="884" spans="1:80" s="58" customFormat="1" ht="29.25" customHeight="1" x14ac:dyDescent="0.3">
      <c r="A884" s="75">
        <v>883</v>
      </c>
      <c r="B884" s="73">
        <v>114901</v>
      </c>
      <c r="C884" s="36" t="s">
        <v>312</v>
      </c>
      <c r="D884" s="71" t="s">
        <v>282</v>
      </c>
      <c r="E884" s="71" t="s">
        <v>283</v>
      </c>
      <c r="F884" s="66" t="s">
        <v>5107</v>
      </c>
      <c r="G884" s="38" t="s">
        <v>2813</v>
      </c>
      <c r="H884" s="76" t="s">
        <v>76</v>
      </c>
      <c r="I884" s="76" t="s">
        <v>5108</v>
      </c>
      <c r="J884" s="40" t="s">
        <v>5109</v>
      </c>
      <c r="K884" s="66" t="s">
        <v>80</v>
      </c>
      <c r="L884" s="76" t="s">
        <v>81</v>
      </c>
      <c r="M884" s="86">
        <v>45562</v>
      </c>
      <c r="N884" s="86">
        <v>45567</v>
      </c>
      <c r="O884" s="86">
        <v>45704</v>
      </c>
      <c r="P884" s="76">
        <v>4</v>
      </c>
      <c r="Q884" s="76">
        <v>15</v>
      </c>
      <c r="R884" s="76">
        <v>135</v>
      </c>
      <c r="S884" s="76" t="s">
        <v>2785</v>
      </c>
      <c r="T884" s="69">
        <v>11700000</v>
      </c>
      <c r="U884" s="69">
        <v>2600000</v>
      </c>
      <c r="V884" s="77">
        <v>1819</v>
      </c>
      <c r="W884" s="44">
        <v>45546</v>
      </c>
      <c r="X884" s="45">
        <v>70200000</v>
      </c>
      <c r="Y884" s="77">
        <v>2270</v>
      </c>
      <c r="Z884" s="97">
        <v>45565</v>
      </c>
      <c r="AA884" s="111">
        <v>11700000</v>
      </c>
      <c r="AB884" s="77" t="s">
        <v>84</v>
      </c>
      <c r="AC884" s="64">
        <v>45562</v>
      </c>
      <c r="AD884" s="48" t="s">
        <v>5110</v>
      </c>
      <c r="AE884" s="8" t="s">
        <v>5111</v>
      </c>
      <c r="AF884" s="77" t="s">
        <v>87</v>
      </c>
      <c r="AG884" s="61" t="s">
        <v>290</v>
      </c>
      <c r="AH884" s="60" t="s">
        <v>4337</v>
      </c>
      <c r="AI884" s="48" t="s">
        <v>108</v>
      </c>
      <c r="AJ884" s="59">
        <v>45693</v>
      </c>
      <c r="AK884" s="50">
        <v>3900000</v>
      </c>
      <c r="AL884" s="50">
        <v>3900000</v>
      </c>
      <c r="AM884" s="48">
        <v>129826</v>
      </c>
      <c r="AN884" s="48">
        <v>1087</v>
      </c>
      <c r="AO884" s="57">
        <v>45691</v>
      </c>
      <c r="AP884" s="50">
        <v>3900000</v>
      </c>
      <c r="AQ884" s="48">
        <v>1085</v>
      </c>
      <c r="AR884" s="57">
        <v>45695</v>
      </c>
      <c r="AS884" s="50">
        <v>3900000</v>
      </c>
      <c r="AT884" s="66">
        <v>1</v>
      </c>
      <c r="AU884" s="66">
        <v>15</v>
      </c>
      <c r="AV884" s="66">
        <v>45</v>
      </c>
      <c r="AW884" s="66" t="s">
        <v>110</v>
      </c>
      <c r="AX884" s="66">
        <v>45</v>
      </c>
      <c r="AY884" s="57">
        <v>45747</v>
      </c>
      <c r="AZ884" s="37"/>
      <c r="BA884" s="75"/>
      <c r="BB884" s="75"/>
      <c r="BC884" s="75"/>
      <c r="BD884" s="75"/>
      <c r="BE884" s="75"/>
      <c r="BF884" s="75"/>
      <c r="BG884" s="75"/>
      <c r="BH884" s="75"/>
      <c r="BI884" s="75"/>
      <c r="BJ884" s="75"/>
      <c r="BK884" s="75"/>
      <c r="BL884" s="75"/>
      <c r="BM884" s="75"/>
      <c r="BN884" s="75"/>
      <c r="BO884" s="75"/>
      <c r="BP884" s="75"/>
      <c r="BQ884" s="75"/>
      <c r="BR884" s="75"/>
      <c r="BS884" s="75"/>
      <c r="BT884" s="75"/>
      <c r="BU884" s="75"/>
      <c r="BV884" s="75"/>
      <c r="BW884" s="75"/>
      <c r="BX884" s="64">
        <v>45747</v>
      </c>
      <c r="BY884" s="65">
        <f>R884+AX884</f>
        <v>180</v>
      </c>
      <c r="BZ884" s="66" t="s">
        <v>2888</v>
      </c>
      <c r="CA884" s="42">
        <f>T884+AL884</f>
        <v>15600000</v>
      </c>
      <c r="CB884" s="66" t="s">
        <v>656</v>
      </c>
    </row>
    <row r="885" spans="1:80" s="58" customFormat="1" ht="29.25" customHeight="1" x14ac:dyDescent="0.3">
      <c r="A885" s="75">
        <v>884</v>
      </c>
      <c r="B885" s="73">
        <v>114898</v>
      </c>
      <c r="C885" s="36" t="s">
        <v>312</v>
      </c>
      <c r="D885" s="71" t="s">
        <v>282</v>
      </c>
      <c r="E885" s="71" t="s">
        <v>283</v>
      </c>
      <c r="F885" s="66" t="s">
        <v>5112</v>
      </c>
      <c r="G885" s="38" t="s">
        <v>2481</v>
      </c>
      <c r="H885" s="76" t="s">
        <v>76</v>
      </c>
      <c r="I885" s="76" t="s">
        <v>5113</v>
      </c>
      <c r="J885" s="40" t="s">
        <v>3245</v>
      </c>
      <c r="K885" s="66" t="s">
        <v>80</v>
      </c>
      <c r="L885" s="76" t="s">
        <v>81</v>
      </c>
      <c r="M885" s="86">
        <v>45565</v>
      </c>
      <c r="N885" s="86">
        <v>45567</v>
      </c>
      <c r="O885" s="86">
        <v>45704</v>
      </c>
      <c r="P885" s="76">
        <v>4</v>
      </c>
      <c r="Q885" s="76">
        <v>15</v>
      </c>
      <c r="R885" s="76">
        <v>135</v>
      </c>
      <c r="S885" s="76" t="s">
        <v>2785</v>
      </c>
      <c r="T885" s="69">
        <v>11700000</v>
      </c>
      <c r="U885" s="69">
        <v>2600000</v>
      </c>
      <c r="V885" s="77">
        <v>1817</v>
      </c>
      <c r="W885" s="44">
        <v>45546</v>
      </c>
      <c r="X885" s="45">
        <v>23400000</v>
      </c>
      <c r="Y885" s="77">
        <v>2274</v>
      </c>
      <c r="Z885" s="97">
        <v>45567</v>
      </c>
      <c r="AA885" s="111">
        <v>11700000</v>
      </c>
      <c r="AB885" s="77" t="s">
        <v>84</v>
      </c>
      <c r="AC885" s="86">
        <v>45565</v>
      </c>
      <c r="AD885" s="48" t="s">
        <v>5114</v>
      </c>
      <c r="AE885" s="8" t="s">
        <v>5115</v>
      </c>
      <c r="AF885" s="77" t="s">
        <v>87</v>
      </c>
      <c r="AG885" s="61" t="s">
        <v>290</v>
      </c>
      <c r="AH885" s="60" t="s">
        <v>291</v>
      </c>
      <c r="AI885" s="48" t="s">
        <v>108</v>
      </c>
      <c r="AJ885" s="59">
        <v>45693</v>
      </c>
      <c r="AK885" s="50">
        <v>7500000</v>
      </c>
      <c r="AL885" s="50">
        <v>7500000</v>
      </c>
      <c r="AM885" s="48">
        <v>129293</v>
      </c>
      <c r="AN885" s="48">
        <v>1032</v>
      </c>
      <c r="AO885" s="57">
        <v>45686</v>
      </c>
      <c r="AP885" s="50">
        <v>3900000</v>
      </c>
      <c r="AQ885" s="48">
        <v>1086</v>
      </c>
      <c r="AR885" s="57">
        <v>45695</v>
      </c>
      <c r="AS885" s="50">
        <v>3900000</v>
      </c>
      <c r="AT885" s="66">
        <v>1</v>
      </c>
      <c r="AU885" s="66">
        <v>15</v>
      </c>
      <c r="AV885" s="66">
        <v>45</v>
      </c>
      <c r="AW885" s="66" t="s">
        <v>110</v>
      </c>
      <c r="AX885" s="66">
        <v>45</v>
      </c>
      <c r="AY885" s="57">
        <v>45747</v>
      </c>
      <c r="AZ885" s="37"/>
      <c r="BA885" s="75"/>
      <c r="BB885" s="75"/>
      <c r="BC885" s="75"/>
      <c r="BD885" s="75"/>
      <c r="BE885" s="75"/>
      <c r="BF885" s="75"/>
      <c r="BG885" s="75"/>
      <c r="BH885" s="75"/>
      <c r="BI885" s="75"/>
      <c r="BJ885" s="75"/>
      <c r="BK885" s="75"/>
      <c r="BL885" s="75"/>
      <c r="BM885" s="75"/>
      <c r="BN885" s="75"/>
      <c r="BO885" s="75"/>
      <c r="BP885" s="75"/>
      <c r="BQ885" s="75"/>
      <c r="BR885" s="75"/>
      <c r="BS885" s="75"/>
      <c r="BT885" s="75"/>
      <c r="BU885" s="75"/>
      <c r="BV885" s="75"/>
      <c r="BW885" s="75"/>
      <c r="BX885" s="64">
        <v>45747</v>
      </c>
      <c r="BY885" s="65">
        <f>R885+AX885</f>
        <v>180</v>
      </c>
      <c r="BZ885" s="66" t="s">
        <v>2888</v>
      </c>
      <c r="CA885" s="42">
        <f>T885+AL885</f>
        <v>19200000</v>
      </c>
      <c r="CB885" s="66" t="s">
        <v>656</v>
      </c>
    </row>
    <row r="886" spans="1:80" s="58" customFormat="1" ht="29.25" customHeight="1" x14ac:dyDescent="0.3">
      <c r="A886" s="75">
        <v>885</v>
      </c>
      <c r="B886" s="73">
        <v>116226</v>
      </c>
      <c r="C886" s="36" t="s">
        <v>738</v>
      </c>
      <c r="D886" s="71" t="s">
        <v>186</v>
      </c>
      <c r="E886" s="71" t="s">
        <v>187</v>
      </c>
      <c r="F886" s="66" t="s">
        <v>5116</v>
      </c>
      <c r="G886" s="38" t="s">
        <v>5117</v>
      </c>
      <c r="H886" s="76" t="s">
        <v>76</v>
      </c>
      <c r="I886" s="76" t="s">
        <v>5118</v>
      </c>
      <c r="J886" s="40" t="s">
        <v>1411</v>
      </c>
      <c r="K886" s="66" t="s">
        <v>80</v>
      </c>
      <c r="L886" s="76" t="s">
        <v>81</v>
      </c>
      <c r="M886" s="86">
        <v>45562</v>
      </c>
      <c r="N886" s="86">
        <v>45566</v>
      </c>
      <c r="O886" s="86">
        <v>45688</v>
      </c>
      <c r="P886" s="76">
        <v>4</v>
      </c>
      <c r="Q886" s="76">
        <v>0</v>
      </c>
      <c r="R886" s="76">
        <v>120</v>
      </c>
      <c r="S886" s="76" t="s">
        <v>1144</v>
      </c>
      <c r="T886" s="69">
        <v>26000000</v>
      </c>
      <c r="U886" s="69">
        <v>6500000</v>
      </c>
      <c r="V886" s="77">
        <v>1774</v>
      </c>
      <c r="W886" s="44">
        <v>45534</v>
      </c>
      <c r="X886" s="45">
        <v>52000000</v>
      </c>
      <c r="Y886" s="77">
        <v>2271</v>
      </c>
      <c r="Z886" s="97">
        <v>45565</v>
      </c>
      <c r="AA886" s="111">
        <v>26000000</v>
      </c>
      <c r="AB886" s="77" t="s">
        <v>84</v>
      </c>
      <c r="AC886" s="64">
        <v>45562</v>
      </c>
      <c r="AD886" s="48" t="s">
        <v>5119</v>
      </c>
      <c r="AE886" s="8" t="s">
        <v>5120</v>
      </c>
      <c r="AF886" s="77" t="s">
        <v>87</v>
      </c>
      <c r="AG886" s="48" t="s">
        <v>194</v>
      </c>
      <c r="AH886" s="92" t="s">
        <v>4317</v>
      </c>
      <c r="AI886" s="48" t="s">
        <v>108</v>
      </c>
      <c r="AJ886" s="97">
        <v>45650</v>
      </c>
      <c r="AK886" s="50">
        <v>13000000</v>
      </c>
      <c r="AL886" s="50">
        <v>13000000</v>
      </c>
      <c r="AM886" s="48">
        <v>123504</v>
      </c>
      <c r="AN886" s="46">
        <v>2082</v>
      </c>
      <c r="AO886" s="59">
        <v>45642</v>
      </c>
      <c r="AP886" s="50">
        <v>13000000</v>
      </c>
      <c r="AQ886" s="46">
        <v>2691</v>
      </c>
      <c r="AR886" s="59">
        <v>45652</v>
      </c>
      <c r="AS886" s="50">
        <v>13000000</v>
      </c>
      <c r="AT886" s="66">
        <v>2</v>
      </c>
      <c r="AU886" s="66">
        <v>0</v>
      </c>
      <c r="AV886" s="66">
        <f>AT886*30+AU886</f>
        <v>60</v>
      </c>
      <c r="AW886" s="66" t="s">
        <v>4484</v>
      </c>
      <c r="AX886" s="66">
        <v>60</v>
      </c>
      <c r="AY886" s="86">
        <v>45747</v>
      </c>
      <c r="AZ886" s="75"/>
      <c r="BA886" s="75"/>
      <c r="BB886" s="75"/>
      <c r="BC886" s="75"/>
      <c r="BD886" s="75"/>
      <c r="BE886" s="75"/>
      <c r="BF886" s="75"/>
      <c r="BG886" s="75"/>
      <c r="BH886" s="75"/>
      <c r="BI886" s="75"/>
      <c r="BJ886" s="75"/>
      <c r="BK886" s="75"/>
      <c r="BL886" s="75"/>
      <c r="BM886" s="75"/>
      <c r="BN886" s="75"/>
      <c r="BO886" s="75"/>
      <c r="BP886" s="75"/>
      <c r="BQ886" s="75"/>
      <c r="BR886" s="75"/>
      <c r="BS886" s="75"/>
      <c r="BT886" s="75"/>
      <c r="BU886" s="75"/>
      <c r="BV886" s="75"/>
      <c r="BW886" s="75"/>
      <c r="BX886" s="86">
        <v>45747</v>
      </c>
      <c r="BY886" s="65">
        <f>R886+AX886</f>
        <v>180</v>
      </c>
      <c r="BZ886" s="66" t="s">
        <v>2888</v>
      </c>
      <c r="CA886" s="42">
        <f>T886+AL886</f>
        <v>39000000</v>
      </c>
      <c r="CB886" s="66" t="s">
        <v>656</v>
      </c>
    </row>
    <row r="887" spans="1:80" s="58" customFormat="1" ht="29.25" customHeight="1" x14ac:dyDescent="0.3">
      <c r="A887" s="75">
        <v>886</v>
      </c>
      <c r="B887" s="73">
        <v>114959</v>
      </c>
      <c r="C887" s="36" t="s">
        <v>2265</v>
      </c>
      <c r="D887" s="71" t="s">
        <v>2266</v>
      </c>
      <c r="E887" s="71" t="s">
        <v>2321</v>
      </c>
      <c r="F887" s="66" t="s">
        <v>5121</v>
      </c>
      <c r="G887" s="38" t="s">
        <v>2957</v>
      </c>
      <c r="H887" s="76" t="s">
        <v>76</v>
      </c>
      <c r="I887" s="76" t="s">
        <v>5122</v>
      </c>
      <c r="J887" s="40" t="s">
        <v>2460</v>
      </c>
      <c r="K887" s="66" t="s">
        <v>80</v>
      </c>
      <c r="L887" s="76" t="s">
        <v>81</v>
      </c>
      <c r="M887" s="86">
        <v>45562</v>
      </c>
      <c r="N887" s="86">
        <v>45566</v>
      </c>
      <c r="O887" s="86">
        <v>45688</v>
      </c>
      <c r="P887" s="76">
        <v>4</v>
      </c>
      <c r="Q887" s="76">
        <v>0</v>
      </c>
      <c r="R887" s="76">
        <v>120</v>
      </c>
      <c r="S887" s="76" t="s">
        <v>1144</v>
      </c>
      <c r="T887" s="69">
        <v>19200000</v>
      </c>
      <c r="U887" s="69">
        <v>4800000</v>
      </c>
      <c r="V887" s="77">
        <v>1821</v>
      </c>
      <c r="W887" s="44">
        <v>45546</v>
      </c>
      <c r="X887" s="45">
        <v>192000000</v>
      </c>
      <c r="Y887" s="77">
        <v>2272</v>
      </c>
      <c r="Z887" s="97">
        <v>45565</v>
      </c>
      <c r="AA887" s="111">
        <v>19200000</v>
      </c>
      <c r="AB887" s="77" t="s">
        <v>84</v>
      </c>
      <c r="AC887" s="64">
        <v>45562</v>
      </c>
      <c r="AD887" s="48" t="s">
        <v>5123</v>
      </c>
      <c r="AE887" s="8" t="s">
        <v>5124</v>
      </c>
      <c r="AF887" s="77" t="s">
        <v>87</v>
      </c>
      <c r="AG887" s="61" t="s">
        <v>2329</v>
      </c>
      <c r="AH887" s="89" t="s">
        <v>2275</v>
      </c>
      <c r="AI887" s="48" t="s">
        <v>108</v>
      </c>
      <c r="AJ887" s="97">
        <v>45649</v>
      </c>
      <c r="AK887" s="50">
        <v>4800000</v>
      </c>
      <c r="AL887" s="50">
        <v>4800000</v>
      </c>
      <c r="AM887" s="48">
        <v>123847</v>
      </c>
      <c r="AN887" s="46">
        <v>2126</v>
      </c>
      <c r="AO887" s="59">
        <v>45643</v>
      </c>
      <c r="AP887" s="50">
        <v>4800000</v>
      </c>
      <c r="AQ887" s="46">
        <v>2717</v>
      </c>
      <c r="AR887" s="59">
        <v>45653</v>
      </c>
      <c r="AS887" s="50">
        <v>4800000</v>
      </c>
      <c r="AT887" s="66">
        <v>1</v>
      </c>
      <c r="AU887" s="66">
        <v>0</v>
      </c>
      <c r="AV887" s="66">
        <f>AT887*30+AU887</f>
        <v>30</v>
      </c>
      <c r="AW887" s="66" t="s">
        <v>4335</v>
      </c>
      <c r="AX887" s="66">
        <v>30</v>
      </c>
      <c r="AY887" s="86">
        <v>45716</v>
      </c>
      <c r="AZ887" s="75"/>
      <c r="BA887" s="75"/>
      <c r="BB887" s="75"/>
      <c r="BC887" s="75"/>
      <c r="BD887" s="75"/>
      <c r="BE887" s="75"/>
      <c r="BF887" s="75"/>
      <c r="BG887" s="75"/>
      <c r="BH887" s="75"/>
      <c r="BI887" s="75"/>
      <c r="BJ887" s="75"/>
      <c r="BK887" s="75"/>
      <c r="BL887" s="75"/>
      <c r="BM887" s="75"/>
      <c r="BN887" s="75"/>
      <c r="BO887" s="75"/>
      <c r="BP887" s="75"/>
      <c r="BQ887" s="75"/>
      <c r="BR887" s="75"/>
      <c r="BS887" s="75"/>
      <c r="BT887" s="75"/>
      <c r="BU887" s="75"/>
      <c r="BV887" s="75"/>
      <c r="BW887" s="75"/>
      <c r="BX887" s="86">
        <v>45716</v>
      </c>
      <c r="BY887" s="65">
        <f>R887+AX887</f>
        <v>150</v>
      </c>
      <c r="BZ887" s="66" t="s">
        <v>111</v>
      </c>
      <c r="CA887" s="42">
        <f>T887+AL887</f>
        <v>24000000</v>
      </c>
      <c r="CB887" s="66" t="s">
        <v>656</v>
      </c>
    </row>
    <row r="888" spans="1:80" s="58" customFormat="1" ht="29.25" customHeight="1" x14ac:dyDescent="0.3">
      <c r="A888" s="75">
        <v>887</v>
      </c>
      <c r="B888" s="73">
        <v>115584</v>
      </c>
      <c r="C888" s="36" t="s">
        <v>346</v>
      </c>
      <c r="D888" s="71" t="s">
        <v>320</v>
      </c>
      <c r="E888" s="71" t="s">
        <v>321</v>
      </c>
      <c r="F888" s="66" t="s">
        <v>5125</v>
      </c>
      <c r="G888" s="38" t="s">
        <v>1468</v>
      </c>
      <c r="H888" s="76" t="s">
        <v>76</v>
      </c>
      <c r="I888" s="76" t="s">
        <v>5126</v>
      </c>
      <c r="J888" s="40" t="s">
        <v>2764</v>
      </c>
      <c r="K888" s="66" t="s">
        <v>80</v>
      </c>
      <c r="L888" s="76" t="s">
        <v>81</v>
      </c>
      <c r="M888" s="86">
        <v>45562</v>
      </c>
      <c r="N888" s="86">
        <v>45568</v>
      </c>
      <c r="O888" s="86">
        <v>45690</v>
      </c>
      <c r="P888" s="76">
        <v>4</v>
      </c>
      <c r="Q888" s="76">
        <v>0</v>
      </c>
      <c r="R888" s="76">
        <v>120</v>
      </c>
      <c r="S888" s="76" t="s">
        <v>1144</v>
      </c>
      <c r="T888" s="69">
        <v>11400000</v>
      </c>
      <c r="U888" s="69">
        <v>2850000</v>
      </c>
      <c r="V888" s="77">
        <v>1846</v>
      </c>
      <c r="W888" s="44">
        <v>45553</v>
      </c>
      <c r="X888" s="45">
        <v>22800000</v>
      </c>
      <c r="Y888" s="77">
        <v>2248</v>
      </c>
      <c r="Z888" s="97">
        <v>45565</v>
      </c>
      <c r="AA888" s="111">
        <v>11400000</v>
      </c>
      <c r="AB888" s="77" t="s">
        <v>84</v>
      </c>
      <c r="AC888" s="64">
        <v>45562</v>
      </c>
      <c r="AD888" s="48" t="s">
        <v>5127</v>
      </c>
      <c r="AE888" s="8" t="s">
        <v>5128</v>
      </c>
      <c r="AF888" s="77" t="s">
        <v>87</v>
      </c>
      <c r="AG888" s="61" t="s">
        <v>5129</v>
      </c>
      <c r="AH888" s="60" t="s">
        <v>323</v>
      </c>
      <c r="AI888" s="48" t="s">
        <v>108</v>
      </c>
      <c r="AJ888" s="59">
        <v>45687</v>
      </c>
      <c r="AK888" s="50">
        <v>4275000</v>
      </c>
      <c r="AL888" s="50">
        <v>4275000</v>
      </c>
      <c r="AM888" s="48">
        <v>129431</v>
      </c>
      <c r="AN888" s="48">
        <v>1040</v>
      </c>
      <c r="AO888" s="57">
        <v>45686</v>
      </c>
      <c r="AP888" s="50">
        <v>4275000</v>
      </c>
      <c r="AQ888" s="48">
        <v>1063</v>
      </c>
      <c r="AR888" s="57">
        <v>45692</v>
      </c>
      <c r="AS888" s="50">
        <v>4275000</v>
      </c>
      <c r="AT888" s="66">
        <v>1</v>
      </c>
      <c r="AU888" s="66">
        <v>15</v>
      </c>
      <c r="AV888" s="66">
        <f>AT888*30+AU888</f>
        <v>45</v>
      </c>
      <c r="AW888" s="66" t="s">
        <v>110</v>
      </c>
      <c r="AX888" s="66">
        <v>45</v>
      </c>
      <c r="AY888" s="57">
        <v>45733</v>
      </c>
      <c r="AZ888" s="37"/>
      <c r="BA888" s="75"/>
      <c r="BB888" s="75"/>
      <c r="BC888" s="75"/>
      <c r="BD888" s="75"/>
      <c r="BE888" s="75"/>
      <c r="BF888" s="75"/>
      <c r="BG888" s="75"/>
      <c r="BH888" s="75"/>
      <c r="BI888" s="75"/>
      <c r="BJ888" s="75"/>
      <c r="BK888" s="75"/>
      <c r="BL888" s="75"/>
      <c r="BM888" s="75"/>
      <c r="BN888" s="75"/>
      <c r="BO888" s="75"/>
      <c r="BP888" s="75"/>
      <c r="BQ888" s="75"/>
      <c r="BR888" s="75"/>
      <c r="BS888" s="75"/>
      <c r="BT888" s="75"/>
      <c r="BU888" s="75"/>
      <c r="BV888" s="75"/>
      <c r="BW888" s="75"/>
      <c r="BX888" s="57">
        <v>45733</v>
      </c>
      <c r="BY888" s="65">
        <f>R888+AX888</f>
        <v>165</v>
      </c>
      <c r="BZ888" s="66" t="s">
        <v>4527</v>
      </c>
      <c r="CA888" s="42">
        <f>T888+AL888</f>
        <v>15675000</v>
      </c>
      <c r="CB888" s="66" t="s">
        <v>656</v>
      </c>
    </row>
    <row r="889" spans="1:80" s="58" customFormat="1" ht="29.25" customHeight="1" x14ac:dyDescent="0.3">
      <c r="A889" s="75">
        <v>888</v>
      </c>
      <c r="B889" s="73">
        <v>116240</v>
      </c>
      <c r="C889" s="36" t="s">
        <v>312</v>
      </c>
      <c r="D889" s="71" t="s">
        <v>282</v>
      </c>
      <c r="E889" s="71" t="s">
        <v>283</v>
      </c>
      <c r="F889" s="66" t="s">
        <v>5130</v>
      </c>
      <c r="G889" s="38" t="s">
        <v>3243</v>
      </c>
      <c r="H889" s="76" t="s">
        <v>76</v>
      </c>
      <c r="I889" s="76" t="s">
        <v>5131</v>
      </c>
      <c r="J889" s="40" t="s">
        <v>3245</v>
      </c>
      <c r="K889" s="66" t="s">
        <v>80</v>
      </c>
      <c r="L889" s="76" t="s">
        <v>81</v>
      </c>
      <c r="M889" s="86">
        <v>45562</v>
      </c>
      <c r="N889" s="86">
        <v>45566</v>
      </c>
      <c r="O889" s="86">
        <v>45688</v>
      </c>
      <c r="P889" s="76">
        <v>4</v>
      </c>
      <c r="Q889" s="76">
        <v>0</v>
      </c>
      <c r="R889" s="76">
        <v>120</v>
      </c>
      <c r="S889" s="76" t="s">
        <v>1144</v>
      </c>
      <c r="T889" s="69">
        <v>10400000</v>
      </c>
      <c r="U889" s="69">
        <v>2600000</v>
      </c>
      <c r="V889" s="77">
        <v>1813</v>
      </c>
      <c r="W889" s="44">
        <v>45546</v>
      </c>
      <c r="X889" s="45">
        <v>20800000</v>
      </c>
      <c r="Y889" s="77">
        <v>2250</v>
      </c>
      <c r="Z889" s="97">
        <v>45565</v>
      </c>
      <c r="AA889" s="111">
        <v>10400000</v>
      </c>
      <c r="AB889" s="77" t="s">
        <v>84</v>
      </c>
      <c r="AC889" s="64">
        <v>45562</v>
      </c>
      <c r="AD889" s="48" t="s">
        <v>5132</v>
      </c>
      <c r="AE889" s="8" t="s">
        <v>5133</v>
      </c>
      <c r="AF889" s="77" t="s">
        <v>87</v>
      </c>
      <c r="AG889" s="61" t="s">
        <v>290</v>
      </c>
      <c r="AH889" s="60" t="s">
        <v>4337</v>
      </c>
      <c r="AI889" s="48" t="s">
        <v>77</v>
      </c>
      <c r="AJ889" s="48" t="s">
        <v>77</v>
      </c>
      <c r="AK889" s="49"/>
      <c r="AL889" s="50"/>
      <c r="AM889" s="48" t="s">
        <v>77</v>
      </c>
      <c r="AN889" s="48" t="s">
        <v>77</v>
      </c>
      <c r="AO889" s="48" t="s">
        <v>77</v>
      </c>
      <c r="AP889" s="48" t="s">
        <v>77</v>
      </c>
      <c r="AQ889" s="48" t="s">
        <v>77</v>
      </c>
      <c r="AR889" s="48" t="s">
        <v>77</v>
      </c>
      <c r="AS889" s="48" t="s">
        <v>77</v>
      </c>
      <c r="AT889" s="51"/>
      <c r="AU889" s="51"/>
      <c r="AV889" s="51"/>
      <c r="AW889" s="51"/>
      <c r="AX889" s="52"/>
      <c r="AY889" s="37"/>
      <c r="AZ889" s="37"/>
      <c r="BA889" s="75"/>
      <c r="BB889" s="75"/>
      <c r="BC889" s="75"/>
      <c r="BD889" s="75"/>
      <c r="BE889" s="75"/>
      <c r="BF889" s="75"/>
      <c r="BG889" s="75"/>
      <c r="BH889" s="75"/>
      <c r="BI889" s="75"/>
      <c r="BJ889" s="75"/>
      <c r="BK889" s="75"/>
      <c r="BL889" s="75"/>
      <c r="BM889" s="75"/>
      <c r="BN889" s="75"/>
      <c r="BO889" s="75"/>
      <c r="BP889" s="75"/>
      <c r="BQ889" s="75"/>
      <c r="BR889" s="75"/>
      <c r="BS889" s="75"/>
      <c r="BT889" s="75"/>
      <c r="BU889" s="75"/>
      <c r="BV889" s="75"/>
      <c r="BW889" s="75"/>
      <c r="BX889" s="64">
        <f>O889</f>
        <v>45688</v>
      </c>
      <c r="BY889" s="65">
        <f>R889+AX889</f>
        <v>120</v>
      </c>
      <c r="BZ889" s="66" t="str">
        <f>S889</f>
        <v>4 MESES</v>
      </c>
      <c r="CA889" s="42">
        <f>T889+AL889</f>
        <v>10400000</v>
      </c>
      <c r="CB889" s="37" t="s">
        <v>91</v>
      </c>
    </row>
    <row r="890" spans="1:80" s="58" customFormat="1" ht="29.25" customHeight="1" x14ac:dyDescent="0.3">
      <c r="A890" s="75">
        <v>889</v>
      </c>
      <c r="B890" s="73">
        <v>116243</v>
      </c>
      <c r="C890" s="36" t="s">
        <v>312</v>
      </c>
      <c r="D890" s="71" t="s">
        <v>282</v>
      </c>
      <c r="E890" s="71" t="s">
        <v>283</v>
      </c>
      <c r="F890" s="66" t="s">
        <v>5134</v>
      </c>
      <c r="G890" s="38" t="s">
        <v>2080</v>
      </c>
      <c r="H890" s="76" t="s">
        <v>76</v>
      </c>
      <c r="I890" s="76" t="s">
        <v>5135</v>
      </c>
      <c r="J890" s="40" t="s">
        <v>570</v>
      </c>
      <c r="K890" s="66" t="s">
        <v>80</v>
      </c>
      <c r="L890" s="76" t="s">
        <v>81</v>
      </c>
      <c r="M890" s="86">
        <v>45562</v>
      </c>
      <c r="N890" s="86">
        <v>45566</v>
      </c>
      <c r="O890" s="86">
        <v>45688</v>
      </c>
      <c r="P890" s="76">
        <v>4</v>
      </c>
      <c r="Q890" s="76">
        <v>0</v>
      </c>
      <c r="R890" s="76">
        <v>120</v>
      </c>
      <c r="S890" s="76" t="s">
        <v>1144</v>
      </c>
      <c r="T890" s="69">
        <v>22000000</v>
      </c>
      <c r="U890" s="69">
        <v>5500000</v>
      </c>
      <c r="V890" s="77">
        <v>1814</v>
      </c>
      <c r="W890" s="44">
        <v>45546</v>
      </c>
      <c r="X890" s="45">
        <v>22000000</v>
      </c>
      <c r="Y890" s="77">
        <v>2251</v>
      </c>
      <c r="Z890" s="97">
        <v>45565</v>
      </c>
      <c r="AA890" s="111">
        <v>22000000</v>
      </c>
      <c r="AB890" s="77" t="s">
        <v>84</v>
      </c>
      <c r="AC890" s="64">
        <v>45562</v>
      </c>
      <c r="AD890" s="48" t="s">
        <v>5136</v>
      </c>
      <c r="AE890" s="8" t="s">
        <v>5137</v>
      </c>
      <c r="AF890" s="77" t="s">
        <v>87</v>
      </c>
      <c r="AG890" s="61" t="s">
        <v>290</v>
      </c>
      <c r="AH890" s="60" t="s">
        <v>291</v>
      </c>
      <c r="AI890" s="48" t="s">
        <v>108</v>
      </c>
      <c r="AJ890" s="59">
        <v>45687</v>
      </c>
      <c r="AK890" s="50">
        <v>8250000</v>
      </c>
      <c r="AL890" s="50">
        <v>8250000</v>
      </c>
      <c r="AM890" s="48">
        <v>129430</v>
      </c>
      <c r="AN890" s="48">
        <v>1039</v>
      </c>
      <c r="AO890" s="57">
        <v>45686</v>
      </c>
      <c r="AP890" s="50">
        <v>8250000</v>
      </c>
      <c r="AQ890" s="48">
        <v>1064</v>
      </c>
      <c r="AR890" s="57">
        <v>45692</v>
      </c>
      <c r="AS890" s="50">
        <v>8250000</v>
      </c>
      <c r="AT890" s="66">
        <v>1</v>
      </c>
      <c r="AU890" s="66">
        <v>15</v>
      </c>
      <c r="AV890" s="66">
        <f>AT890*30+AU890</f>
        <v>45</v>
      </c>
      <c r="AW890" s="66" t="s">
        <v>110</v>
      </c>
      <c r="AX890" s="66">
        <v>45</v>
      </c>
      <c r="AY890" s="57">
        <v>45731</v>
      </c>
      <c r="AZ890" s="37"/>
      <c r="BA890" s="75"/>
      <c r="BB890" s="75"/>
      <c r="BC890" s="75"/>
      <c r="BD890" s="75"/>
      <c r="BE890" s="75"/>
      <c r="BF890" s="75"/>
      <c r="BG890" s="75"/>
      <c r="BH890" s="75"/>
      <c r="BI890" s="75"/>
      <c r="BJ890" s="75"/>
      <c r="BK890" s="75"/>
      <c r="BL890" s="75"/>
      <c r="BM890" s="75"/>
      <c r="BN890" s="75"/>
      <c r="BO890" s="75"/>
      <c r="BP890" s="75"/>
      <c r="BQ890" s="75"/>
      <c r="BR890" s="75"/>
      <c r="BS890" s="75"/>
      <c r="BT890" s="75"/>
      <c r="BU890" s="75"/>
      <c r="BV890" s="75"/>
      <c r="BW890" s="75"/>
      <c r="BX890" s="57">
        <v>45731</v>
      </c>
      <c r="BY890" s="65">
        <f>R890+AX890</f>
        <v>165</v>
      </c>
      <c r="BZ890" s="66" t="s">
        <v>4527</v>
      </c>
      <c r="CA890" s="42">
        <f>T890+AL890</f>
        <v>30250000</v>
      </c>
      <c r="CB890" s="66" t="s">
        <v>656</v>
      </c>
    </row>
    <row r="891" spans="1:80" s="58" customFormat="1" ht="29.25" customHeight="1" x14ac:dyDescent="0.3">
      <c r="A891" s="75">
        <v>890</v>
      </c>
      <c r="B891" s="73">
        <v>115463</v>
      </c>
      <c r="C891" s="36" t="s">
        <v>71</v>
      </c>
      <c r="D891" s="71" t="s">
        <v>72</v>
      </c>
      <c r="E891" s="71" t="s">
        <v>73</v>
      </c>
      <c r="F891" s="66" t="s">
        <v>5138</v>
      </c>
      <c r="G891" s="38" t="s">
        <v>5139</v>
      </c>
      <c r="H891" s="76" t="s">
        <v>76</v>
      </c>
      <c r="I891" s="76" t="s">
        <v>5140</v>
      </c>
      <c r="J891" s="40" t="s">
        <v>428</v>
      </c>
      <c r="K891" s="66" t="s">
        <v>80</v>
      </c>
      <c r="L891" s="76" t="s">
        <v>81</v>
      </c>
      <c r="M891" s="86">
        <v>45562</v>
      </c>
      <c r="N891" s="86">
        <v>45566</v>
      </c>
      <c r="O891" s="86">
        <v>45688</v>
      </c>
      <c r="P891" s="76">
        <v>4</v>
      </c>
      <c r="Q891" s="76">
        <v>0</v>
      </c>
      <c r="R891" s="76">
        <v>120</v>
      </c>
      <c r="S891" s="76" t="s">
        <v>1144</v>
      </c>
      <c r="T891" s="69">
        <v>16000000</v>
      </c>
      <c r="U891" s="69">
        <v>4000000</v>
      </c>
      <c r="V891" s="77">
        <v>1844</v>
      </c>
      <c r="W891" s="44">
        <v>45553</v>
      </c>
      <c r="X891" s="45">
        <v>16000000</v>
      </c>
      <c r="Y891" s="77">
        <v>2252</v>
      </c>
      <c r="Z891" s="97">
        <v>45565</v>
      </c>
      <c r="AA891" s="111">
        <v>16000000</v>
      </c>
      <c r="AB891" s="77" t="s">
        <v>84</v>
      </c>
      <c r="AC891" s="64">
        <v>45562</v>
      </c>
      <c r="AD891" s="48" t="s">
        <v>5141</v>
      </c>
      <c r="AE891" s="8" t="s">
        <v>5142</v>
      </c>
      <c r="AF891" s="77" t="s">
        <v>87</v>
      </c>
      <c r="AG891" s="48" t="s">
        <v>88</v>
      </c>
      <c r="AH891" s="105" t="s">
        <v>4345</v>
      </c>
      <c r="AI891" s="48" t="s">
        <v>108</v>
      </c>
      <c r="AJ891" s="97">
        <v>45650</v>
      </c>
      <c r="AK891" s="50">
        <v>8000000</v>
      </c>
      <c r="AL891" s="50">
        <v>8000000</v>
      </c>
      <c r="AM891" s="48">
        <v>123454</v>
      </c>
      <c r="AN891" s="46">
        <v>2060</v>
      </c>
      <c r="AO891" s="59">
        <v>45642</v>
      </c>
      <c r="AP891" s="50">
        <v>8000000</v>
      </c>
      <c r="AQ891" s="46">
        <v>2693</v>
      </c>
      <c r="AR891" s="59">
        <v>45652</v>
      </c>
      <c r="AS891" s="50">
        <v>8000000</v>
      </c>
      <c r="AT891" s="66">
        <v>2</v>
      </c>
      <c r="AU891" s="66">
        <v>0</v>
      </c>
      <c r="AV891" s="66">
        <f>AT891*30+AU891</f>
        <v>60</v>
      </c>
      <c r="AW891" s="66" t="s">
        <v>4484</v>
      </c>
      <c r="AX891" s="66">
        <v>60</v>
      </c>
      <c r="AY891" s="86">
        <v>45747</v>
      </c>
      <c r="AZ891" s="75"/>
      <c r="BA891" s="75"/>
      <c r="BB891" s="75"/>
      <c r="BC891" s="75"/>
      <c r="BD891" s="75"/>
      <c r="BE891" s="75"/>
      <c r="BF891" s="75"/>
      <c r="BG891" s="75"/>
      <c r="BH891" s="75"/>
      <c r="BI891" s="75"/>
      <c r="BJ891" s="75"/>
      <c r="BK891" s="75"/>
      <c r="BL891" s="75"/>
      <c r="BM891" s="75"/>
      <c r="BN891" s="75"/>
      <c r="BO891" s="75"/>
      <c r="BP891" s="75"/>
      <c r="BQ891" s="75"/>
      <c r="BR891" s="75"/>
      <c r="BS891" s="75"/>
      <c r="BT891" s="75"/>
      <c r="BU891" s="75"/>
      <c r="BV891" s="75"/>
      <c r="BW891" s="75"/>
      <c r="BX891" s="86">
        <v>45747</v>
      </c>
      <c r="BY891" s="65">
        <f>R891+AX891</f>
        <v>180</v>
      </c>
      <c r="BZ891" s="66" t="s">
        <v>2888</v>
      </c>
      <c r="CA891" s="42">
        <f>T891+AL891</f>
        <v>24000000</v>
      </c>
      <c r="CB891" s="66" t="s">
        <v>656</v>
      </c>
    </row>
    <row r="892" spans="1:80" s="58" customFormat="1" ht="29.25" customHeight="1" x14ac:dyDescent="0.3">
      <c r="A892" s="75">
        <v>891</v>
      </c>
      <c r="B892" s="73">
        <v>103877</v>
      </c>
      <c r="C892" s="36" t="s">
        <v>133</v>
      </c>
      <c r="D892" s="71" t="s">
        <v>134</v>
      </c>
      <c r="E892" s="71" t="s">
        <v>385</v>
      </c>
      <c r="F892" s="66" t="s">
        <v>5143</v>
      </c>
      <c r="G892" s="38" t="s">
        <v>628</v>
      </c>
      <c r="H892" s="76" t="s">
        <v>76</v>
      </c>
      <c r="I892" s="76" t="s">
        <v>5144</v>
      </c>
      <c r="J892" s="40" t="s">
        <v>886</v>
      </c>
      <c r="K892" s="66" t="s">
        <v>80</v>
      </c>
      <c r="L892" s="76" t="s">
        <v>81</v>
      </c>
      <c r="M892" s="86">
        <v>45565</v>
      </c>
      <c r="N892" s="86">
        <v>45568</v>
      </c>
      <c r="O892" s="86">
        <v>45705</v>
      </c>
      <c r="P892" s="76">
        <v>4</v>
      </c>
      <c r="Q892" s="76">
        <v>15</v>
      </c>
      <c r="R892" s="76">
        <v>135</v>
      </c>
      <c r="S892" s="76" t="s">
        <v>2785</v>
      </c>
      <c r="T892" s="69">
        <v>11700000</v>
      </c>
      <c r="U892" s="69">
        <v>2600000</v>
      </c>
      <c r="V892" s="77">
        <v>1785</v>
      </c>
      <c r="W892" s="44">
        <v>45545</v>
      </c>
      <c r="X892" s="45">
        <v>58500000</v>
      </c>
      <c r="Y892" s="77">
        <v>2297</v>
      </c>
      <c r="Z892" s="97">
        <v>45568</v>
      </c>
      <c r="AA892" s="111">
        <v>11700000</v>
      </c>
      <c r="AB892" s="77" t="s">
        <v>84</v>
      </c>
      <c r="AC892" s="64">
        <v>45562</v>
      </c>
      <c r="AD892" s="48" t="s">
        <v>5145</v>
      </c>
      <c r="AE892" s="8" t="s">
        <v>5146</v>
      </c>
      <c r="AF892" s="77" t="s">
        <v>87</v>
      </c>
      <c r="AG892" s="48" t="s">
        <v>643</v>
      </c>
      <c r="AH892" s="61" t="s">
        <v>107</v>
      </c>
      <c r="AI892" s="48" t="s">
        <v>108</v>
      </c>
      <c r="AJ892" s="59">
        <v>45705</v>
      </c>
      <c r="AK892" s="50">
        <v>3900000</v>
      </c>
      <c r="AL892" s="50">
        <v>3900000</v>
      </c>
      <c r="AM892" s="48">
        <v>130735</v>
      </c>
      <c r="AN892" s="48">
        <v>1166</v>
      </c>
      <c r="AO892" s="57">
        <v>45702</v>
      </c>
      <c r="AP892" s="50">
        <v>3900000</v>
      </c>
      <c r="AQ892" s="48">
        <v>1188</v>
      </c>
      <c r="AR892" s="57">
        <v>45706</v>
      </c>
      <c r="AS892" s="50">
        <v>3900000</v>
      </c>
      <c r="AT892" s="66">
        <v>1</v>
      </c>
      <c r="AU892" s="66">
        <v>15</v>
      </c>
      <c r="AV892" s="66">
        <v>45</v>
      </c>
      <c r="AW892" s="66" t="s">
        <v>4982</v>
      </c>
      <c r="AX892" s="66">
        <v>45</v>
      </c>
      <c r="AY892" s="57">
        <v>45748</v>
      </c>
      <c r="AZ892" s="37"/>
      <c r="BA892" s="75"/>
      <c r="BB892" s="75"/>
      <c r="BC892" s="75"/>
      <c r="BD892" s="75"/>
      <c r="BE892" s="75"/>
      <c r="BF892" s="75"/>
      <c r="BG892" s="75"/>
      <c r="BH892" s="75"/>
      <c r="BI892" s="75"/>
      <c r="BJ892" s="75"/>
      <c r="BK892" s="75"/>
      <c r="BL892" s="75"/>
      <c r="BM892" s="75"/>
      <c r="BN892" s="75"/>
      <c r="BO892" s="75"/>
      <c r="BP892" s="75"/>
      <c r="BQ892" s="75"/>
      <c r="BR892" s="75"/>
      <c r="BS892" s="75"/>
      <c r="BT892" s="75"/>
      <c r="BU892" s="75"/>
      <c r="BV892" s="75"/>
      <c r="BW892" s="75"/>
      <c r="BX892" s="64">
        <v>45748</v>
      </c>
      <c r="BY892" s="65">
        <f>R892+AX892</f>
        <v>180</v>
      </c>
      <c r="BZ892" s="66" t="s">
        <v>2888</v>
      </c>
      <c r="CA892" s="42">
        <f>T892+AL892</f>
        <v>15600000</v>
      </c>
      <c r="CB892" s="66" t="s">
        <v>656</v>
      </c>
    </row>
    <row r="893" spans="1:80" s="58" customFormat="1" ht="29.25" customHeight="1" x14ac:dyDescent="0.3">
      <c r="A893" s="75">
        <v>892</v>
      </c>
      <c r="B893" s="73">
        <v>117178</v>
      </c>
      <c r="C893" s="36" t="s">
        <v>281</v>
      </c>
      <c r="D893" s="71" t="s">
        <v>282</v>
      </c>
      <c r="E893" s="71" t="s">
        <v>283</v>
      </c>
      <c r="F893" s="66" t="s">
        <v>5147</v>
      </c>
      <c r="G893" s="38" t="s">
        <v>5148</v>
      </c>
      <c r="H893" s="76" t="s">
        <v>76</v>
      </c>
      <c r="I893" s="76" t="s">
        <v>5149</v>
      </c>
      <c r="J893" s="40" t="s">
        <v>5150</v>
      </c>
      <c r="K893" s="66" t="s">
        <v>80</v>
      </c>
      <c r="L893" s="76" t="s">
        <v>81</v>
      </c>
      <c r="M893" s="86">
        <v>45562</v>
      </c>
      <c r="N893" s="86">
        <v>45566</v>
      </c>
      <c r="O893" s="86">
        <v>45672</v>
      </c>
      <c r="P893" s="76">
        <v>3</v>
      </c>
      <c r="Q893" s="76">
        <v>15</v>
      </c>
      <c r="R893" s="76">
        <f>90+15</f>
        <v>105</v>
      </c>
      <c r="S893" s="76" t="s">
        <v>82</v>
      </c>
      <c r="T893" s="69">
        <v>11200000</v>
      </c>
      <c r="U893" s="69">
        <v>3200000</v>
      </c>
      <c r="V893" s="77">
        <v>1834</v>
      </c>
      <c r="W893" s="44">
        <v>45552</v>
      </c>
      <c r="X893" s="45">
        <v>11200000</v>
      </c>
      <c r="Y893" s="77">
        <v>2253</v>
      </c>
      <c r="Z893" s="97">
        <v>45565</v>
      </c>
      <c r="AA893" s="111">
        <v>11200000</v>
      </c>
      <c r="AB893" s="77" t="s">
        <v>84</v>
      </c>
      <c r="AC893" s="64">
        <v>45562</v>
      </c>
      <c r="AD893" s="48" t="s">
        <v>5151</v>
      </c>
      <c r="AE893" s="8" t="s">
        <v>5152</v>
      </c>
      <c r="AF893" s="77" t="s">
        <v>87</v>
      </c>
      <c r="AG893" s="61" t="s">
        <v>290</v>
      </c>
      <c r="AH893" s="60" t="s">
        <v>4337</v>
      </c>
      <c r="AI893" s="48" t="s">
        <v>77</v>
      </c>
      <c r="AJ893" s="48" t="s">
        <v>77</v>
      </c>
      <c r="AK893" s="49"/>
      <c r="AL893" s="50"/>
      <c r="AM893" s="48" t="s">
        <v>77</v>
      </c>
      <c r="AN893" s="48" t="s">
        <v>77</v>
      </c>
      <c r="AO893" s="48" t="s">
        <v>77</v>
      </c>
      <c r="AP893" s="48" t="s">
        <v>77</v>
      </c>
      <c r="AQ893" s="48" t="s">
        <v>77</v>
      </c>
      <c r="AR893" s="48" t="s">
        <v>77</v>
      </c>
      <c r="AS893" s="48" t="s">
        <v>77</v>
      </c>
      <c r="AT893" s="51"/>
      <c r="AU893" s="51"/>
      <c r="AV893" s="51"/>
      <c r="AW893" s="51"/>
      <c r="AX893" s="52"/>
      <c r="AY893" s="37"/>
      <c r="AZ893" s="37"/>
      <c r="BA893" s="75"/>
      <c r="BB893" s="75"/>
      <c r="BC893" s="75"/>
      <c r="BD893" s="75"/>
      <c r="BE893" s="75"/>
      <c r="BF893" s="75"/>
      <c r="BG893" s="75"/>
      <c r="BH893" s="75"/>
      <c r="BI893" s="75"/>
      <c r="BJ893" s="75"/>
      <c r="BK893" s="75"/>
      <c r="BL893" s="75"/>
      <c r="BM893" s="75"/>
      <c r="BN893" s="75"/>
      <c r="BO893" s="75"/>
      <c r="BP893" s="75"/>
      <c r="BQ893" s="75"/>
      <c r="BR893" s="75"/>
      <c r="BS893" s="75"/>
      <c r="BT893" s="75"/>
      <c r="BU893" s="75"/>
      <c r="BV893" s="75"/>
      <c r="BW893" s="75"/>
      <c r="BX893" s="64">
        <f>O893</f>
        <v>45672</v>
      </c>
      <c r="BY893" s="65">
        <f>R893+AX893</f>
        <v>105</v>
      </c>
      <c r="BZ893" s="66" t="str">
        <f>S893</f>
        <v>3 MESES Y 15 DIAS</v>
      </c>
      <c r="CA893" s="42">
        <f>T893+AL893</f>
        <v>11200000</v>
      </c>
      <c r="CB893" s="37" t="s">
        <v>91</v>
      </c>
    </row>
    <row r="894" spans="1:80" s="58" customFormat="1" ht="29.25" customHeight="1" x14ac:dyDescent="0.3">
      <c r="A894" s="75">
        <v>893</v>
      </c>
      <c r="B894" s="73">
        <v>116570</v>
      </c>
      <c r="C894" s="36" t="s">
        <v>133</v>
      </c>
      <c r="D894" s="71" t="s">
        <v>134</v>
      </c>
      <c r="E894" s="71" t="s">
        <v>385</v>
      </c>
      <c r="F894" s="66" t="s">
        <v>5153</v>
      </c>
      <c r="G894" s="38" t="s">
        <v>1994</v>
      </c>
      <c r="H894" s="76" t="s">
        <v>76</v>
      </c>
      <c r="I894" s="76" t="s">
        <v>5154</v>
      </c>
      <c r="J894" s="40" t="s">
        <v>1045</v>
      </c>
      <c r="K894" s="66" t="s">
        <v>80</v>
      </c>
      <c r="L894" s="76" t="s">
        <v>81</v>
      </c>
      <c r="M894" s="86">
        <v>45562</v>
      </c>
      <c r="N894" s="86">
        <v>45566</v>
      </c>
      <c r="O894" s="86">
        <v>45672</v>
      </c>
      <c r="P894" s="76">
        <v>3</v>
      </c>
      <c r="Q894" s="76">
        <v>15</v>
      </c>
      <c r="R894" s="76">
        <f>90+15</f>
        <v>105</v>
      </c>
      <c r="S894" s="76" t="s">
        <v>82</v>
      </c>
      <c r="T894" s="69">
        <v>18550000</v>
      </c>
      <c r="U894" s="69">
        <v>5300000</v>
      </c>
      <c r="V894" s="77">
        <v>1853</v>
      </c>
      <c r="W894" s="44">
        <v>45554</v>
      </c>
      <c r="X894" s="45">
        <v>185500000</v>
      </c>
      <c r="Y894" s="77">
        <v>2254</v>
      </c>
      <c r="Z894" s="97">
        <v>45565</v>
      </c>
      <c r="AA894" s="111">
        <v>18550000</v>
      </c>
      <c r="AB894" s="77" t="s">
        <v>84</v>
      </c>
      <c r="AC894" s="64">
        <v>45562</v>
      </c>
      <c r="AD894" s="48" t="s">
        <v>5155</v>
      </c>
      <c r="AE894" s="8" t="s">
        <v>5156</v>
      </c>
      <c r="AF894" s="77" t="s">
        <v>87</v>
      </c>
      <c r="AG894" s="61" t="s">
        <v>3907</v>
      </c>
      <c r="AH894" s="60" t="s">
        <v>5157</v>
      </c>
      <c r="AI894" s="48" t="s">
        <v>108</v>
      </c>
      <c r="AJ894" s="97">
        <v>45653</v>
      </c>
      <c r="AK894" s="50">
        <v>7950000</v>
      </c>
      <c r="AL894" s="50">
        <v>7950000</v>
      </c>
      <c r="AM894" s="48">
        <v>124786</v>
      </c>
      <c r="AN894" s="46">
        <v>2166</v>
      </c>
      <c r="AO894" s="59">
        <v>45649</v>
      </c>
      <c r="AP894" s="50">
        <v>7950000</v>
      </c>
      <c r="AQ894" s="46">
        <v>2776</v>
      </c>
      <c r="AR894" s="59">
        <v>45653</v>
      </c>
      <c r="AS894" s="50">
        <v>7950000</v>
      </c>
      <c r="AT894" s="66">
        <v>1</v>
      </c>
      <c r="AU894" s="66">
        <v>15</v>
      </c>
      <c r="AV894" s="66">
        <f>AT894*30+AU894</f>
        <v>45</v>
      </c>
      <c r="AW894" s="66" t="s">
        <v>110</v>
      </c>
      <c r="AX894" s="66">
        <v>45</v>
      </c>
      <c r="AY894" s="86">
        <v>45717</v>
      </c>
      <c r="AZ894" s="75"/>
      <c r="BA894" s="75"/>
      <c r="BB894" s="75"/>
      <c r="BC894" s="75"/>
      <c r="BD894" s="75"/>
      <c r="BE894" s="75"/>
      <c r="BF894" s="75"/>
      <c r="BG894" s="75"/>
      <c r="BH894" s="75"/>
      <c r="BI894" s="75"/>
      <c r="BJ894" s="75"/>
      <c r="BK894" s="75"/>
      <c r="BL894" s="75"/>
      <c r="BM894" s="75"/>
      <c r="BN894" s="75"/>
      <c r="BO894" s="75"/>
      <c r="BP894" s="75"/>
      <c r="BQ894" s="75"/>
      <c r="BR894" s="75"/>
      <c r="BS894" s="75"/>
      <c r="BT894" s="75"/>
      <c r="BU894" s="75"/>
      <c r="BV894" s="75"/>
      <c r="BW894" s="75"/>
      <c r="BX894" s="86">
        <v>45717</v>
      </c>
      <c r="BY894" s="65">
        <f>R894+AX894</f>
        <v>150</v>
      </c>
      <c r="BZ894" s="66" t="s">
        <v>111</v>
      </c>
      <c r="CA894" s="42">
        <f>T894+AL894</f>
        <v>26500000</v>
      </c>
      <c r="CB894" s="66" t="s">
        <v>656</v>
      </c>
    </row>
    <row r="895" spans="1:80" s="58" customFormat="1" ht="29.25" customHeight="1" x14ac:dyDescent="0.3">
      <c r="A895" s="75">
        <v>894</v>
      </c>
      <c r="B895" s="73">
        <v>114922</v>
      </c>
      <c r="C895" s="36" t="s">
        <v>133</v>
      </c>
      <c r="D895" s="71" t="s">
        <v>134</v>
      </c>
      <c r="E895" s="71" t="s">
        <v>385</v>
      </c>
      <c r="F895" s="66" t="s">
        <v>5158</v>
      </c>
      <c r="G895" s="38" t="s">
        <v>5159</v>
      </c>
      <c r="H895" s="76" t="s">
        <v>76</v>
      </c>
      <c r="I895" s="76" t="s">
        <v>5160</v>
      </c>
      <c r="J895" s="40" t="s">
        <v>5161</v>
      </c>
      <c r="K895" s="66" t="s">
        <v>80</v>
      </c>
      <c r="L895" s="76" t="s">
        <v>81</v>
      </c>
      <c r="M895" s="86">
        <v>45562</v>
      </c>
      <c r="N895" s="86">
        <v>45566</v>
      </c>
      <c r="O895" s="86">
        <v>45703</v>
      </c>
      <c r="P895" s="76">
        <v>4</v>
      </c>
      <c r="Q895" s="76">
        <v>15</v>
      </c>
      <c r="R895" s="76">
        <v>135</v>
      </c>
      <c r="S895" s="76" t="s">
        <v>2785</v>
      </c>
      <c r="T895" s="69">
        <v>23850000</v>
      </c>
      <c r="U895" s="69">
        <v>5300000</v>
      </c>
      <c r="V895" s="77">
        <v>1788</v>
      </c>
      <c r="W895" s="44">
        <v>45545</v>
      </c>
      <c r="X895" s="45">
        <v>95400000</v>
      </c>
      <c r="Y895" s="77">
        <v>2255</v>
      </c>
      <c r="Z895" s="97">
        <v>45565</v>
      </c>
      <c r="AA895" s="111">
        <v>23850000</v>
      </c>
      <c r="AB895" s="77" t="s">
        <v>84</v>
      </c>
      <c r="AC895" s="64">
        <v>45562</v>
      </c>
      <c r="AD895" s="48" t="s">
        <v>5162</v>
      </c>
      <c r="AE895" s="8" t="s">
        <v>5163</v>
      </c>
      <c r="AF895" s="77" t="s">
        <v>87</v>
      </c>
      <c r="AG895" s="61" t="s">
        <v>643</v>
      </c>
      <c r="AH895" s="61" t="s">
        <v>107</v>
      </c>
      <c r="AI895" s="48"/>
      <c r="AJ895" s="48" t="s">
        <v>77</v>
      </c>
      <c r="AK895" s="50"/>
      <c r="AL895" s="50"/>
      <c r="AM895" s="48" t="s">
        <v>77</v>
      </c>
      <c r="AN895" s="48" t="s">
        <v>77</v>
      </c>
      <c r="AO895" s="48" t="s">
        <v>77</v>
      </c>
      <c r="AP895" s="48" t="s">
        <v>77</v>
      </c>
      <c r="AQ895" s="48" t="s">
        <v>77</v>
      </c>
      <c r="AR895" s="48" t="s">
        <v>77</v>
      </c>
      <c r="AS895" s="48" t="s">
        <v>77</v>
      </c>
      <c r="AT895" s="51"/>
      <c r="AU895" s="51"/>
      <c r="AV895" s="51"/>
      <c r="AW895" s="51"/>
      <c r="AX895" s="52"/>
      <c r="AY895" s="37"/>
      <c r="AZ895" s="37"/>
      <c r="BA895" s="75"/>
      <c r="BB895" s="75"/>
      <c r="BC895" s="75"/>
      <c r="BD895" s="75"/>
      <c r="BE895" s="75"/>
      <c r="BF895" s="75"/>
      <c r="BG895" s="75"/>
      <c r="BH895" s="75"/>
      <c r="BI895" s="75"/>
      <c r="BJ895" s="75"/>
      <c r="BK895" s="75"/>
      <c r="BL895" s="75"/>
      <c r="BM895" s="75"/>
      <c r="BN895" s="75"/>
      <c r="BO895" s="75"/>
      <c r="BP895" s="75"/>
      <c r="BQ895" s="75"/>
      <c r="BR895" s="75"/>
      <c r="BS895" s="75"/>
      <c r="BT895" s="75"/>
      <c r="BU895" s="75"/>
      <c r="BV895" s="75"/>
      <c r="BW895" s="75"/>
      <c r="BX895" s="64">
        <f>O895</f>
        <v>45703</v>
      </c>
      <c r="BY895" s="65">
        <f>R895+AX895</f>
        <v>135</v>
      </c>
      <c r="BZ895" s="66" t="str">
        <f>S895</f>
        <v>4 MESES Y 15 DIAS</v>
      </c>
      <c r="CA895" s="42">
        <f>T895+AL895</f>
        <v>23850000</v>
      </c>
      <c r="CB895" s="66" t="s">
        <v>656</v>
      </c>
    </row>
    <row r="896" spans="1:80" s="58" customFormat="1" ht="29.25" customHeight="1" x14ac:dyDescent="0.3">
      <c r="A896" s="75">
        <v>895</v>
      </c>
      <c r="B896" s="73">
        <v>114994</v>
      </c>
      <c r="C896" s="36" t="s">
        <v>133</v>
      </c>
      <c r="D896" s="71" t="s">
        <v>134</v>
      </c>
      <c r="E896" s="71" t="s">
        <v>385</v>
      </c>
      <c r="F896" s="66" t="s">
        <v>5164</v>
      </c>
      <c r="G896" s="38" t="s">
        <v>5165</v>
      </c>
      <c r="H896" s="76" t="s">
        <v>76</v>
      </c>
      <c r="I896" s="76" t="s">
        <v>5166</v>
      </c>
      <c r="J896" s="40" t="s">
        <v>5167</v>
      </c>
      <c r="K896" s="66" t="s">
        <v>80</v>
      </c>
      <c r="L896" s="76" t="s">
        <v>81</v>
      </c>
      <c r="M896" s="86">
        <v>45562</v>
      </c>
      <c r="N896" s="86">
        <v>45566</v>
      </c>
      <c r="O896" s="86">
        <v>45703</v>
      </c>
      <c r="P896" s="76">
        <v>4</v>
      </c>
      <c r="Q896" s="76">
        <v>15</v>
      </c>
      <c r="R896" s="76">
        <v>135</v>
      </c>
      <c r="S896" s="76" t="s">
        <v>2785</v>
      </c>
      <c r="T896" s="69">
        <v>36000000</v>
      </c>
      <c r="U896" s="69">
        <v>8000000</v>
      </c>
      <c r="V896" s="77">
        <v>1799</v>
      </c>
      <c r="W896" s="44">
        <v>45545</v>
      </c>
      <c r="X896" s="45">
        <v>36000000</v>
      </c>
      <c r="Y896" s="77">
        <v>2256</v>
      </c>
      <c r="Z896" s="97">
        <v>45565</v>
      </c>
      <c r="AA896" s="111">
        <v>36000000</v>
      </c>
      <c r="AB896" s="77" t="s">
        <v>84</v>
      </c>
      <c r="AC896" s="64">
        <v>45562</v>
      </c>
      <c r="AD896" s="48" t="s">
        <v>5168</v>
      </c>
      <c r="AE896" s="8" t="s">
        <v>5169</v>
      </c>
      <c r="AF896" s="77" t="s">
        <v>87</v>
      </c>
      <c r="AG896" s="61" t="s">
        <v>643</v>
      </c>
      <c r="AH896" s="61" t="s">
        <v>107</v>
      </c>
      <c r="AI896" s="48" t="s">
        <v>108</v>
      </c>
      <c r="AJ896" s="59">
        <v>45702</v>
      </c>
      <c r="AK896" s="50">
        <v>12000000</v>
      </c>
      <c r="AL896" s="50">
        <v>12000000</v>
      </c>
      <c r="AM896" s="48">
        <v>130763</v>
      </c>
      <c r="AN896" s="48">
        <v>1170</v>
      </c>
      <c r="AO896" s="57">
        <v>45702</v>
      </c>
      <c r="AP896" s="50">
        <v>12000000</v>
      </c>
      <c r="AQ896" s="48">
        <v>1173</v>
      </c>
      <c r="AR896" s="57">
        <v>45706</v>
      </c>
      <c r="AS896" s="50">
        <v>12000000</v>
      </c>
      <c r="AT896" s="66">
        <v>1</v>
      </c>
      <c r="AU896" s="66">
        <v>15</v>
      </c>
      <c r="AV896" s="66">
        <v>45</v>
      </c>
      <c r="AW896" s="66" t="s">
        <v>110</v>
      </c>
      <c r="AX896" s="52">
        <v>45</v>
      </c>
      <c r="AY896" s="57">
        <v>45746</v>
      </c>
      <c r="AZ896" s="37"/>
      <c r="BA896" s="75"/>
      <c r="BB896" s="75"/>
      <c r="BC896" s="75"/>
      <c r="BD896" s="75"/>
      <c r="BE896" s="75"/>
      <c r="BF896" s="75"/>
      <c r="BG896" s="75"/>
      <c r="BH896" s="75"/>
      <c r="BI896" s="75"/>
      <c r="BJ896" s="75"/>
      <c r="BK896" s="75"/>
      <c r="BL896" s="75"/>
      <c r="BM896" s="75"/>
      <c r="BN896" s="75"/>
      <c r="BO896" s="75"/>
      <c r="BP896" s="75"/>
      <c r="BQ896" s="75"/>
      <c r="BR896" s="75"/>
      <c r="BS896" s="75"/>
      <c r="BT896" s="75"/>
      <c r="BU896" s="75"/>
      <c r="BV896" s="75"/>
      <c r="BW896" s="75"/>
      <c r="BX896" s="64">
        <v>45746</v>
      </c>
      <c r="BY896" s="65">
        <f>R896+AX896</f>
        <v>180</v>
      </c>
      <c r="BZ896" s="66" t="s">
        <v>2888</v>
      </c>
      <c r="CA896" s="42">
        <f>T896+AL896</f>
        <v>48000000</v>
      </c>
      <c r="CB896" s="66" t="s">
        <v>656</v>
      </c>
    </row>
    <row r="897" spans="1:80" s="58" customFormat="1" ht="29.25" customHeight="1" x14ac:dyDescent="0.3">
      <c r="A897" s="75">
        <v>896</v>
      </c>
      <c r="B897" s="73">
        <v>114787</v>
      </c>
      <c r="C897" s="36" t="s">
        <v>133</v>
      </c>
      <c r="D897" s="71" t="s">
        <v>134</v>
      </c>
      <c r="E897" s="71" t="s">
        <v>73</v>
      </c>
      <c r="F897" s="66" t="s">
        <v>5170</v>
      </c>
      <c r="G897" s="38" t="s">
        <v>5171</v>
      </c>
      <c r="H897" s="76" t="s">
        <v>76</v>
      </c>
      <c r="I897" s="76" t="s">
        <v>5172</v>
      </c>
      <c r="J897" s="40" t="s">
        <v>1701</v>
      </c>
      <c r="K897" s="66" t="s">
        <v>80</v>
      </c>
      <c r="L897" s="76" t="s">
        <v>81</v>
      </c>
      <c r="M897" s="86">
        <v>45562</v>
      </c>
      <c r="N897" s="86">
        <v>45566</v>
      </c>
      <c r="O897" s="86">
        <v>45716</v>
      </c>
      <c r="P897" s="76">
        <v>5</v>
      </c>
      <c r="Q897" s="76">
        <v>0</v>
      </c>
      <c r="R897" s="76">
        <v>150</v>
      </c>
      <c r="S897" s="76" t="s">
        <v>111</v>
      </c>
      <c r="T897" s="69">
        <v>25000000</v>
      </c>
      <c r="U897" s="69">
        <v>5000000</v>
      </c>
      <c r="V897" s="77">
        <v>1789</v>
      </c>
      <c r="W897" s="44">
        <v>45545</v>
      </c>
      <c r="X897" s="45">
        <v>25000000</v>
      </c>
      <c r="Y897" s="77">
        <v>2257</v>
      </c>
      <c r="Z897" s="97">
        <v>45565</v>
      </c>
      <c r="AA897" s="111">
        <v>25000000</v>
      </c>
      <c r="AB897" s="77" t="s">
        <v>84</v>
      </c>
      <c r="AC897" s="64">
        <v>45562</v>
      </c>
      <c r="AD897" s="48" t="s">
        <v>5173</v>
      </c>
      <c r="AE897" s="8" t="s">
        <v>5174</v>
      </c>
      <c r="AF897" s="77" t="s">
        <v>87</v>
      </c>
      <c r="AG897" s="61" t="s">
        <v>141</v>
      </c>
      <c r="AH897" s="61" t="s">
        <v>348</v>
      </c>
      <c r="AI897" s="59"/>
      <c r="AJ897" s="59"/>
      <c r="AK897" s="50"/>
      <c r="AL897" s="50"/>
      <c r="AM897" s="48" t="s">
        <v>77</v>
      </c>
      <c r="AN897" s="48" t="s">
        <v>77</v>
      </c>
      <c r="AO897" s="48" t="s">
        <v>77</v>
      </c>
      <c r="AP897" s="48" t="s">
        <v>77</v>
      </c>
      <c r="AQ897" s="48" t="s">
        <v>77</v>
      </c>
      <c r="AR897" s="48" t="s">
        <v>77</v>
      </c>
      <c r="AS897" s="48" t="s">
        <v>77</v>
      </c>
      <c r="AT897" s="66"/>
      <c r="AU897" s="66"/>
      <c r="AV897" s="66"/>
      <c r="AW897" s="66"/>
      <c r="AX897" s="52"/>
      <c r="AY897" s="57"/>
      <c r="AZ897" s="37"/>
      <c r="BA897" s="75"/>
      <c r="BB897" s="75"/>
      <c r="BC897" s="75"/>
      <c r="BD897" s="75"/>
      <c r="BE897" s="75"/>
      <c r="BF897" s="75"/>
      <c r="BG897" s="75"/>
      <c r="BH897" s="75"/>
      <c r="BI897" s="75"/>
      <c r="BJ897" s="75"/>
      <c r="BK897" s="75"/>
      <c r="BL897" s="75"/>
      <c r="BM897" s="75"/>
      <c r="BN897" s="75"/>
      <c r="BO897" s="75"/>
      <c r="BP897" s="75"/>
      <c r="BQ897" s="75"/>
      <c r="BR897" s="75"/>
      <c r="BS897" s="75"/>
      <c r="BT897" s="75"/>
      <c r="BU897" s="75"/>
      <c r="BV897" s="75"/>
      <c r="BW897" s="75"/>
      <c r="BX897" s="64">
        <v>45740</v>
      </c>
      <c r="BY897" s="65">
        <f>R897+AX897</f>
        <v>150</v>
      </c>
      <c r="BZ897" s="66" t="str">
        <f>S897</f>
        <v>5 MESES</v>
      </c>
      <c r="CA897" s="42">
        <f>T897+AL897</f>
        <v>25000000</v>
      </c>
      <c r="CB897" s="66" t="s">
        <v>656</v>
      </c>
    </row>
    <row r="898" spans="1:80" s="58" customFormat="1" ht="29.25" customHeight="1" x14ac:dyDescent="0.3">
      <c r="A898" s="75">
        <v>897</v>
      </c>
      <c r="B898" s="73">
        <v>115643</v>
      </c>
      <c r="C898" s="36" t="s">
        <v>71</v>
      </c>
      <c r="D898" s="71" t="s">
        <v>72</v>
      </c>
      <c r="E898" s="71" t="s">
        <v>71</v>
      </c>
      <c r="F898" s="66" t="s">
        <v>5175</v>
      </c>
      <c r="G898" s="38" t="s">
        <v>1233</v>
      </c>
      <c r="H898" s="76" t="s">
        <v>76</v>
      </c>
      <c r="I898" s="76" t="s">
        <v>5176</v>
      </c>
      <c r="J898" s="40" t="s">
        <v>5177</v>
      </c>
      <c r="K898" s="66" t="s">
        <v>80</v>
      </c>
      <c r="L898" s="76" t="s">
        <v>81</v>
      </c>
      <c r="M898" s="86">
        <v>45562</v>
      </c>
      <c r="N898" s="86">
        <v>45567</v>
      </c>
      <c r="O898" s="86">
        <v>45689</v>
      </c>
      <c r="P898" s="76">
        <v>4</v>
      </c>
      <c r="Q898" s="76">
        <v>0</v>
      </c>
      <c r="R898" s="76">
        <v>120</v>
      </c>
      <c r="S898" s="76" t="s">
        <v>1144</v>
      </c>
      <c r="T898" s="69">
        <v>12000000</v>
      </c>
      <c r="U898" s="69">
        <v>3000000</v>
      </c>
      <c r="V898" s="77">
        <v>1808</v>
      </c>
      <c r="W898" s="44">
        <v>45546</v>
      </c>
      <c r="X898" s="45">
        <v>12000000</v>
      </c>
      <c r="Y898" s="77">
        <v>2295</v>
      </c>
      <c r="Z898" s="97">
        <v>45567</v>
      </c>
      <c r="AA898" s="111">
        <v>12000000</v>
      </c>
      <c r="AB898" s="77" t="s">
        <v>84</v>
      </c>
      <c r="AC898" s="64">
        <v>45562</v>
      </c>
      <c r="AD898" s="48" t="s">
        <v>5178</v>
      </c>
      <c r="AE898" s="8" t="s">
        <v>5179</v>
      </c>
      <c r="AF898" s="77" t="s">
        <v>87</v>
      </c>
      <c r="AG898" s="61" t="s">
        <v>1238</v>
      </c>
      <c r="AH898" s="60" t="s">
        <v>973</v>
      </c>
      <c r="AI898" s="48"/>
      <c r="AJ898" s="48" t="s">
        <v>77</v>
      </c>
      <c r="AK898" s="50"/>
      <c r="AL898" s="50"/>
      <c r="AM898" s="48" t="s">
        <v>77</v>
      </c>
      <c r="AN898" s="48" t="s">
        <v>77</v>
      </c>
      <c r="AO898" s="48" t="s">
        <v>77</v>
      </c>
      <c r="AP898" s="48" t="s">
        <v>77</v>
      </c>
      <c r="AQ898" s="48" t="s">
        <v>77</v>
      </c>
      <c r="AR898" s="48" t="s">
        <v>77</v>
      </c>
      <c r="AS898" s="48" t="s">
        <v>77</v>
      </c>
      <c r="AT898" s="51"/>
      <c r="AU898" s="51"/>
      <c r="AV898" s="51"/>
      <c r="AW898" s="51"/>
      <c r="AX898" s="52"/>
      <c r="AY898" s="37"/>
      <c r="AZ898" s="37"/>
      <c r="BA898" s="75"/>
      <c r="BB898" s="75"/>
      <c r="BC898" s="75"/>
      <c r="BD898" s="75"/>
      <c r="BE898" s="75"/>
      <c r="BF898" s="75"/>
      <c r="BG898" s="75"/>
      <c r="BH898" s="75"/>
      <c r="BI898" s="75"/>
      <c r="BJ898" s="75"/>
      <c r="BK898" s="75"/>
      <c r="BL898" s="75"/>
      <c r="BM898" s="75"/>
      <c r="BN898" s="75"/>
      <c r="BO898" s="75"/>
      <c r="BP898" s="75"/>
      <c r="BQ898" s="75"/>
      <c r="BR898" s="75"/>
      <c r="BS898" s="75"/>
      <c r="BT898" s="75"/>
      <c r="BU898" s="75"/>
      <c r="BV898" s="75"/>
      <c r="BW898" s="75"/>
      <c r="BX898" s="64">
        <f>O898</f>
        <v>45689</v>
      </c>
      <c r="BY898" s="65">
        <f>R898+AX898</f>
        <v>120</v>
      </c>
      <c r="BZ898" s="66" t="str">
        <f>S898</f>
        <v>4 MESES</v>
      </c>
      <c r="CA898" s="42">
        <f>T898+AL898</f>
        <v>12000000</v>
      </c>
      <c r="CB898" s="37" t="s">
        <v>91</v>
      </c>
    </row>
    <row r="899" spans="1:80" s="58" customFormat="1" ht="29.25" customHeight="1" x14ac:dyDescent="0.3">
      <c r="A899" s="75">
        <v>898</v>
      </c>
      <c r="B899" s="73">
        <v>114958</v>
      </c>
      <c r="C899" s="36" t="s">
        <v>2606</v>
      </c>
      <c r="D899" s="71" t="s">
        <v>2266</v>
      </c>
      <c r="E899" s="71" t="s">
        <v>2321</v>
      </c>
      <c r="F899" s="66" t="s">
        <v>5180</v>
      </c>
      <c r="G899" s="38" t="s">
        <v>2275</v>
      </c>
      <c r="H899" s="76" t="s">
        <v>76</v>
      </c>
      <c r="I899" s="76" t="s">
        <v>5181</v>
      </c>
      <c r="J899" s="40" t="s">
        <v>5182</v>
      </c>
      <c r="K899" s="66" t="s">
        <v>80</v>
      </c>
      <c r="L899" s="76" t="s">
        <v>81</v>
      </c>
      <c r="M899" s="86">
        <v>45562</v>
      </c>
      <c r="N899" s="86">
        <v>45567</v>
      </c>
      <c r="O899" s="86">
        <v>45689</v>
      </c>
      <c r="P899" s="76">
        <v>4</v>
      </c>
      <c r="Q899" s="76">
        <v>0</v>
      </c>
      <c r="R899" s="76">
        <v>120</v>
      </c>
      <c r="S899" s="76" t="s">
        <v>1144</v>
      </c>
      <c r="T899" s="69">
        <v>21200000</v>
      </c>
      <c r="U899" s="69">
        <v>5300000</v>
      </c>
      <c r="V899" s="77">
        <v>1798</v>
      </c>
      <c r="W899" s="44">
        <v>45545</v>
      </c>
      <c r="X899" s="45">
        <v>21200000</v>
      </c>
      <c r="Y899" s="77">
        <v>2296</v>
      </c>
      <c r="Z899" s="97">
        <v>45567</v>
      </c>
      <c r="AA899" s="111">
        <v>21000000</v>
      </c>
      <c r="AB899" s="77" t="s">
        <v>84</v>
      </c>
      <c r="AC899" s="64">
        <v>45562</v>
      </c>
      <c r="AD899" s="48" t="s">
        <v>5183</v>
      </c>
      <c r="AE899" s="8" t="s">
        <v>5184</v>
      </c>
      <c r="AF899" s="77" t="s">
        <v>87</v>
      </c>
      <c r="AG899" s="61" t="s">
        <v>2329</v>
      </c>
      <c r="AH899" s="126" t="s">
        <v>5185</v>
      </c>
      <c r="AI899" s="48" t="s">
        <v>108</v>
      </c>
      <c r="AJ899" s="59">
        <v>45687</v>
      </c>
      <c r="AK899" s="50">
        <v>7950000</v>
      </c>
      <c r="AL899" s="50">
        <v>7950000</v>
      </c>
      <c r="AM899" s="48">
        <v>129444</v>
      </c>
      <c r="AN899" s="48">
        <v>1048</v>
      </c>
      <c r="AO899" s="57">
        <v>45686</v>
      </c>
      <c r="AP899" s="50">
        <v>7950000</v>
      </c>
      <c r="AQ899" s="48">
        <v>1065</v>
      </c>
      <c r="AR899" s="57">
        <v>45692</v>
      </c>
      <c r="AS899" s="50">
        <v>7950000</v>
      </c>
      <c r="AT899" s="65">
        <v>1</v>
      </c>
      <c r="AU899" s="65">
        <v>15</v>
      </c>
      <c r="AV899" s="65">
        <v>45</v>
      </c>
      <c r="AW899" s="65" t="s">
        <v>110</v>
      </c>
      <c r="AX899" s="65">
        <v>45</v>
      </c>
      <c r="AY899" s="57">
        <v>45732</v>
      </c>
      <c r="AZ899" s="37"/>
      <c r="BA899" s="75"/>
      <c r="BB899" s="75"/>
      <c r="BC899" s="75"/>
      <c r="BD899" s="75"/>
      <c r="BE899" s="75"/>
      <c r="BF899" s="75"/>
      <c r="BG899" s="75"/>
      <c r="BH899" s="75"/>
      <c r="BI899" s="75"/>
      <c r="BJ899" s="75"/>
      <c r="BK899" s="75"/>
      <c r="BL899" s="75"/>
      <c r="BM899" s="75"/>
      <c r="BN899" s="75"/>
      <c r="BO899" s="75"/>
      <c r="BP899" s="75"/>
      <c r="BQ899" s="75"/>
      <c r="BR899" s="75"/>
      <c r="BS899" s="75"/>
      <c r="BT899" s="75"/>
      <c r="BU899" s="75"/>
      <c r="BV899" s="75"/>
      <c r="BW899" s="75"/>
      <c r="BX899" s="64">
        <v>45732</v>
      </c>
      <c r="BY899" s="65">
        <f>R899+AX899</f>
        <v>165</v>
      </c>
      <c r="BZ899" s="66" t="s">
        <v>4527</v>
      </c>
      <c r="CA899" s="42">
        <f>T899+AL899</f>
        <v>29150000</v>
      </c>
      <c r="CB899" s="66" t="s">
        <v>656</v>
      </c>
    </row>
    <row r="900" spans="1:80" s="58" customFormat="1" ht="29.25" customHeight="1" x14ac:dyDescent="0.3">
      <c r="A900" s="75">
        <v>899</v>
      </c>
      <c r="B900" s="73">
        <v>117150</v>
      </c>
      <c r="C900" s="36" t="s">
        <v>281</v>
      </c>
      <c r="D900" s="71" t="s">
        <v>282</v>
      </c>
      <c r="E900" s="71" t="s">
        <v>283</v>
      </c>
      <c r="F900" s="66" t="s">
        <v>5186</v>
      </c>
      <c r="G900" s="38" t="s">
        <v>3249</v>
      </c>
      <c r="H900" s="76" t="s">
        <v>76</v>
      </c>
      <c r="I900" s="76" t="s">
        <v>5187</v>
      </c>
      <c r="J900" s="40" t="s">
        <v>1519</v>
      </c>
      <c r="K900" s="66" t="s">
        <v>80</v>
      </c>
      <c r="L900" s="76" t="s">
        <v>81</v>
      </c>
      <c r="M900" s="86">
        <v>45562</v>
      </c>
      <c r="N900" s="86">
        <v>45566</v>
      </c>
      <c r="O900" s="86">
        <v>45672</v>
      </c>
      <c r="P900" s="76">
        <v>3</v>
      </c>
      <c r="Q900" s="76">
        <v>15</v>
      </c>
      <c r="R900" s="76">
        <f>90+15</f>
        <v>105</v>
      </c>
      <c r="S900" s="76" t="s">
        <v>82</v>
      </c>
      <c r="T900" s="69">
        <v>9100000</v>
      </c>
      <c r="U900" s="69">
        <v>2600000</v>
      </c>
      <c r="V900" s="77">
        <v>1833</v>
      </c>
      <c r="W900" s="44">
        <v>45552</v>
      </c>
      <c r="X900" s="45">
        <v>18200000</v>
      </c>
      <c r="Y900" s="77">
        <v>2258</v>
      </c>
      <c r="Z900" s="97">
        <v>45565</v>
      </c>
      <c r="AA900" s="111">
        <v>9100000</v>
      </c>
      <c r="AB900" s="77" t="s">
        <v>84</v>
      </c>
      <c r="AC900" s="64">
        <v>45562</v>
      </c>
      <c r="AD900" s="48" t="s">
        <v>5188</v>
      </c>
      <c r="AE900" s="8" t="s">
        <v>5189</v>
      </c>
      <c r="AF900" s="77" t="s">
        <v>87</v>
      </c>
      <c r="AG900" s="61" t="s">
        <v>290</v>
      </c>
      <c r="AH900" s="60" t="s">
        <v>291</v>
      </c>
      <c r="AI900" s="77" t="s">
        <v>2887</v>
      </c>
      <c r="AJ900" s="97">
        <v>45667</v>
      </c>
      <c r="AK900" s="50">
        <v>3900000</v>
      </c>
      <c r="AL900" s="50">
        <v>3900000</v>
      </c>
      <c r="AM900" s="46">
        <v>126852</v>
      </c>
      <c r="AN900" s="46">
        <v>6</v>
      </c>
      <c r="AO900" s="97">
        <v>45666</v>
      </c>
      <c r="AP900" s="50">
        <v>3900000</v>
      </c>
      <c r="AQ900" s="46">
        <v>5</v>
      </c>
      <c r="AR900" s="97">
        <v>45670</v>
      </c>
      <c r="AS900" s="50">
        <v>3900000</v>
      </c>
      <c r="AT900" s="76">
        <v>1</v>
      </c>
      <c r="AU900" s="76">
        <v>15</v>
      </c>
      <c r="AV900" s="76">
        <v>45</v>
      </c>
      <c r="AW900" s="76" t="s">
        <v>110</v>
      </c>
      <c r="AX900" s="76">
        <v>45</v>
      </c>
      <c r="AY900" s="86">
        <v>45716</v>
      </c>
      <c r="AZ900" s="75"/>
      <c r="BA900" s="75"/>
      <c r="BB900" s="75"/>
      <c r="BC900" s="75"/>
      <c r="BD900" s="75"/>
      <c r="BE900" s="75"/>
      <c r="BF900" s="75"/>
      <c r="BG900" s="75"/>
      <c r="BH900" s="75"/>
      <c r="BI900" s="75"/>
      <c r="BJ900" s="75"/>
      <c r="BK900" s="75"/>
      <c r="BL900" s="75"/>
      <c r="BM900" s="75"/>
      <c r="BN900" s="75"/>
      <c r="BO900" s="75"/>
      <c r="BP900" s="75"/>
      <c r="BQ900" s="75"/>
      <c r="BR900" s="75"/>
      <c r="BS900" s="75"/>
      <c r="BT900" s="75"/>
      <c r="BU900" s="75"/>
      <c r="BV900" s="75"/>
      <c r="BW900" s="75"/>
      <c r="BX900" s="86">
        <v>45716</v>
      </c>
      <c r="BY900" s="65">
        <f>R900+AX900</f>
        <v>150</v>
      </c>
      <c r="BZ900" s="66" t="s">
        <v>111</v>
      </c>
      <c r="CA900" s="42">
        <f>T900+AL900</f>
        <v>13000000</v>
      </c>
      <c r="CB900" s="66" t="s">
        <v>656</v>
      </c>
    </row>
    <row r="901" spans="1:80" s="58" customFormat="1" ht="29.25" customHeight="1" x14ac:dyDescent="0.3">
      <c r="A901" s="75">
        <v>900</v>
      </c>
      <c r="B901" s="73">
        <v>116226</v>
      </c>
      <c r="C901" s="36" t="s">
        <v>738</v>
      </c>
      <c r="D901" s="71" t="s">
        <v>186</v>
      </c>
      <c r="E901" s="71" t="s">
        <v>187</v>
      </c>
      <c r="F901" s="66" t="s">
        <v>5190</v>
      </c>
      <c r="G901" s="38" t="s">
        <v>2980</v>
      </c>
      <c r="H901" s="76" t="s">
        <v>76</v>
      </c>
      <c r="I901" s="76" t="s">
        <v>5191</v>
      </c>
      <c r="J901" s="40" t="s">
        <v>1411</v>
      </c>
      <c r="K901" s="66" t="s">
        <v>80</v>
      </c>
      <c r="L901" s="76" t="s">
        <v>81</v>
      </c>
      <c r="M901" s="86">
        <v>45562</v>
      </c>
      <c r="N901" s="86">
        <v>45568</v>
      </c>
      <c r="O901" s="86">
        <v>45690</v>
      </c>
      <c r="P901" s="76">
        <v>4</v>
      </c>
      <c r="Q901" s="76">
        <v>0</v>
      </c>
      <c r="R901" s="76">
        <v>120</v>
      </c>
      <c r="S901" s="76" t="s">
        <v>1144</v>
      </c>
      <c r="T901" s="69">
        <v>26000000</v>
      </c>
      <c r="U901" s="69">
        <v>6500000</v>
      </c>
      <c r="V901" s="77">
        <v>1774</v>
      </c>
      <c r="W901" s="44">
        <v>45534</v>
      </c>
      <c r="X901" s="45">
        <v>52000000</v>
      </c>
      <c r="Y901" s="77">
        <v>2259</v>
      </c>
      <c r="Z901" s="97">
        <v>45565</v>
      </c>
      <c r="AA901" s="111">
        <v>26000000</v>
      </c>
      <c r="AB901" s="77" t="s">
        <v>84</v>
      </c>
      <c r="AC901" s="64">
        <v>45562</v>
      </c>
      <c r="AD901" s="48" t="s">
        <v>5192</v>
      </c>
      <c r="AE901" s="8" t="s">
        <v>5193</v>
      </c>
      <c r="AF901" s="77" t="s">
        <v>87</v>
      </c>
      <c r="AG901" s="48" t="s">
        <v>194</v>
      </c>
      <c r="AH901" s="92" t="s">
        <v>4317</v>
      </c>
      <c r="AI901" s="48" t="s">
        <v>108</v>
      </c>
      <c r="AJ901" s="97">
        <v>45650</v>
      </c>
      <c r="AK901" s="50">
        <v>13000000</v>
      </c>
      <c r="AL901" s="50">
        <v>13000000</v>
      </c>
      <c r="AM901" s="48">
        <v>124123</v>
      </c>
      <c r="AN901" s="46">
        <v>2085</v>
      </c>
      <c r="AO901" s="59">
        <v>45642</v>
      </c>
      <c r="AP901" s="50">
        <v>13000000</v>
      </c>
      <c r="AQ901" s="46">
        <v>2694</v>
      </c>
      <c r="AR901" s="59">
        <v>45652</v>
      </c>
      <c r="AS901" s="50">
        <v>13000000</v>
      </c>
      <c r="AT901" s="66">
        <v>2</v>
      </c>
      <c r="AU901" s="66">
        <v>0</v>
      </c>
      <c r="AV901" s="66">
        <f>AT901*30+AU901</f>
        <v>60</v>
      </c>
      <c r="AW901" s="66" t="s">
        <v>4484</v>
      </c>
      <c r="AX901" s="66">
        <v>60</v>
      </c>
      <c r="AY901" s="86">
        <v>45749</v>
      </c>
      <c r="AZ901" s="75"/>
      <c r="BA901" s="75"/>
      <c r="BB901" s="75"/>
      <c r="BC901" s="75"/>
      <c r="BD901" s="75"/>
      <c r="BE901" s="75"/>
      <c r="BF901" s="75"/>
      <c r="BG901" s="75"/>
      <c r="BH901" s="75"/>
      <c r="BI901" s="75"/>
      <c r="BJ901" s="75"/>
      <c r="BK901" s="75"/>
      <c r="BL901" s="75"/>
      <c r="BM901" s="75"/>
      <c r="BN901" s="75"/>
      <c r="BO901" s="75"/>
      <c r="BP901" s="75"/>
      <c r="BQ901" s="75"/>
      <c r="BR901" s="75"/>
      <c r="BS901" s="75"/>
      <c r="BT901" s="75"/>
      <c r="BU901" s="75"/>
      <c r="BV901" s="75"/>
      <c r="BW901" s="75"/>
      <c r="BX901" s="86">
        <v>45749</v>
      </c>
      <c r="BY901" s="65">
        <f>R901+AX901</f>
        <v>180</v>
      </c>
      <c r="BZ901" s="66" t="s">
        <v>2888</v>
      </c>
      <c r="CA901" s="42">
        <f>T901+AL901</f>
        <v>39000000</v>
      </c>
      <c r="CB901" s="66" t="s">
        <v>656</v>
      </c>
    </row>
    <row r="902" spans="1:80" s="58" customFormat="1" ht="29.25" customHeight="1" x14ac:dyDescent="0.3">
      <c r="A902" s="75">
        <v>901</v>
      </c>
      <c r="B902" s="73">
        <v>114922</v>
      </c>
      <c r="C902" s="36" t="s">
        <v>133</v>
      </c>
      <c r="D902" s="71" t="s">
        <v>134</v>
      </c>
      <c r="E902" s="71" t="s">
        <v>385</v>
      </c>
      <c r="F902" s="66" t="s">
        <v>5194</v>
      </c>
      <c r="G902" s="38" t="s">
        <v>2123</v>
      </c>
      <c r="H902" s="76" t="s">
        <v>76</v>
      </c>
      <c r="I902" s="76" t="s">
        <v>5195</v>
      </c>
      <c r="J902" s="40" t="s">
        <v>5161</v>
      </c>
      <c r="K902" s="66" t="s">
        <v>80</v>
      </c>
      <c r="L902" s="76" t="s">
        <v>81</v>
      </c>
      <c r="M902" s="86">
        <v>45562</v>
      </c>
      <c r="N902" s="86">
        <v>45567</v>
      </c>
      <c r="O902" s="86">
        <v>45704</v>
      </c>
      <c r="P902" s="76">
        <v>4</v>
      </c>
      <c r="Q902" s="76">
        <v>15</v>
      </c>
      <c r="R902" s="76">
        <v>135</v>
      </c>
      <c r="S902" s="76" t="s">
        <v>2785</v>
      </c>
      <c r="T902" s="69">
        <v>23850000</v>
      </c>
      <c r="U902" s="69">
        <v>5300000</v>
      </c>
      <c r="V902" s="77">
        <v>1788</v>
      </c>
      <c r="W902" s="44">
        <v>45545</v>
      </c>
      <c r="X902" s="45">
        <v>95400000</v>
      </c>
      <c r="Y902" s="77">
        <v>2260</v>
      </c>
      <c r="Z902" s="97">
        <v>45565</v>
      </c>
      <c r="AA902" s="111">
        <v>23850000</v>
      </c>
      <c r="AB902" s="77" t="s">
        <v>84</v>
      </c>
      <c r="AC902" s="64">
        <v>45562</v>
      </c>
      <c r="AD902" s="48" t="s">
        <v>5196</v>
      </c>
      <c r="AE902" s="8" t="s">
        <v>5197</v>
      </c>
      <c r="AF902" s="77" t="s">
        <v>87</v>
      </c>
      <c r="AG902" s="61" t="s">
        <v>643</v>
      </c>
      <c r="AH902" s="61" t="s">
        <v>107</v>
      </c>
      <c r="AI902" s="48" t="s">
        <v>108</v>
      </c>
      <c r="AJ902" s="59">
        <v>45702</v>
      </c>
      <c r="AK902" s="50">
        <v>7950000</v>
      </c>
      <c r="AL902" s="50">
        <v>7950000</v>
      </c>
      <c r="AM902" s="48">
        <v>130243</v>
      </c>
      <c r="AN902" s="48">
        <v>1142</v>
      </c>
      <c r="AO902" s="57">
        <v>45699</v>
      </c>
      <c r="AP902" s="50">
        <v>7950000</v>
      </c>
      <c r="AQ902" s="48">
        <v>1174</v>
      </c>
      <c r="AR902" s="57">
        <v>45706</v>
      </c>
      <c r="AS902" s="50">
        <v>7950000</v>
      </c>
      <c r="AT902" s="66">
        <v>1</v>
      </c>
      <c r="AU902" s="66">
        <v>15</v>
      </c>
      <c r="AV902" s="66">
        <v>45</v>
      </c>
      <c r="AW902" s="66" t="s">
        <v>110</v>
      </c>
      <c r="AX902" s="52">
        <v>45</v>
      </c>
      <c r="AY902" s="57">
        <v>45748</v>
      </c>
      <c r="AZ902" s="37"/>
      <c r="BA902" s="75"/>
      <c r="BB902" s="75"/>
      <c r="BC902" s="75"/>
      <c r="BD902" s="75"/>
      <c r="BE902" s="75"/>
      <c r="BF902" s="75"/>
      <c r="BG902" s="75"/>
      <c r="BH902" s="75"/>
      <c r="BI902" s="75"/>
      <c r="BJ902" s="75"/>
      <c r="BK902" s="75"/>
      <c r="BL902" s="75"/>
      <c r="BM902" s="75"/>
      <c r="BN902" s="75"/>
      <c r="BO902" s="75"/>
      <c r="BP902" s="75"/>
      <c r="BQ902" s="75"/>
      <c r="BR902" s="75"/>
      <c r="BS902" s="75"/>
      <c r="BT902" s="75"/>
      <c r="BU902" s="75"/>
      <c r="BV902" s="75"/>
      <c r="BW902" s="75"/>
      <c r="BX902" s="64">
        <v>45748</v>
      </c>
      <c r="BY902" s="65">
        <f>R902+AX902</f>
        <v>180</v>
      </c>
      <c r="BZ902" s="66" t="s">
        <v>2888</v>
      </c>
      <c r="CA902" s="42">
        <f>T902+AL902</f>
        <v>31800000</v>
      </c>
      <c r="CB902" s="66" t="s">
        <v>656</v>
      </c>
    </row>
    <row r="903" spans="1:80" s="58" customFormat="1" ht="29.25" customHeight="1" x14ac:dyDescent="0.3">
      <c r="A903" s="75">
        <v>902</v>
      </c>
      <c r="B903" s="73">
        <v>114962</v>
      </c>
      <c r="C903" s="36" t="s">
        <v>2287</v>
      </c>
      <c r="D903" s="71" t="s">
        <v>2288</v>
      </c>
      <c r="E903" s="71" t="s">
        <v>2289</v>
      </c>
      <c r="F903" s="66" t="s">
        <v>5198</v>
      </c>
      <c r="G903" s="38" t="s">
        <v>3065</v>
      </c>
      <c r="H903" s="76" t="s">
        <v>76</v>
      </c>
      <c r="I903" s="76" t="s">
        <v>5199</v>
      </c>
      <c r="J903" s="40" t="s">
        <v>2293</v>
      </c>
      <c r="K903" s="66" t="s">
        <v>80</v>
      </c>
      <c r="L903" s="76" t="s">
        <v>81</v>
      </c>
      <c r="M903" s="86">
        <v>45565</v>
      </c>
      <c r="N903" s="86">
        <v>45567</v>
      </c>
      <c r="O903" s="86">
        <v>45689</v>
      </c>
      <c r="P903" s="76">
        <v>4</v>
      </c>
      <c r="Q903" s="76">
        <v>0</v>
      </c>
      <c r="R903" s="76">
        <v>120</v>
      </c>
      <c r="S903" s="76" t="s">
        <v>1144</v>
      </c>
      <c r="T903" s="69">
        <v>16000000</v>
      </c>
      <c r="U903" s="69">
        <v>4000000</v>
      </c>
      <c r="V903" s="77">
        <v>1822</v>
      </c>
      <c r="W903" s="44">
        <v>45546</v>
      </c>
      <c r="X903" s="45">
        <v>192000000</v>
      </c>
      <c r="Y903" s="77">
        <v>2275</v>
      </c>
      <c r="Z903" s="97">
        <v>45567</v>
      </c>
      <c r="AA903" s="111">
        <v>16000000</v>
      </c>
      <c r="AB903" s="77" t="s">
        <v>84</v>
      </c>
      <c r="AC903" s="86">
        <v>45565</v>
      </c>
      <c r="AD903" s="48" t="s">
        <v>5200</v>
      </c>
      <c r="AE903" s="8" t="s">
        <v>5201</v>
      </c>
      <c r="AF903" s="77" t="s">
        <v>87</v>
      </c>
      <c r="AG903" s="61" t="s">
        <v>2296</v>
      </c>
      <c r="AH903" s="60" t="s">
        <v>846</v>
      </c>
      <c r="AI903" s="48" t="s">
        <v>108</v>
      </c>
      <c r="AJ903" s="59">
        <v>45688</v>
      </c>
      <c r="AK903" s="50">
        <v>6000000</v>
      </c>
      <c r="AL903" s="50">
        <v>6000000</v>
      </c>
      <c r="AM903" s="48">
        <v>129440</v>
      </c>
      <c r="AN903" s="48">
        <v>1045</v>
      </c>
      <c r="AO903" s="57">
        <v>45686</v>
      </c>
      <c r="AP903" s="50">
        <v>6000000</v>
      </c>
      <c r="AQ903" s="48">
        <v>1066</v>
      </c>
      <c r="AR903" s="57">
        <v>45692</v>
      </c>
      <c r="AS903" s="50">
        <v>6000000</v>
      </c>
      <c r="AT903" s="65">
        <v>1</v>
      </c>
      <c r="AU903" s="65">
        <v>15</v>
      </c>
      <c r="AV903" s="65">
        <v>45</v>
      </c>
      <c r="AW903" s="65" t="s">
        <v>110</v>
      </c>
      <c r="AX903" s="65">
        <v>45</v>
      </c>
      <c r="AY903" s="57">
        <v>45732</v>
      </c>
      <c r="AZ903" s="37"/>
      <c r="BA903" s="75"/>
      <c r="BB903" s="75"/>
      <c r="BC903" s="75"/>
      <c r="BD903" s="75"/>
      <c r="BE903" s="75"/>
      <c r="BF903" s="75"/>
      <c r="BG903" s="75"/>
      <c r="BH903" s="75"/>
      <c r="BI903" s="75"/>
      <c r="BJ903" s="75"/>
      <c r="BK903" s="75"/>
      <c r="BL903" s="75"/>
      <c r="BM903" s="75"/>
      <c r="BN903" s="75"/>
      <c r="BO903" s="75"/>
      <c r="BP903" s="75"/>
      <c r="BQ903" s="75"/>
      <c r="BR903" s="75"/>
      <c r="BS903" s="75"/>
      <c r="BT903" s="75"/>
      <c r="BU903" s="75"/>
      <c r="BV903" s="75"/>
      <c r="BW903" s="75"/>
      <c r="BX903" s="57">
        <v>45732</v>
      </c>
      <c r="BY903" s="65">
        <f>R903+AX903</f>
        <v>165</v>
      </c>
      <c r="BZ903" s="66" t="s">
        <v>4527</v>
      </c>
      <c r="CA903" s="42">
        <f>T903+AL903</f>
        <v>22000000</v>
      </c>
      <c r="CB903" s="66" t="s">
        <v>656</v>
      </c>
    </row>
    <row r="904" spans="1:80" s="58" customFormat="1" ht="29.25" customHeight="1" x14ac:dyDescent="0.3">
      <c r="A904" s="75">
        <v>903</v>
      </c>
      <c r="B904" s="73">
        <v>114962</v>
      </c>
      <c r="C904" s="36" t="s">
        <v>2287</v>
      </c>
      <c r="D904" s="71" t="s">
        <v>2288</v>
      </c>
      <c r="E904" s="71" t="s">
        <v>2289</v>
      </c>
      <c r="F904" s="66" t="s">
        <v>5202</v>
      </c>
      <c r="G904" s="38" t="s">
        <v>3136</v>
      </c>
      <c r="H904" s="76" t="s">
        <v>76</v>
      </c>
      <c r="I904" s="76" t="s">
        <v>5203</v>
      </c>
      <c r="J904" s="40" t="s">
        <v>2293</v>
      </c>
      <c r="K904" s="66" t="s">
        <v>80</v>
      </c>
      <c r="L904" s="76" t="s">
        <v>81</v>
      </c>
      <c r="M904" s="86">
        <v>45565</v>
      </c>
      <c r="N904" s="86">
        <v>45569</v>
      </c>
      <c r="O904" s="86">
        <v>45690</v>
      </c>
      <c r="P904" s="76">
        <v>4</v>
      </c>
      <c r="Q904" s="76">
        <v>0</v>
      </c>
      <c r="R904" s="76">
        <v>120</v>
      </c>
      <c r="S904" s="76" t="s">
        <v>1144</v>
      </c>
      <c r="T904" s="69">
        <v>16000000</v>
      </c>
      <c r="U904" s="69">
        <v>4000000</v>
      </c>
      <c r="V904" s="77">
        <v>1822</v>
      </c>
      <c r="W904" s="44">
        <v>45546</v>
      </c>
      <c r="X904" s="45">
        <v>192000000</v>
      </c>
      <c r="Y904" s="77">
        <v>2276</v>
      </c>
      <c r="Z904" s="97">
        <v>45567</v>
      </c>
      <c r="AA904" s="111">
        <v>16000000</v>
      </c>
      <c r="AB904" s="77" t="s">
        <v>84</v>
      </c>
      <c r="AC904" s="86">
        <v>45565</v>
      </c>
      <c r="AD904" s="48" t="s">
        <v>5204</v>
      </c>
      <c r="AE904" s="8" t="s">
        <v>5205</v>
      </c>
      <c r="AF904" s="77" t="s">
        <v>87</v>
      </c>
      <c r="AG904" s="61" t="s">
        <v>2296</v>
      </c>
      <c r="AH904" s="60" t="s">
        <v>846</v>
      </c>
      <c r="AI904" s="48" t="s">
        <v>108</v>
      </c>
      <c r="AJ904" s="59">
        <v>45688</v>
      </c>
      <c r="AK904" s="50">
        <v>6000000</v>
      </c>
      <c r="AL904" s="50">
        <v>6000000</v>
      </c>
      <c r="AM904" s="48">
        <v>129442</v>
      </c>
      <c r="AN904" s="48">
        <v>1046</v>
      </c>
      <c r="AO904" s="57">
        <v>45686</v>
      </c>
      <c r="AP904" s="50">
        <v>6000000</v>
      </c>
      <c r="AQ904" s="48">
        <v>1067</v>
      </c>
      <c r="AR904" s="57">
        <v>45692</v>
      </c>
      <c r="AS904" s="50">
        <v>6000000</v>
      </c>
      <c r="AT904" s="65">
        <v>1</v>
      </c>
      <c r="AU904" s="65">
        <v>15</v>
      </c>
      <c r="AV904" s="65">
        <v>45</v>
      </c>
      <c r="AW904" s="65" t="s">
        <v>110</v>
      </c>
      <c r="AX904" s="65">
        <v>45</v>
      </c>
      <c r="AY904" s="57">
        <v>45733</v>
      </c>
      <c r="AZ904" s="37"/>
      <c r="BA904" s="75"/>
      <c r="BB904" s="75"/>
      <c r="BC904" s="75"/>
      <c r="BD904" s="75"/>
      <c r="BE904" s="75"/>
      <c r="BF904" s="75"/>
      <c r="BG904" s="75"/>
      <c r="BH904" s="75"/>
      <c r="BI904" s="75"/>
      <c r="BJ904" s="75"/>
      <c r="BK904" s="75"/>
      <c r="BL904" s="75"/>
      <c r="BM904" s="75"/>
      <c r="BN904" s="75"/>
      <c r="BO904" s="75"/>
      <c r="BP904" s="75"/>
      <c r="BQ904" s="75"/>
      <c r="BR904" s="75"/>
      <c r="BS904" s="75"/>
      <c r="BT904" s="75"/>
      <c r="BU904" s="75"/>
      <c r="BV904" s="75"/>
      <c r="BW904" s="75"/>
      <c r="BX904" s="57">
        <v>45733</v>
      </c>
      <c r="BY904" s="65">
        <f>R904+AX904</f>
        <v>165</v>
      </c>
      <c r="BZ904" s="66" t="s">
        <v>4527</v>
      </c>
      <c r="CA904" s="42">
        <f>T904+AL904</f>
        <v>22000000</v>
      </c>
      <c r="CB904" s="66" t="s">
        <v>656</v>
      </c>
    </row>
    <row r="905" spans="1:80" s="58" customFormat="1" ht="29.25" customHeight="1" x14ac:dyDescent="0.3">
      <c r="A905" s="75">
        <v>904</v>
      </c>
      <c r="B905" s="73">
        <v>114962</v>
      </c>
      <c r="C905" s="36" t="s">
        <v>2287</v>
      </c>
      <c r="D905" s="71" t="s">
        <v>2288</v>
      </c>
      <c r="E905" s="71" t="s">
        <v>2289</v>
      </c>
      <c r="F905" s="66" t="s">
        <v>5206</v>
      </c>
      <c r="G905" s="38" t="s">
        <v>2619</v>
      </c>
      <c r="H905" s="76" t="s">
        <v>76</v>
      </c>
      <c r="I905" s="76" t="s">
        <v>5207</v>
      </c>
      <c r="J905" s="40" t="s">
        <v>2293</v>
      </c>
      <c r="K905" s="66" t="s">
        <v>80</v>
      </c>
      <c r="L905" s="76" t="s">
        <v>81</v>
      </c>
      <c r="M905" s="86">
        <v>45565</v>
      </c>
      <c r="N905" s="86">
        <v>45567</v>
      </c>
      <c r="O905" s="86">
        <v>45689</v>
      </c>
      <c r="P905" s="76">
        <v>4</v>
      </c>
      <c r="Q905" s="76">
        <v>0</v>
      </c>
      <c r="R905" s="76">
        <v>120</v>
      </c>
      <c r="S905" s="76" t="s">
        <v>1144</v>
      </c>
      <c r="T905" s="69">
        <v>16000000</v>
      </c>
      <c r="U905" s="69">
        <v>4000000</v>
      </c>
      <c r="V905" s="77">
        <v>1822</v>
      </c>
      <c r="W905" s="44">
        <v>45546</v>
      </c>
      <c r="X905" s="45">
        <v>192000000</v>
      </c>
      <c r="Y905" s="77">
        <v>2277</v>
      </c>
      <c r="Z905" s="97">
        <v>45567</v>
      </c>
      <c r="AA905" s="111">
        <v>16000000</v>
      </c>
      <c r="AB905" s="77" t="s">
        <v>84</v>
      </c>
      <c r="AC905" s="86">
        <v>45565</v>
      </c>
      <c r="AD905" s="48" t="s">
        <v>5208</v>
      </c>
      <c r="AE905" s="8" t="s">
        <v>5209</v>
      </c>
      <c r="AF905" s="77" t="s">
        <v>87</v>
      </c>
      <c r="AG905" s="61" t="s">
        <v>2296</v>
      </c>
      <c r="AH905" s="60" t="s">
        <v>846</v>
      </c>
      <c r="AI905" s="48" t="s">
        <v>108</v>
      </c>
      <c r="AJ905" s="59">
        <v>45688</v>
      </c>
      <c r="AK905" s="50">
        <v>6000000</v>
      </c>
      <c r="AL905" s="50">
        <v>6000000</v>
      </c>
      <c r="AM905" s="48">
        <v>129443</v>
      </c>
      <c r="AN905" s="48">
        <v>1047</v>
      </c>
      <c r="AO905" s="57">
        <v>45686</v>
      </c>
      <c r="AP905" s="50">
        <v>6000000</v>
      </c>
      <c r="AQ905" s="48">
        <v>1068</v>
      </c>
      <c r="AR905" s="57">
        <v>45692</v>
      </c>
      <c r="AS905" s="50">
        <v>6000000</v>
      </c>
      <c r="AT905" s="65">
        <v>1</v>
      </c>
      <c r="AU905" s="65">
        <v>15</v>
      </c>
      <c r="AV905" s="65">
        <v>45</v>
      </c>
      <c r="AW905" s="65" t="s">
        <v>110</v>
      </c>
      <c r="AX905" s="65">
        <v>45</v>
      </c>
      <c r="AY905" s="57">
        <v>45732</v>
      </c>
      <c r="AZ905" s="37"/>
      <c r="BA905" s="75"/>
      <c r="BB905" s="75"/>
      <c r="BC905" s="75"/>
      <c r="BD905" s="75"/>
      <c r="BE905" s="75"/>
      <c r="BF905" s="75"/>
      <c r="BG905" s="75"/>
      <c r="BH905" s="75"/>
      <c r="BI905" s="75"/>
      <c r="BJ905" s="75"/>
      <c r="BK905" s="75"/>
      <c r="BL905" s="75"/>
      <c r="BM905" s="75"/>
      <c r="BN905" s="75"/>
      <c r="BO905" s="75"/>
      <c r="BP905" s="75"/>
      <c r="BQ905" s="75"/>
      <c r="BR905" s="75"/>
      <c r="BS905" s="75"/>
      <c r="BT905" s="75"/>
      <c r="BU905" s="75"/>
      <c r="BV905" s="75"/>
      <c r="BW905" s="75"/>
      <c r="BX905" s="57">
        <v>45732</v>
      </c>
      <c r="BY905" s="65">
        <f>R905+AX905</f>
        <v>165</v>
      </c>
      <c r="BZ905" s="66" t="s">
        <v>4527</v>
      </c>
      <c r="CA905" s="42">
        <f>T905+AL905</f>
        <v>22000000</v>
      </c>
      <c r="CB905" s="66" t="s">
        <v>656</v>
      </c>
    </row>
    <row r="906" spans="1:80" s="58" customFormat="1" ht="29.25" customHeight="1" x14ac:dyDescent="0.3">
      <c r="A906" s="75">
        <v>905</v>
      </c>
      <c r="B906" s="73">
        <v>115163</v>
      </c>
      <c r="C906" s="36" t="s">
        <v>738</v>
      </c>
      <c r="D906" s="71" t="s">
        <v>186</v>
      </c>
      <c r="E906" s="71" t="s">
        <v>187</v>
      </c>
      <c r="F906" s="66" t="s">
        <v>5210</v>
      </c>
      <c r="G906" s="38" t="s">
        <v>1705</v>
      </c>
      <c r="H906" s="76" t="s">
        <v>76</v>
      </c>
      <c r="I906" s="76" t="s">
        <v>5211</v>
      </c>
      <c r="J906" s="40" t="s">
        <v>4953</v>
      </c>
      <c r="K906" s="66" t="s">
        <v>80</v>
      </c>
      <c r="L906" s="76" t="s">
        <v>81</v>
      </c>
      <c r="M906" s="86">
        <v>45565</v>
      </c>
      <c r="N906" s="86">
        <v>45567</v>
      </c>
      <c r="O906" s="86">
        <v>45704</v>
      </c>
      <c r="P906" s="76">
        <v>4</v>
      </c>
      <c r="Q906" s="76">
        <v>15</v>
      </c>
      <c r="R906" s="76">
        <v>135</v>
      </c>
      <c r="S906" s="76" t="s">
        <v>2785</v>
      </c>
      <c r="T906" s="69">
        <v>12960000</v>
      </c>
      <c r="U906" s="69">
        <v>2880000</v>
      </c>
      <c r="V906" s="77">
        <v>1842</v>
      </c>
      <c r="W906" s="44">
        <v>45553</v>
      </c>
      <c r="X906" s="45">
        <v>129600000</v>
      </c>
      <c r="Y906" s="77">
        <v>2278</v>
      </c>
      <c r="Z906" s="97">
        <v>45567</v>
      </c>
      <c r="AA906" s="111">
        <v>12960000</v>
      </c>
      <c r="AB906" s="77" t="s">
        <v>84</v>
      </c>
      <c r="AC906" s="86">
        <v>45565</v>
      </c>
      <c r="AD906" s="48" t="s">
        <v>5212</v>
      </c>
      <c r="AE906" s="8" t="s">
        <v>5213</v>
      </c>
      <c r="AF906" s="77" t="s">
        <v>87</v>
      </c>
      <c r="AG906" s="61" t="s">
        <v>746</v>
      </c>
      <c r="AH906" s="60" t="s">
        <v>747</v>
      </c>
      <c r="AI906" s="48" t="s">
        <v>108</v>
      </c>
      <c r="AJ906" s="59">
        <v>45703</v>
      </c>
      <c r="AK906" s="50">
        <v>4320000</v>
      </c>
      <c r="AL906" s="50">
        <v>4320000</v>
      </c>
      <c r="AM906" s="48">
        <v>129735</v>
      </c>
      <c r="AN906" s="48">
        <v>1188</v>
      </c>
      <c r="AO906" s="57">
        <v>45702</v>
      </c>
      <c r="AP906" s="50">
        <v>4320000</v>
      </c>
      <c r="AQ906" s="48">
        <v>1175</v>
      </c>
      <c r="AR906" s="57">
        <v>45706</v>
      </c>
      <c r="AS906" s="50">
        <v>4320000</v>
      </c>
      <c r="AT906" s="66">
        <v>1</v>
      </c>
      <c r="AU906" s="66">
        <v>15</v>
      </c>
      <c r="AV906" s="66">
        <v>45</v>
      </c>
      <c r="AW906" s="66" t="s">
        <v>110</v>
      </c>
      <c r="AX906" s="52">
        <v>45</v>
      </c>
      <c r="AY906" s="57">
        <v>45748</v>
      </c>
      <c r="AZ906" s="37"/>
      <c r="BA906" s="75"/>
      <c r="BB906" s="75"/>
      <c r="BC906" s="75"/>
      <c r="BD906" s="75"/>
      <c r="BE906" s="75"/>
      <c r="BF906" s="75"/>
      <c r="BG906" s="75"/>
      <c r="BH906" s="75"/>
      <c r="BI906" s="75"/>
      <c r="BJ906" s="75"/>
      <c r="BK906" s="75"/>
      <c r="BL906" s="75"/>
      <c r="BM906" s="75"/>
      <c r="BN906" s="75"/>
      <c r="BO906" s="75"/>
      <c r="BP906" s="75"/>
      <c r="BQ906" s="75"/>
      <c r="BR906" s="75"/>
      <c r="BS906" s="75"/>
      <c r="BT906" s="75"/>
      <c r="BU906" s="75"/>
      <c r="BV906" s="75"/>
      <c r="BW906" s="75"/>
      <c r="BX906" s="57">
        <v>45748</v>
      </c>
      <c r="BY906" s="65">
        <f>R906+AX906</f>
        <v>180</v>
      </c>
      <c r="BZ906" s="66" t="s">
        <v>2888</v>
      </c>
      <c r="CA906" s="42">
        <f>T906+AL906</f>
        <v>17280000</v>
      </c>
      <c r="CB906" s="66" t="s">
        <v>656</v>
      </c>
    </row>
    <row r="907" spans="1:80" s="58" customFormat="1" ht="29.25" customHeight="1" x14ac:dyDescent="0.3">
      <c r="A907" s="75">
        <v>906</v>
      </c>
      <c r="B907" s="73">
        <v>114919</v>
      </c>
      <c r="C907" s="36" t="s">
        <v>133</v>
      </c>
      <c r="D907" s="71" t="s">
        <v>134</v>
      </c>
      <c r="E907" s="71" t="s">
        <v>385</v>
      </c>
      <c r="F907" s="66" t="s">
        <v>5214</v>
      </c>
      <c r="G907" s="38" t="s">
        <v>2336</v>
      </c>
      <c r="H907" s="76" t="s">
        <v>76</v>
      </c>
      <c r="I907" s="76" t="s">
        <v>5215</v>
      </c>
      <c r="J907" s="40" t="s">
        <v>2159</v>
      </c>
      <c r="K907" s="66" t="s">
        <v>80</v>
      </c>
      <c r="L907" s="76" t="s">
        <v>81</v>
      </c>
      <c r="M907" s="86">
        <v>45565</v>
      </c>
      <c r="N907" s="86">
        <v>45567</v>
      </c>
      <c r="O907" s="86">
        <v>45689</v>
      </c>
      <c r="P907" s="76">
        <v>4</v>
      </c>
      <c r="Q907" s="76">
        <v>15</v>
      </c>
      <c r="R907" s="76">
        <v>135</v>
      </c>
      <c r="S907" s="76" t="s">
        <v>2785</v>
      </c>
      <c r="T907" s="69">
        <v>24750000</v>
      </c>
      <c r="U907" s="69">
        <v>5500000</v>
      </c>
      <c r="V907" s="77">
        <v>1787</v>
      </c>
      <c r="W907" s="44">
        <v>45545</v>
      </c>
      <c r="X907" s="45">
        <v>148500000</v>
      </c>
      <c r="Y907" s="77">
        <v>2279</v>
      </c>
      <c r="Z907" s="97">
        <v>45567</v>
      </c>
      <c r="AA907" s="111">
        <v>24750000</v>
      </c>
      <c r="AB907" s="77" t="s">
        <v>84</v>
      </c>
      <c r="AC907" s="86">
        <v>45565</v>
      </c>
      <c r="AD907" s="48" t="s">
        <v>5216</v>
      </c>
      <c r="AE907" s="8" t="s">
        <v>5217</v>
      </c>
      <c r="AF907" s="77" t="s">
        <v>87</v>
      </c>
      <c r="AG907" s="61" t="s">
        <v>643</v>
      </c>
      <c r="AH907" s="61" t="s">
        <v>107</v>
      </c>
      <c r="AI907" s="48" t="s">
        <v>108</v>
      </c>
      <c r="AJ907" s="97">
        <v>45653</v>
      </c>
      <c r="AK907" s="50">
        <v>11000000</v>
      </c>
      <c r="AL907" s="50">
        <v>11000000</v>
      </c>
      <c r="AM907" s="48">
        <v>124872</v>
      </c>
      <c r="AN907" s="46">
        <v>2202</v>
      </c>
      <c r="AO907" s="59">
        <v>45649</v>
      </c>
      <c r="AP907" s="50">
        <v>11000000</v>
      </c>
      <c r="AQ907" s="46">
        <v>2798</v>
      </c>
      <c r="AR907" s="59">
        <v>45656</v>
      </c>
      <c r="AS907" s="50">
        <v>11000000</v>
      </c>
      <c r="AT907" s="66">
        <v>2</v>
      </c>
      <c r="AU907" s="66">
        <v>0</v>
      </c>
      <c r="AV907" s="66">
        <f>AT907*30+AU907</f>
        <v>60</v>
      </c>
      <c r="AW907" s="66" t="s">
        <v>4484</v>
      </c>
      <c r="AX907" s="66">
        <v>60</v>
      </c>
      <c r="AY907" s="86">
        <v>45763</v>
      </c>
      <c r="AZ907" s="75"/>
      <c r="BA907" s="75"/>
      <c r="BB907" s="75"/>
      <c r="BC907" s="75"/>
      <c r="BD907" s="75"/>
      <c r="BE907" s="75"/>
      <c r="BF907" s="75"/>
      <c r="BG907" s="75"/>
      <c r="BH907" s="75"/>
      <c r="BI907" s="75"/>
      <c r="BJ907" s="75"/>
      <c r="BK907" s="75"/>
      <c r="BL907" s="75"/>
      <c r="BM907" s="75"/>
      <c r="BN907" s="75"/>
      <c r="BO907" s="75"/>
      <c r="BP907" s="75"/>
      <c r="BQ907" s="75"/>
      <c r="BR907" s="75"/>
      <c r="BS907" s="75"/>
      <c r="BT907" s="75"/>
      <c r="BU907" s="75"/>
      <c r="BV907" s="75"/>
      <c r="BW907" s="75"/>
      <c r="BX907" s="86">
        <v>45763</v>
      </c>
      <c r="BY907" s="65">
        <f>R907+AX907</f>
        <v>195</v>
      </c>
      <c r="BZ907" s="66" t="s">
        <v>4372</v>
      </c>
      <c r="CA907" s="42">
        <f>T907+AL907</f>
        <v>35750000</v>
      </c>
      <c r="CB907" s="66" t="s">
        <v>91</v>
      </c>
    </row>
    <row r="908" spans="1:80" s="58" customFormat="1" ht="29.25" customHeight="1" x14ac:dyDescent="0.3">
      <c r="A908" s="75">
        <v>907</v>
      </c>
      <c r="B908" s="73">
        <v>114919</v>
      </c>
      <c r="C908" s="36" t="s">
        <v>133</v>
      </c>
      <c r="D908" s="71" t="s">
        <v>134</v>
      </c>
      <c r="E908" s="71" t="s">
        <v>385</v>
      </c>
      <c r="F908" s="66" t="s">
        <v>5218</v>
      </c>
      <c r="G908" s="38" t="s">
        <v>2157</v>
      </c>
      <c r="H908" s="76" t="s">
        <v>76</v>
      </c>
      <c r="I908" s="76" t="s">
        <v>5219</v>
      </c>
      <c r="J908" s="40" t="s">
        <v>2159</v>
      </c>
      <c r="K908" s="66" t="s">
        <v>80</v>
      </c>
      <c r="L908" s="76" t="s">
        <v>81</v>
      </c>
      <c r="M908" s="86">
        <v>45565</v>
      </c>
      <c r="N908" s="86">
        <v>45567</v>
      </c>
      <c r="O908" s="86">
        <v>45704</v>
      </c>
      <c r="P908" s="76">
        <v>4</v>
      </c>
      <c r="Q908" s="76">
        <v>15</v>
      </c>
      <c r="R908" s="76">
        <v>135</v>
      </c>
      <c r="S908" s="76" t="s">
        <v>2785</v>
      </c>
      <c r="T908" s="69">
        <v>24750000</v>
      </c>
      <c r="U908" s="69">
        <v>5500000</v>
      </c>
      <c r="V908" s="77">
        <v>1787</v>
      </c>
      <c r="W908" s="44">
        <v>45545</v>
      </c>
      <c r="X908" s="45">
        <v>148500000</v>
      </c>
      <c r="Y908" s="77">
        <v>2280</v>
      </c>
      <c r="Z908" s="97">
        <v>45567</v>
      </c>
      <c r="AA908" s="111">
        <v>24750000</v>
      </c>
      <c r="AB908" s="77" t="s">
        <v>84</v>
      </c>
      <c r="AC908" s="86">
        <v>45565</v>
      </c>
      <c r="AD908" s="48" t="s">
        <v>5220</v>
      </c>
      <c r="AE908" s="8" t="s">
        <v>5221</v>
      </c>
      <c r="AF908" s="77" t="s">
        <v>87</v>
      </c>
      <c r="AG908" s="61" t="s">
        <v>643</v>
      </c>
      <c r="AH908" s="61" t="s">
        <v>107</v>
      </c>
      <c r="AI908" s="48" t="s">
        <v>108</v>
      </c>
      <c r="AJ908" s="59">
        <v>45702</v>
      </c>
      <c r="AK908" s="50">
        <v>8250000</v>
      </c>
      <c r="AL908" s="50">
        <v>8250000</v>
      </c>
      <c r="AM908" s="48">
        <v>130238</v>
      </c>
      <c r="AN908" s="48">
        <v>1139</v>
      </c>
      <c r="AO908" s="57">
        <v>45699</v>
      </c>
      <c r="AP908" s="50">
        <v>8250000</v>
      </c>
      <c r="AQ908" s="48">
        <v>1176</v>
      </c>
      <c r="AR908" s="57">
        <v>45706</v>
      </c>
      <c r="AS908" s="50">
        <v>8250000</v>
      </c>
      <c r="AT908" s="66">
        <v>1</v>
      </c>
      <c r="AU908" s="66">
        <v>15</v>
      </c>
      <c r="AV908" s="66">
        <v>45</v>
      </c>
      <c r="AW908" s="66" t="s">
        <v>110</v>
      </c>
      <c r="AX908" s="52">
        <v>45</v>
      </c>
      <c r="AY908" s="57">
        <v>45748</v>
      </c>
      <c r="AZ908" s="37"/>
      <c r="BA908" s="75"/>
      <c r="BB908" s="75"/>
      <c r="BC908" s="75"/>
      <c r="BD908" s="75"/>
      <c r="BE908" s="75"/>
      <c r="BF908" s="75"/>
      <c r="BG908" s="75"/>
      <c r="BH908" s="75"/>
      <c r="BI908" s="75"/>
      <c r="BJ908" s="75"/>
      <c r="BK908" s="75"/>
      <c r="BL908" s="75"/>
      <c r="BM908" s="75"/>
      <c r="BN908" s="75"/>
      <c r="BO908" s="75"/>
      <c r="BP908" s="75"/>
      <c r="BQ908" s="75"/>
      <c r="BR908" s="75"/>
      <c r="BS908" s="75"/>
      <c r="BT908" s="75"/>
      <c r="BU908" s="75"/>
      <c r="BV908" s="75"/>
      <c r="BW908" s="75"/>
      <c r="BX908" s="57">
        <v>45748</v>
      </c>
      <c r="BY908" s="65">
        <f>R908+AX908</f>
        <v>180</v>
      </c>
      <c r="BZ908" s="66" t="s">
        <v>2888</v>
      </c>
      <c r="CA908" s="42">
        <f>T908+AL908</f>
        <v>33000000</v>
      </c>
      <c r="CB908" s="66" t="s">
        <v>656</v>
      </c>
    </row>
    <row r="909" spans="1:80" s="58" customFormat="1" ht="29.25" customHeight="1" x14ac:dyDescent="0.3">
      <c r="A909" s="75">
        <v>908</v>
      </c>
      <c r="B909" s="73">
        <v>114919</v>
      </c>
      <c r="C909" s="36" t="s">
        <v>133</v>
      </c>
      <c r="D909" s="71" t="s">
        <v>134</v>
      </c>
      <c r="E909" s="71" t="s">
        <v>385</v>
      </c>
      <c r="F909" s="66" t="s">
        <v>5222</v>
      </c>
      <c r="G909" s="38" t="s">
        <v>2305</v>
      </c>
      <c r="H909" s="76" t="s">
        <v>76</v>
      </c>
      <c r="I909" s="76" t="s">
        <v>5223</v>
      </c>
      <c r="J909" s="40" t="s">
        <v>2159</v>
      </c>
      <c r="K909" s="66" t="s">
        <v>80</v>
      </c>
      <c r="L909" s="76" t="s">
        <v>81</v>
      </c>
      <c r="M909" s="86">
        <v>45566</v>
      </c>
      <c r="N909" s="86">
        <v>45567</v>
      </c>
      <c r="O909" s="86">
        <v>45704</v>
      </c>
      <c r="P909" s="76">
        <v>4</v>
      </c>
      <c r="Q909" s="76">
        <v>15</v>
      </c>
      <c r="R909" s="76">
        <v>135</v>
      </c>
      <c r="S909" s="76" t="s">
        <v>2785</v>
      </c>
      <c r="T909" s="69">
        <v>24750000</v>
      </c>
      <c r="U909" s="69">
        <v>5500000</v>
      </c>
      <c r="V909" s="77">
        <v>1787</v>
      </c>
      <c r="W909" s="44">
        <v>45545</v>
      </c>
      <c r="X909" s="45">
        <v>148500000</v>
      </c>
      <c r="Y909" s="77">
        <v>2281</v>
      </c>
      <c r="Z909" s="97">
        <v>45567</v>
      </c>
      <c r="AA909" s="111">
        <v>24750000</v>
      </c>
      <c r="AB909" s="77" t="s">
        <v>84</v>
      </c>
      <c r="AC909" s="86">
        <v>45565</v>
      </c>
      <c r="AD909" s="48" t="s">
        <v>5224</v>
      </c>
      <c r="AE909" s="8" t="s">
        <v>5225</v>
      </c>
      <c r="AF909" s="77" t="s">
        <v>87</v>
      </c>
      <c r="AG909" s="61" t="s">
        <v>643</v>
      </c>
      <c r="AH909" s="61" t="s">
        <v>107</v>
      </c>
      <c r="AI909" s="48" t="s">
        <v>108</v>
      </c>
      <c r="AJ909" s="59">
        <v>45702</v>
      </c>
      <c r="AK909" s="50">
        <v>8250000</v>
      </c>
      <c r="AL909" s="50">
        <v>8250000</v>
      </c>
      <c r="AM909" s="48">
        <v>130241</v>
      </c>
      <c r="AN909" s="48">
        <v>1140</v>
      </c>
      <c r="AO909" s="57">
        <v>45699</v>
      </c>
      <c r="AP909" s="50">
        <v>8250000</v>
      </c>
      <c r="AQ909" s="48">
        <v>1187</v>
      </c>
      <c r="AR909" s="57">
        <v>45706</v>
      </c>
      <c r="AS909" s="50">
        <v>8250000</v>
      </c>
      <c r="AT909" s="66">
        <v>1</v>
      </c>
      <c r="AU909" s="66">
        <v>15</v>
      </c>
      <c r="AV909" s="66">
        <v>45</v>
      </c>
      <c r="AW909" s="66" t="s">
        <v>110</v>
      </c>
      <c r="AX909" s="52">
        <v>45</v>
      </c>
      <c r="AY909" s="57">
        <v>45748</v>
      </c>
      <c r="AZ909" s="37"/>
      <c r="BA909" s="75"/>
      <c r="BB909" s="75"/>
      <c r="BC909" s="75"/>
      <c r="BD909" s="75"/>
      <c r="BE909" s="75"/>
      <c r="BF909" s="75"/>
      <c r="BG909" s="75"/>
      <c r="BH909" s="75"/>
      <c r="BI909" s="75"/>
      <c r="BJ909" s="75"/>
      <c r="BK909" s="75"/>
      <c r="BL909" s="75"/>
      <c r="BM909" s="75"/>
      <c r="BN909" s="75"/>
      <c r="BO909" s="75"/>
      <c r="BP909" s="75"/>
      <c r="BQ909" s="75"/>
      <c r="BR909" s="75"/>
      <c r="BS909" s="75"/>
      <c r="BT909" s="75"/>
      <c r="BU909" s="75"/>
      <c r="BV909" s="75"/>
      <c r="BW909" s="75"/>
      <c r="BX909" s="57">
        <v>45748</v>
      </c>
      <c r="BY909" s="65">
        <f>R909+AX909</f>
        <v>180</v>
      </c>
      <c r="BZ909" s="66" t="s">
        <v>2888</v>
      </c>
      <c r="CA909" s="42">
        <f>T909+AL909</f>
        <v>33000000</v>
      </c>
      <c r="CB909" s="66" t="s">
        <v>656</v>
      </c>
    </row>
    <row r="910" spans="1:80" s="58" customFormat="1" ht="29.25" customHeight="1" x14ac:dyDescent="0.3">
      <c r="A910" s="75">
        <v>909</v>
      </c>
      <c r="B910" s="73">
        <v>114919</v>
      </c>
      <c r="C910" s="36" t="s">
        <v>133</v>
      </c>
      <c r="D910" s="71" t="s">
        <v>134</v>
      </c>
      <c r="E910" s="71" t="s">
        <v>385</v>
      </c>
      <c r="F910" s="66" t="s">
        <v>5226</v>
      </c>
      <c r="G910" s="38" t="s">
        <v>2426</v>
      </c>
      <c r="H910" s="76" t="s">
        <v>76</v>
      </c>
      <c r="I910" s="76" t="s">
        <v>5227</v>
      </c>
      <c r="J910" s="40" t="s">
        <v>2159</v>
      </c>
      <c r="K910" s="66" t="s">
        <v>80</v>
      </c>
      <c r="L910" s="76" t="s">
        <v>81</v>
      </c>
      <c r="M910" s="86">
        <v>45567</v>
      </c>
      <c r="N910" s="86">
        <v>45574</v>
      </c>
      <c r="O910" s="86">
        <v>45711</v>
      </c>
      <c r="P910" s="76">
        <v>4</v>
      </c>
      <c r="Q910" s="76">
        <v>15</v>
      </c>
      <c r="R910" s="76">
        <v>135</v>
      </c>
      <c r="S910" s="76" t="s">
        <v>2785</v>
      </c>
      <c r="T910" s="69">
        <v>24750000</v>
      </c>
      <c r="U910" s="69">
        <v>5500000</v>
      </c>
      <c r="V910" s="77">
        <v>1787</v>
      </c>
      <c r="W910" s="44">
        <v>45545</v>
      </c>
      <c r="X910" s="45">
        <v>148500000</v>
      </c>
      <c r="Y910" s="77">
        <v>2301</v>
      </c>
      <c r="Z910" s="97">
        <v>45568</v>
      </c>
      <c r="AA910" s="111">
        <v>24750000</v>
      </c>
      <c r="AB910" s="77" t="s">
        <v>84</v>
      </c>
      <c r="AC910" s="86">
        <v>45565</v>
      </c>
      <c r="AD910" s="48" t="s">
        <v>5228</v>
      </c>
      <c r="AE910" s="8" t="s">
        <v>5229</v>
      </c>
      <c r="AF910" s="77" t="s">
        <v>87</v>
      </c>
      <c r="AG910" s="61" t="s">
        <v>643</v>
      </c>
      <c r="AH910" s="61" t="s">
        <v>107</v>
      </c>
      <c r="AI910" s="48" t="s">
        <v>108</v>
      </c>
      <c r="AJ910" s="59">
        <v>45709</v>
      </c>
      <c r="AK910" s="50">
        <v>8250000</v>
      </c>
      <c r="AL910" s="50">
        <v>8250000</v>
      </c>
      <c r="AM910" s="48">
        <v>131038</v>
      </c>
      <c r="AN910" s="48">
        <v>1218</v>
      </c>
      <c r="AO910" s="57">
        <v>45707</v>
      </c>
      <c r="AP910" s="50">
        <v>8250000</v>
      </c>
      <c r="AQ910" s="48">
        <v>1206</v>
      </c>
      <c r="AR910" s="57">
        <v>45712</v>
      </c>
      <c r="AS910" s="50">
        <v>8250000</v>
      </c>
      <c r="AT910" s="66">
        <v>1</v>
      </c>
      <c r="AU910" s="66">
        <v>15</v>
      </c>
      <c r="AV910" s="66">
        <v>45</v>
      </c>
      <c r="AW910" s="66" t="s">
        <v>110</v>
      </c>
      <c r="AX910" s="52">
        <v>45</v>
      </c>
      <c r="AY910" s="57">
        <v>45755</v>
      </c>
      <c r="AZ910" s="37"/>
      <c r="BA910" s="75"/>
      <c r="BB910" s="75"/>
      <c r="BC910" s="75"/>
      <c r="BD910" s="75"/>
      <c r="BE910" s="75"/>
      <c r="BF910" s="75"/>
      <c r="BG910" s="75"/>
      <c r="BH910" s="75"/>
      <c r="BI910" s="75"/>
      <c r="BJ910" s="75"/>
      <c r="BK910" s="75"/>
      <c r="BL910" s="75"/>
      <c r="BM910" s="75"/>
      <c r="BN910" s="75"/>
      <c r="BO910" s="75"/>
      <c r="BP910" s="75"/>
      <c r="BQ910" s="75"/>
      <c r="BR910" s="75"/>
      <c r="BS910" s="75"/>
      <c r="BT910" s="75"/>
      <c r="BU910" s="75"/>
      <c r="BV910" s="75"/>
      <c r="BW910" s="75"/>
      <c r="BX910" s="64">
        <v>45755</v>
      </c>
      <c r="BY910" s="65">
        <f>R910+AX910</f>
        <v>180</v>
      </c>
      <c r="BZ910" s="66" t="s">
        <v>2888</v>
      </c>
      <c r="CA910" s="42">
        <f>T910+AL910</f>
        <v>33000000</v>
      </c>
      <c r="CB910" s="66" t="s">
        <v>91</v>
      </c>
    </row>
    <row r="911" spans="1:80" s="58" customFormat="1" ht="29.25" customHeight="1" x14ac:dyDescent="0.3">
      <c r="A911" s="75">
        <v>910</v>
      </c>
      <c r="B911" s="73">
        <v>114919</v>
      </c>
      <c r="C911" s="36" t="s">
        <v>133</v>
      </c>
      <c r="D911" s="71" t="s">
        <v>134</v>
      </c>
      <c r="E911" s="71" t="s">
        <v>385</v>
      </c>
      <c r="F911" s="66" t="s">
        <v>5230</v>
      </c>
      <c r="G911" s="38" t="s">
        <v>5231</v>
      </c>
      <c r="H911" s="76" t="s">
        <v>76</v>
      </c>
      <c r="I911" s="76" t="s">
        <v>5232</v>
      </c>
      <c r="J911" s="40" t="s">
        <v>2159</v>
      </c>
      <c r="K911" s="66" t="s">
        <v>80</v>
      </c>
      <c r="L911" s="76" t="s">
        <v>81</v>
      </c>
      <c r="M911" s="86">
        <v>45566</v>
      </c>
      <c r="N911" s="86">
        <v>45567</v>
      </c>
      <c r="O911" s="86">
        <v>45704</v>
      </c>
      <c r="P911" s="76">
        <v>4</v>
      </c>
      <c r="Q911" s="76">
        <v>15</v>
      </c>
      <c r="R911" s="76">
        <v>135</v>
      </c>
      <c r="S911" s="76" t="s">
        <v>2785</v>
      </c>
      <c r="T911" s="69">
        <v>24750000</v>
      </c>
      <c r="U911" s="69">
        <v>5500000</v>
      </c>
      <c r="V911" s="77">
        <v>1787</v>
      </c>
      <c r="W911" s="44">
        <v>45545</v>
      </c>
      <c r="X911" s="45">
        <v>148500000</v>
      </c>
      <c r="Y911" s="77">
        <v>2282</v>
      </c>
      <c r="Z911" s="97">
        <v>45567</v>
      </c>
      <c r="AA911" s="111">
        <v>24750000</v>
      </c>
      <c r="AB911" s="77" t="s">
        <v>84</v>
      </c>
      <c r="AC911" s="86">
        <v>45565</v>
      </c>
      <c r="AD911" s="48" t="s">
        <v>5233</v>
      </c>
      <c r="AE911" s="8" t="s">
        <v>5234</v>
      </c>
      <c r="AF911" s="77" t="s">
        <v>87</v>
      </c>
      <c r="AG911" s="61" t="s">
        <v>643</v>
      </c>
      <c r="AH911" s="61" t="s">
        <v>107</v>
      </c>
      <c r="AI911" s="48" t="s">
        <v>108</v>
      </c>
      <c r="AJ911" s="59">
        <v>45702</v>
      </c>
      <c r="AK911" s="50">
        <v>8250000</v>
      </c>
      <c r="AL911" s="50">
        <v>8250000</v>
      </c>
      <c r="AM911" s="48">
        <v>130242</v>
      </c>
      <c r="AN911" s="48">
        <v>1141</v>
      </c>
      <c r="AO911" s="57">
        <v>45699</v>
      </c>
      <c r="AP911" s="50">
        <v>8250000</v>
      </c>
      <c r="AQ911" s="48">
        <v>1177</v>
      </c>
      <c r="AR911" s="57">
        <v>45706</v>
      </c>
      <c r="AS911" s="50">
        <v>8250000</v>
      </c>
      <c r="AT911" s="66">
        <v>1</v>
      </c>
      <c r="AU911" s="66">
        <v>15</v>
      </c>
      <c r="AV911" s="66">
        <v>45</v>
      </c>
      <c r="AW911" s="66" t="s">
        <v>110</v>
      </c>
      <c r="AX911" s="52">
        <v>45</v>
      </c>
      <c r="AY911" s="57">
        <v>45748</v>
      </c>
      <c r="AZ911" s="37"/>
      <c r="BA911" s="75"/>
      <c r="BB911" s="75"/>
      <c r="BC911" s="75"/>
      <c r="BD911" s="75"/>
      <c r="BE911" s="75"/>
      <c r="BF911" s="75"/>
      <c r="BG911" s="75"/>
      <c r="BH911" s="75"/>
      <c r="BI911" s="75"/>
      <c r="BJ911" s="75"/>
      <c r="BK911" s="75"/>
      <c r="BL911" s="75"/>
      <c r="BM911" s="75"/>
      <c r="BN911" s="75"/>
      <c r="BO911" s="75"/>
      <c r="BP911" s="75"/>
      <c r="BQ911" s="75"/>
      <c r="BR911" s="75"/>
      <c r="BS911" s="75"/>
      <c r="BT911" s="75"/>
      <c r="BU911" s="75"/>
      <c r="BV911" s="75"/>
      <c r="BW911" s="75"/>
      <c r="BX911" s="57">
        <v>45748</v>
      </c>
      <c r="BY911" s="65">
        <f>R911+AX911</f>
        <v>180</v>
      </c>
      <c r="BZ911" s="66" t="s">
        <v>2888</v>
      </c>
      <c r="CA911" s="42">
        <f>T911+AL911</f>
        <v>33000000</v>
      </c>
      <c r="CB911" s="66" t="s">
        <v>656</v>
      </c>
    </row>
    <row r="912" spans="1:80" s="58" customFormat="1" ht="29.25" customHeight="1" x14ac:dyDescent="0.3">
      <c r="A912" s="75">
        <v>911</v>
      </c>
      <c r="B912" s="73">
        <v>114898</v>
      </c>
      <c r="C912" s="36" t="s">
        <v>312</v>
      </c>
      <c r="D912" s="71" t="s">
        <v>282</v>
      </c>
      <c r="E912" s="71" t="s">
        <v>283</v>
      </c>
      <c r="F912" s="66" t="s">
        <v>5235</v>
      </c>
      <c r="G912" s="38" t="s">
        <v>1517</v>
      </c>
      <c r="H912" s="76" t="s">
        <v>76</v>
      </c>
      <c r="I912" s="76" t="s">
        <v>5236</v>
      </c>
      <c r="J912" s="40" t="s">
        <v>3245</v>
      </c>
      <c r="K912" s="66" t="s">
        <v>80</v>
      </c>
      <c r="L912" s="76" t="s">
        <v>81</v>
      </c>
      <c r="M912" s="86">
        <v>45565</v>
      </c>
      <c r="N912" s="86">
        <v>45567</v>
      </c>
      <c r="O912" s="86">
        <v>45704</v>
      </c>
      <c r="P912" s="76">
        <v>4</v>
      </c>
      <c r="Q912" s="76">
        <v>15</v>
      </c>
      <c r="R912" s="76">
        <v>135</v>
      </c>
      <c r="S912" s="76" t="s">
        <v>2785</v>
      </c>
      <c r="T912" s="69">
        <v>11700000</v>
      </c>
      <c r="U912" s="69">
        <v>2600000</v>
      </c>
      <c r="V912" s="77">
        <v>1817</v>
      </c>
      <c r="W912" s="44">
        <v>45546</v>
      </c>
      <c r="X912" s="45">
        <v>23400000</v>
      </c>
      <c r="Y912" s="77">
        <v>2283</v>
      </c>
      <c r="Z912" s="97">
        <v>45567</v>
      </c>
      <c r="AA912" s="111">
        <v>11700000</v>
      </c>
      <c r="AB912" s="77" t="s">
        <v>84</v>
      </c>
      <c r="AC912" s="86">
        <v>45565</v>
      </c>
      <c r="AD912" s="48" t="s">
        <v>5237</v>
      </c>
      <c r="AE912" s="8" t="s">
        <v>5238</v>
      </c>
      <c r="AF912" s="77" t="s">
        <v>87</v>
      </c>
      <c r="AG912" s="61" t="s">
        <v>290</v>
      </c>
      <c r="AH912" s="60" t="s">
        <v>291</v>
      </c>
      <c r="AI912" s="48" t="s">
        <v>108</v>
      </c>
      <c r="AJ912" s="59">
        <v>45688</v>
      </c>
      <c r="AK912" s="50">
        <v>3900000</v>
      </c>
      <c r="AL912" s="50">
        <v>3900000</v>
      </c>
      <c r="AM912" s="48">
        <v>129292</v>
      </c>
      <c r="AN912" s="48">
        <v>1031</v>
      </c>
      <c r="AO912" s="57">
        <v>45686</v>
      </c>
      <c r="AP912" s="50">
        <v>3900000</v>
      </c>
      <c r="AQ912" s="48">
        <v>1147</v>
      </c>
      <c r="AR912" s="57">
        <v>45700</v>
      </c>
      <c r="AS912" s="50">
        <v>3900000</v>
      </c>
      <c r="AT912" s="65">
        <v>1</v>
      </c>
      <c r="AU912" s="65">
        <v>15</v>
      </c>
      <c r="AV912" s="65">
        <v>45</v>
      </c>
      <c r="AW912" s="66" t="s">
        <v>110</v>
      </c>
      <c r="AX912" s="52">
        <v>45</v>
      </c>
      <c r="AY912" s="57">
        <v>45747</v>
      </c>
      <c r="AZ912" s="37"/>
      <c r="BA912" s="75"/>
      <c r="BB912" s="75"/>
      <c r="BC912" s="75"/>
      <c r="BD912" s="75"/>
      <c r="BE912" s="75"/>
      <c r="BF912" s="75"/>
      <c r="BG912" s="75"/>
      <c r="BH912" s="75"/>
      <c r="BI912" s="75"/>
      <c r="BJ912" s="75"/>
      <c r="BK912" s="75"/>
      <c r="BL912" s="75"/>
      <c r="BM912" s="75"/>
      <c r="BN912" s="75"/>
      <c r="BO912" s="75"/>
      <c r="BP912" s="75"/>
      <c r="BQ912" s="75"/>
      <c r="BR912" s="75"/>
      <c r="BS912" s="75"/>
      <c r="BT912" s="75"/>
      <c r="BU912" s="75"/>
      <c r="BV912" s="75"/>
      <c r="BW912" s="75"/>
      <c r="BX912" s="57">
        <v>45747</v>
      </c>
      <c r="BY912" s="65">
        <f>R912+AX912</f>
        <v>180</v>
      </c>
      <c r="BZ912" s="66" t="s">
        <v>2888</v>
      </c>
      <c r="CA912" s="42">
        <f>T912+AL912</f>
        <v>15600000</v>
      </c>
      <c r="CB912" s="66" t="s">
        <v>656</v>
      </c>
    </row>
    <row r="913" spans="1:80" s="58" customFormat="1" ht="29.25" customHeight="1" x14ac:dyDescent="0.3">
      <c r="A913" s="75">
        <v>912</v>
      </c>
      <c r="B913" s="73">
        <v>116571</v>
      </c>
      <c r="C913" s="36" t="s">
        <v>133</v>
      </c>
      <c r="D913" s="71" t="s">
        <v>134</v>
      </c>
      <c r="E913" s="71" t="s">
        <v>385</v>
      </c>
      <c r="F913" s="66" t="s">
        <v>5239</v>
      </c>
      <c r="G913" s="38" t="s">
        <v>1121</v>
      </c>
      <c r="H913" s="76" t="s">
        <v>76</v>
      </c>
      <c r="I913" s="76" t="s">
        <v>5240</v>
      </c>
      <c r="J913" s="40" t="s">
        <v>1112</v>
      </c>
      <c r="K913" s="66" t="s">
        <v>80</v>
      </c>
      <c r="L913" s="76" t="s">
        <v>81</v>
      </c>
      <c r="M913" s="86">
        <v>45565</v>
      </c>
      <c r="N913" s="86">
        <v>45567</v>
      </c>
      <c r="O913" s="86">
        <v>45673</v>
      </c>
      <c r="P913" s="76">
        <v>3</v>
      </c>
      <c r="Q913" s="76">
        <v>15</v>
      </c>
      <c r="R913" s="76">
        <f>90+15</f>
        <v>105</v>
      </c>
      <c r="S913" s="76" t="s">
        <v>82</v>
      </c>
      <c r="T913" s="69">
        <v>19250000</v>
      </c>
      <c r="U913" s="69">
        <v>5500000</v>
      </c>
      <c r="V913" s="77">
        <v>1854</v>
      </c>
      <c r="W913" s="44">
        <v>45554</v>
      </c>
      <c r="X913" s="45">
        <v>154000000</v>
      </c>
      <c r="Y913" s="77">
        <v>2284</v>
      </c>
      <c r="Z913" s="97">
        <v>45567</v>
      </c>
      <c r="AA913" s="111">
        <v>19250000</v>
      </c>
      <c r="AB913" s="77" t="s">
        <v>84</v>
      </c>
      <c r="AC913" s="86">
        <v>45565</v>
      </c>
      <c r="AD913" s="48" t="s">
        <v>5241</v>
      </c>
      <c r="AE913" s="8" t="s">
        <v>5242</v>
      </c>
      <c r="AF913" s="77" t="s">
        <v>87</v>
      </c>
      <c r="AG913" s="61" t="s">
        <v>5029</v>
      </c>
      <c r="AH913" s="61" t="s">
        <v>107</v>
      </c>
      <c r="AI913" s="48"/>
      <c r="AJ913" s="48" t="s">
        <v>77</v>
      </c>
      <c r="AK913" s="50"/>
      <c r="AL913" s="50"/>
      <c r="AM913" s="48" t="s">
        <v>77</v>
      </c>
      <c r="AN913" s="48" t="s">
        <v>77</v>
      </c>
      <c r="AO913" s="48" t="s">
        <v>77</v>
      </c>
      <c r="AP913" s="48" t="s">
        <v>77</v>
      </c>
      <c r="AQ913" s="48" t="s">
        <v>77</v>
      </c>
      <c r="AR913" s="48" t="s">
        <v>77</v>
      </c>
      <c r="AS913" s="48" t="s">
        <v>77</v>
      </c>
      <c r="AT913" s="51"/>
      <c r="AU913" s="51"/>
      <c r="AV913" s="51"/>
      <c r="AW913" s="51"/>
      <c r="AX913" s="52"/>
      <c r="AY913" s="37"/>
      <c r="AZ913" s="37"/>
      <c r="BA913" s="75"/>
      <c r="BB913" s="75"/>
      <c r="BC913" s="75"/>
      <c r="BD913" s="75"/>
      <c r="BE913" s="75"/>
      <c r="BF913" s="75"/>
      <c r="BG913" s="75"/>
      <c r="BH913" s="75"/>
      <c r="BI913" s="75"/>
      <c r="BJ913" s="75"/>
      <c r="BK913" s="75"/>
      <c r="BL913" s="75"/>
      <c r="BM913" s="75"/>
      <c r="BN913" s="75"/>
      <c r="BO913" s="75"/>
      <c r="BP913" s="75"/>
      <c r="BQ913" s="75"/>
      <c r="BR913" s="75"/>
      <c r="BS913" s="75"/>
      <c r="BT913" s="75"/>
      <c r="BU913" s="75"/>
      <c r="BV913" s="75"/>
      <c r="BW913" s="75"/>
      <c r="BX913" s="64">
        <f>O913</f>
        <v>45673</v>
      </c>
      <c r="BY913" s="65">
        <f>R913+AX913</f>
        <v>105</v>
      </c>
      <c r="BZ913" s="66" t="str">
        <f>S913</f>
        <v>3 MESES Y 15 DIAS</v>
      </c>
      <c r="CA913" s="42">
        <f>T913+AL913</f>
        <v>19250000</v>
      </c>
      <c r="CB913" s="37" t="s">
        <v>91</v>
      </c>
    </row>
    <row r="914" spans="1:80" s="58" customFormat="1" ht="29.25" customHeight="1" x14ac:dyDescent="0.3">
      <c r="A914" s="75">
        <v>913</v>
      </c>
      <c r="B914" s="73">
        <v>114901</v>
      </c>
      <c r="C914" s="36" t="s">
        <v>312</v>
      </c>
      <c r="D914" s="71" t="s">
        <v>282</v>
      </c>
      <c r="E914" s="71" t="s">
        <v>283</v>
      </c>
      <c r="F914" s="66" t="s">
        <v>5243</v>
      </c>
      <c r="G914" s="38" t="s">
        <v>2180</v>
      </c>
      <c r="H914" s="76" t="s">
        <v>76</v>
      </c>
      <c r="I914" s="76" t="s">
        <v>5244</v>
      </c>
      <c r="J914" s="40" t="s">
        <v>5109</v>
      </c>
      <c r="K914" s="66" t="s">
        <v>80</v>
      </c>
      <c r="L914" s="76" t="s">
        <v>81</v>
      </c>
      <c r="M914" s="86">
        <v>45565</v>
      </c>
      <c r="N914" s="86">
        <v>45567</v>
      </c>
      <c r="O914" s="86">
        <v>45704</v>
      </c>
      <c r="P914" s="76">
        <v>4</v>
      </c>
      <c r="Q914" s="76">
        <v>15</v>
      </c>
      <c r="R914" s="76">
        <v>135</v>
      </c>
      <c r="S914" s="76" t="s">
        <v>2785</v>
      </c>
      <c r="T914" s="69">
        <v>11700000</v>
      </c>
      <c r="U914" s="69">
        <v>2600000</v>
      </c>
      <c r="V914" s="77">
        <v>1819</v>
      </c>
      <c r="W914" s="44">
        <v>45546</v>
      </c>
      <c r="X914" s="45">
        <v>70200000</v>
      </c>
      <c r="Y914" s="77">
        <v>2285</v>
      </c>
      <c r="Z914" s="97">
        <v>45567</v>
      </c>
      <c r="AA914" s="111">
        <v>11700000</v>
      </c>
      <c r="AB914" s="77" t="s">
        <v>84</v>
      </c>
      <c r="AC914" s="86">
        <v>45565</v>
      </c>
      <c r="AD914" s="48" t="s">
        <v>5245</v>
      </c>
      <c r="AE914" s="8" t="s">
        <v>5246</v>
      </c>
      <c r="AF914" s="77" t="s">
        <v>87</v>
      </c>
      <c r="AG914" s="61" t="s">
        <v>290</v>
      </c>
      <c r="AH914" s="60" t="s">
        <v>4337</v>
      </c>
      <c r="AI914" s="48" t="s">
        <v>108</v>
      </c>
      <c r="AJ914" s="59">
        <v>45698</v>
      </c>
      <c r="AK914" s="50">
        <v>3900000</v>
      </c>
      <c r="AL914" s="50">
        <v>3900000</v>
      </c>
      <c r="AM914" s="48">
        <v>129827</v>
      </c>
      <c r="AN914" s="48">
        <v>1088</v>
      </c>
      <c r="AO914" s="57">
        <v>45691</v>
      </c>
      <c r="AP914" s="50">
        <v>3900000</v>
      </c>
      <c r="AQ914" s="48">
        <v>1087</v>
      </c>
      <c r="AR914" s="57">
        <v>45698</v>
      </c>
      <c r="AS914" s="50">
        <v>3900000</v>
      </c>
      <c r="AT914" s="66">
        <v>1</v>
      </c>
      <c r="AU914" s="66">
        <v>15</v>
      </c>
      <c r="AV914" s="66">
        <v>45</v>
      </c>
      <c r="AW914" s="66" t="s">
        <v>110</v>
      </c>
      <c r="AX914" s="66">
        <v>45</v>
      </c>
      <c r="AY914" s="57">
        <v>45747</v>
      </c>
      <c r="AZ914" s="37"/>
      <c r="BA914" s="75"/>
      <c r="BB914" s="75"/>
      <c r="BC914" s="75"/>
      <c r="BD914" s="75"/>
      <c r="BE914" s="75"/>
      <c r="BF914" s="75"/>
      <c r="BG914" s="75"/>
      <c r="BH914" s="75"/>
      <c r="BI914" s="75"/>
      <c r="BJ914" s="75"/>
      <c r="BK914" s="75"/>
      <c r="BL914" s="75"/>
      <c r="BM914" s="75"/>
      <c r="BN914" s="75"/>
      <c r="BO914" s="75"/>
      <c r="BP914" s="75"/>
      <c r="BQ914" s="75"/>
      <c r="BR914" s="75"/>
      <c r="BS914" s="75"/>
      <c r="BT914" s="75"/>
      <c r="BU914" s="75"/>
      <c r="BV914" s="75"/>
      <c r="BW914" s="75"/>
      <c r="BX914" s="64">
        <v>45747</v>
      </c>
      <c r="BY914" s="65">
        <f>R914+AX914</f>
        <v>180</v>
      </c>
      <c r="BZ914" s="66" t="s">
        <v>2888</v>
      </c>
      <c r="CA914" s="42">
        <f>T914+AL914</f>
        <v>15600000</v>
      </c>
      <c r="CB914" s="66" t="s">
        <v>656</v>
      </c>
    </row>
    <row r="915" spans="1:80" s="58" customFormat="1" ht="29.25" customHeight="1" x14ac:dyDescent="0.3">
      <c r="A915" s="75">
        <v>914</v>
      </c>
      <c r="B915" s="73">
        <v>115584</v>
      </c>
      <c r="C915" s="36" t="s">
        <v>346</v>
      </c>
      <c r="D915" s="71" t="s">
        <v>320</v>
      </c>
      <c r="E915" s="71" t="s">
        <v>321</v>
      </c>
      <c r="F915" s="66" t="s">
        <v>5247</v>
      </c>
      <c r="G915" s="38" t="s">
        <v>2064</v>
      </c>
      <c r="H915" s="76" t="s">
        <v>76</v>
      </c>
      <c r="I915" s="76" t="s">
        <v>5248</v>
      </c>
      <c r="J915" s="40" t="s">
        <v>2764</v>
      </c>
      <c r="K915" s="66" t="s">
        <v>80</v>
      </c>
      <c r="L915" s="76" t="s">
        <v>81</v>
      </c>
      <c r="M915" s="86">
        <v>45565</v>
      </c>
      <c r="N915" s="86">
        <v>45567</v>
      </c>
      <c r="O915" s="86">
        <v>45689</v>
      </c>
      <c r="P915" s="76">
        <v>4</v>
      </c>
      <c r="Q915" s="76">
        <v>0</v>
      </c>
      <c r="R915" s="76">
        <v>120</v>
      </c>
      <c r="S915" s="76" t="s">
        <v>1144</v>
      </c>
      <c r="T915" s="69">
        <v>11400000</v>
      </c>
      <c r="U915" s="69">
        <v>2850000</v>
      </c>
      <c r="V915" s="77">
        <v>1846</v>
      </c>
      <c r="W915" s="44">
        <v>45553</v>
      </c>
      <c r="X915" s="45">
        <v>22800000</v>
      </c>
      <c r="Y915" s="77">
        <v>2286</v>
      </c>
      <c r="Z915" s="97">
        <v>45567</v>
      </c>
      <c r="AA915" s="111">
        <v>11400000</v>
      </c>
      <c r="AB915" s="77" t="s">
        <v>84</v>
      </c>
      <c r="AC915" s="86">
        <v>45565</v>
      </c>
      <c r="AD915" s="48" t="s">
        <v>5249</v>
      </c>
      <c r="AE915" s="8" t="s">
        <v>5250</v>
      </c>
      <c r="AF915" s="77" t="s">
        <v>87</v>
      </c>
      <c r="AG915" s="61" t="s">
        <v>5129</v>
      </c>
      <c r="AH915" s="60" t="s">
        <v>323</v>
      </c>
      <c r="AI915" s="61" t="s">
        <v>2887</v>
      </c>
      <c r="AJ915" s="59">
        <v>45680</v>
      </c>
      <c r="AK915" s="50">
        <v>4275000</v>
      </c>
      <c r="AL915" s="50">
        <v>4275000</v>
      </c>
      <c r="AM915" s="48">
        <v>128519</v>
      </c>
      <c r="AN915" s="48">
        <v>976</v>
      </c>
      <c r="AO915" s="57">
        <v>45678</v>
      </c>
      <c r="AP915" s="50">
        <v>4275000</v>
      </c>
      <c r="AQ915" s="48">
        <v>1012</v>
      </c>
      <c r="AR915" s="57">
        <v>45684</v>
      </c>
      <c r="AS915" s="50">
        <v>4275000</v>
      </c>
      <c r="AT915" s="76">
        <v>1</v>
      </c>
      <c r="AU915" s="76">
        <v>15</v>
      </c>
      <c r="AV915" s="76">
        <v>45</v>
      </c>
      <c r="AW915" s="76" t="s">
        <v>110</v>
      </c>
      <c r="AX915" s="76">
        <v>45</v>
      </c>
      <c r="AY915" s="57">
        <v>45732</v>
      </c>
      <c r="AZ915" s="37"/>
      <c r="BA915" s="75"/>
      <c r="BB915" s="75"/>
      <c r="BC915" s="75"/>
      <c r="BD915" s="75"/>
      <c r="BE915" s="75"/>
      <c r="BF915" s="75"/>
      <c r="BG915" s="75"/>
      <c r="BH915" s="75"/>
      <c r="BI915" s="75"/>
      <c r="BJ915" s="75"/>
      <c r="BK915" s="75"/>
      <c r="BL915" s="75"/>
      <c r="BM915" s="75"/>
      <c r="BN915" s="75"/>
      <c r="BO915" s="75"/>
      <c r="BP915" s="75"/>
      <c r="BQ915" s="75"/>
      <c r="BR915" s="75"/>
      <c r="BS915" s="75"/>
      <c r="BT915" s="75"/>
      <c r="BU915" s="75"/>
      <c r="BV915" s="75"/>
      <c r="BW915" s="75"/>
      <c r="BX915" s="57">
        <v>45732</v>
      </c>
      <c r="BY915" s="65">
        <f>R915+AX915</f>
        <v>165</v>
      </c>
      <c r="BZ915" s="66" t="s">
        <v>4527</v>
      </c>
      <c r="CA915" s="42">
        <f>T915+AL915</f>
        <v>15675000</v>
      </c>
      <c r="CB915" s="66" t="s">
        <v>656</v>
      </c>
    </row>
    <row r="916" spans="1:80" s="58" customFormat="1" ht="29.25" customHeight="1" x14ac:dyDescent="0.3">
      <c r="A916" s="75">
        <v>915</v>
      </c>
      <c r="B916" s="73">
        <v>114915</v>
      </c>
      <c r="C916" s="36" t="s">
        <v>133</v>
      </c>
      <c r="D916" s="71" t="s">
        <v>134</v>
      </c>
      <c r="E916" s="71" t="s">
        <v>385</v>
      </c>
      <c r="F916" s="66" t="s">
        <v>5251</v>
      </c>
      <c r="G916" s="38" t="s">
        <v>2798</v>
      </c>
      <c r="H916" s="76" t="s">
        <v>76</v>
      </c>
      <c r="I916" s="76" t="s">
        <v>5252</v>
      </c>
      <c r="J916" s="40" t="s">
        <v>5089</v>
      </c>
      <c r="K916" s="66" t="s">
        <v>80</v>
      </c>
      <c r="L916" s="76" t="s">
        <v>81</v>
      </c>
      <c r="M916" s="86">
        <v>45565</v>
      </c>
      <c r="N916" s="86">
        <v>45567</v>
      </c>
      <c r="O916" s="86">
        <v>45704</v>
      </c>
      <c r="P916" s="76">
        <v>4</v>
      </c>
      <c r="Q916" s="76">
        <v>15</v>
      </c>
      <c r="R916" s="76">
        <v>135</v>
      </c>
      <c r="S916" s="76" t="s">
        <v>2785</v>
      </c>
      <c r="T916" s="69">
        <v>15750000</v>
      </c>
      <c r="U916" s="69">
        <v>3500000</v>
      </c>
      <c r="V916" s="77">
        <v>1786</v>
      </c>
      <c r="W916" s="44">
        <v>45545</v>
      </c>
      <c r="X916" s="45">
        <v>47250000</v>
      </c>
      <c r="Y916" s="77">
        <v>2287</v>
      </c>
      <c r="Z916" s="97">
        <v>45567</v>
      </c>
      <c r="AA916" s="111">
        <v>15750000</v>
      </c>
      <c r="AB916" s="77" t="s">
        <v>84</v>
      </c>
      <c r="AC916" s="86">
        <v>45565</v>
      </c>
      <c r="AD916" s="48" t="s">
        <v>5253</v>
      </c>
      <c r="AE916" s="8" t="s">
        <v>5254</v>
      </c>
      <c r="AF916" s="77" t="s">
        <v>87</v>
      </c>
      <c r="AG916" s="61" t="s">
        <v>643</v>
      </c>
      <c r="AH916" s="61" t="s">
        <v>107</v>
      </c>
      <c r="AI916" s="48" t="s">
        <v>108</v>
      </c>
      <c r="AJ916" s="59">
        <v>45701</v>
      </c>
      <c r="AK916" s="50">
        <v>5250000</v>
      </c>
      <c r="AL916" s="50">
        <v>5250000</v>
      </c>
      <c r="AM916" s="48">
        <v>130236</v>
      </c>
      <c r="AN916" s="48">
        <v>1137</v>
      </c>
      <c r="AO916" s="57">
        <v>45699</v>
      </c>
      <c r="AP916" s="50">
        <v>5250000</v>
      </c>
      <c r="AQ916" s="48">
        <v>1169</v>
      </c>
      <c r="AR916" s="57">
        <v>45705</v>
      </c>
      <c r="AS916" s="50">
        <v>5250000</v>
      </c>
      <c r="AT916" s="66">
        <v>1</v>
      </c>
      <c r="AU916" s="66">
        <v>15</v>
      </c>
      <c r="AV916" s="66">
        <v>45</v>
      </c>
      <c r="AW916" s="66" t="s">
        <v>110</v>
      </c>
      <c r="AX916" s="52">
        <v>45</v>
      </c>
      <c r="AY916" s="57">
        <v>45747</v>
      </c>
      <c r="AZ916" s="37"/>
      <c r="BA916" s="75"/>
      <c r="BB916" s="75"/>
      <c r="BC916" s="75"/>
      <c r="BD916" s="75"/>
      <c r="BE916" s="75"/>
      <c r="BF916" s="75"/>
      <c r="BG916" s="75"/>
      <c r="BH916" s="75"/>
      <c r="BI916" s="75"/>
      <c r="BJ916" s="75"/>
      <c r="BK916" s="75"/>
      <c r="BL916" s="75"/>
      <c r="BM916" s="75"/>
      <c r="BN916" s="75"/>
      <c r="BO916" s="75"/>
      <c r="BP916" s="75"/>
      <c r="BQ916" s="75"/>
      <c r="BR916" s="75"/>
      <c r="BS916" s="75"/>
      <c r="BT916" s="75"/>
      <c r="BU916" s="75"/>
      <c r="BV916" s="75"/>
      <c r="BW916" s="75"/>
      <c r="BX916" s="64">
        <v>45747</v>
      </c>
      <c r="BY916" s="65">
        <f>R916+AX916</f>
        <v>180</v>
      </c>
      <c r="BZ916" s="66" t="s">
        <v>2888</v>
      </c>
      <c r="CA916" s="42">
        <f>T916+AL916</f>
        <v>21000000</v>
      </c>
      <c r="CB916" s="66" t="s">
        <v>656</v>
      </c>
    </row>
    <row r="917" spans="1:80" s="102" customFormat="1" ht="29.25" customHeight="1" x14ac:dyDescent="0.3">
      <c r="A917" s="75">
        <v>916</v>
      </c>
      <c r="B917" s="73"/>
      <c r="C917" s="70" t="e">
        <v>#N/A</v>
      </c>
      <c r="D917" s="70" t="s">
        <v>4080</v>
      </c>
      <c r="E917" s="70" t="s">
        <v>4080</v>
      </c>
      <c r="F917" s="66" t="s">
        <v>5255</v>
      </c>
      <c r="G917" s="38" t="s">
        <v>5256</v>
      </c>
      <c r="H917" s="76" t="s">
        <v>643</v>
      </c>
      <c r="I917" s="76" t="s">
        <v>5257</v>
      </c>
      <c r="J917" s="40" t="s">
        <v>5258</v>
      </c>
      <c r="K917" s="66" t="s">
        <v>80</v>
      </c>
      <c r="L917" s="76" t="s">
        <v>4085</v>
      </c>
      <c r="M917" s="86">
        <v>45567</v>
      </c>
      <c r="N917" s="86">
        <v>45573</v>
      </c>
      <c r="O917" s="86">
        <v>47398</v>
      </c>
      <c r="P917" s="76">
        <f>5*12</f>
        <v>60</v>
      </c>
      <c r="Q917" s="76">
        <v>0</v>
      </c>
      <c r="R917" s="76">
        <f>60*30</f>
        <v>1800</v>
      </c>
      <c r="S917" s="76" t="s">
        <v>4086</v>
      </c>
      <c r="T917" s="69">
        <v>0</v>
      </c>
      <c r="U917" s="69" t="s">
        <v>644</v>
      </c>
      <c r="V917" s="77" t="s">
        <v>644</v>
      </c>
      <c r="W917" s="44" t="s">
        <v>4087</v>
      </c>
      <c r="X917" s="45" t="s">
        <v>4087</v>
      </c>
      <c r="Y917" s="77" t="s">
        <v>4087</v>
      </c>
      <c r="Z917" s="77" t="s">
        <v>4087</v>
      </c>
      <c r="AA917" s="45" t="s">
        <v>4087</v>
      </c>
      <c r="AB917" s="77" t="s">
        <v>4087</v>
      </c>
      <c r="AC917" s="86">
        <v>45565</v>
      </c>
      <c r="AD917" s="48" t="s">
        <v>5259</v>
      </c>
      <c r="AE917" s="8" t="s">
        <v>5260</v>
      </c>
      <c r="AF917" s="77" t="s">
        <v>87</v>
      </c>
      <c r="AG917" s="61" t="s">
        <v>4090</v>
      </c>
      <c r="AH917" s="61" t="s">
        <v>99</v>
      </c>
      <c r="AI917" s="48" t="s">
        <v>77</v>
      </c>
      <c r="AJ917" s="48" t="s">
        <v>77</v>
      </c>
      <c r="AK917" s="49"/>
      <c r="AL917" s="50"/>
      <c r="AM917" s="48" t="s">
        <v>77</v>
      </c>
      <c r="AN917" s="48" t="s">
        <v>77</v>
      </c>
      <c r="AO917" s="48" t="s">
        <v>77</v>
      </c>
      <c r="AP917" s="48" t="s">
        <v>77</v>
      </c>
      <c r="AQ917" s="48" t="s">
        <v>77</v>
      </c>
      <c r="AR917" s="48" t="s">
        <v>77</v>
      </c>
      <c r="AS917" s="48" t="s">
        <v>77</v>
      </c>
      <c r="AT917" s="101"/>
      <c r="AU917" s="101"/>
      <c r="AV917" s="101"/>
      <c r="AW917" s="101"/>
      <c r="AX917" s="52"/>
      <c r="AY917" s="37"/>
      <c r="AZ917" s="37"/>
      <c r="BA917" s="75"/>
      <c r="BB917" s="75"/>
      <c r="BC917" s="75"/>
      <c r="BD917" s="75"/>
      <c r="BE917" s="75"/>
      <c r="BF917" s="75"/>
      <c r="BG917" s="75"/>
      <c r="BH917" s="75"/>
      <c r="BI917" s="75"/>
      <c r="BJ917" s="75"/>
      <c r="BK917" s="75"/>
      <c r="BL917" s="75"/>
      <c r="BM917" s="75"/>
      <c r="BN917" s="75"/>
      <c r="BO917" s="75"/>
      <c r="BP917" s="75"/>
      <c r="BQ917" s="75"/>
      <c r="BR917" s="75"/>
      <c r="BS917" s="75"/>
      <c r="BT917" s="75"/>
      <c r="BU917" s="75"/>
      <c r="BV917" s="75"/>
      <c r="BW917" s="75"/>
      <c r="BX917" s="64">
        <f>O917</f>
        <v>47398</v>
      </c>
      <c r="BY917" s="65">
        <f>R917+AX917</f>
        <v>1800</v>
      </c>
      <c r="BZ917" s="66" t="str">
        <f>S917</f>
        <v>5 AÑOS</v>
      </c>
      <c r="CA917" s="42">
        <f>T917+AL917</f>
        <v>0</v>
      </c>
      <c r="CB917" s="66" t="s">
        <v>4092</v>
      </c>
    </row>
    <row r="918" spans="1:80" s="58" customFormat="1" ht="29.25" customHeight="1" x14ac:dyDescent="0.3">
      <c r="A918" s="75">
        <v>917</v>
      </c>
      <c r="B918" s="73">
        <v>115608</v>
      </c>
      <c r="C918" s="36" t="s">
        <v>1590</v>
      </c>
      <c r="D918" s="71" t="s">
        <v>1591</v>
      </c>
      <c r="E918" s="71" t="s">
        <v>1592</v>
      </c>
      <c r="F918" s="66" t="s">
        <v>5261</v>
      </c>
      <c r="G918" s="38" t="s">
        <v>2416</v>
      </c>
      <c r="H918" s="76" t="s">
        <v>76</v>
      </c>
      <c r="I918" s="76" t="s">
        <v>5262</v>
      </c>
      <c r="J918" s="40" t="s">
        <v>5263</v>
      </c>
      <c r="K918" s="66" t="s">
        <v>80</v>
      </c>
      <c r="L918" s="76" t="s">
        <v>81</v>
      </c>
      <c r="M918" s="86">
        <v>45565</v>
      </c>
      <c r="N918" s="86">
        <v>45568</v>
      </c>
      <c r="O918" s="86">
        <v>45690</v>
      </c>
      <c r="P918" s="76">
        <v>4</v>
      </c>
      <c r="Q918" s="76">
        <v>0</v>
      </c>
      <c r="R918" s="76">
        <v>120</v>
      </c>
      <c r="S918" s="76" t="s">
        <v>1144</v>
      </c>
      <c r="T918" s="69">
        <v>10400000</v>
      </c>
      <c r="U918" s="69">
        <v>2600000</v>
      </c>
      <c r="V918" s="77">
        <v>1802</v>
      </c>
      <c r="W918" s="44">
        <v>45545</v>
      </c>
      <c r="X918" s="45">
        <v>93600000</v>
      </c>
      <c r="Y918" s="77">
        <v>2288</v>
      </c>
      <c r="Z918" s="97">
        <v>45567</v>
      </c>
      <c r="AA918" s="111">
        <v>10400000</v>
      </c>
      <c r="AB918" s="77" t="s">
        <v>84</v>
      </c>
      <c r="AC918" s="86">
        <v>45565</v>
      </c>
      <c r="AD918" s="48" t="s">
        <v>5264</v>
      </c>
      <c r="AE918" s="8" t="s">
        <v>5265</v>
      </c>
      <c r="AF918" s="77" t="s">
        <v>87</v>
      </c>
      <c r="AG918" s="61" t="s">
        <v>978</v>
      </c>
      <c r="AH918" s="60" t="s">
        <v>1594</v>
      </c>
      <c r="AI918" s="48" t="s">
        <v>108</v>
      </c>
      <c r="AJ918" s="59">
        <v>45687</v>
      </c>
      <c r="AK918" s="50">
        <v>3900000</v>
      </c>
      <c r="AL918" s="50">
        <v>3900000</v>
      </c>
      <c r="AM918" s="48">
        <v>129434</v>
      </c>
      <c r="AN918" s="48">
        <v>1042</v>
      </c>
      <c r="AO918" s="57">
        <v>45686</v>
      </c>
      <c r="AP918" s="50">
        <v>3900000</v>
      </c>
      <c r="AQ918" s="48">
        <v>1069</v>
      </c>
      <c r="AR918" s="57">
        <v>45692</v>
      </c>
      <c r="AS918" s="50">
        <v>3900000</v>
      </c>
      <c r="AT918" s="65">
        <v>1</v>
      </c>
      <c r="AU918" s="65">
        <v>15</v>
      </c>
      <c r="AV918" s="65">
        <v>45</v>
      </c>
      <c r="AW918" s="66" t="s">
        <v>110</v>
      </c>
      <c r="AX918" s="52">
        <v>45</v>
      </c>
      <c r="AY918" s="57">
        <v>45733</v>
      </c>
      <c r="AZ918" s="37"/>
      <c r="BA918" s="75"/>
      <c r="BB918" s="75"/>
      <c r="BC918" s="75"/>
      <c r="BD918" s="75"/>
      <c r="BE918" s="75"/>
      <c r="BF918" s="75"/>
      <c r="BG918" s="75"/>
      <c r="BH918" s="75"/>
      <c r="BI918" s="75"/>
      <c r="BJ918" s="75"/>
      <c r="BK918" s="75"/>
      <c r="BL918" s="75"/>
      <c r="BM918" s="75"/>
      <c r="BN918" s="75"/>
      <c r="BO918" s="75"/>
      <c r="BP918" s="75"/>
      <c r="BQ918" s="75"/>
      <c r="BR918" s="75"/>
      <c r="BS918" s="75"/>
      <c r="BT918" s="75"/>
      <c r="BU918" s="75"/>
      <c r="BV918" s="75"/>
      <c r="BW918" s="75"/>
      <c r="BX918" s="57">
        <v>45733</v>
      </c>
      <c r="BY918" s="65">
        <f>R918+AX918</f>
        <v>165</v>
      </c>
      <c r="BZ918" s="66" t="s">
        <v>4527</v>
      </c>
      <c r="CA918" s="42">
        <f>T918+AL918</f>
        <v>14300000</v>
      </c>
      <c r="CB918" s="66" t="s">
        <v>656</v>
      </c>
    </row>
    <row r="919" spans="1:80" s="58" customFormat="1" ht="29.25" customHeight="1" x14ac:dyDescent="0.3">
      <c r="A919" s="75">
        <v>918</v>
      </c>
      <c r="B919" s="73">
        <v>115608</v>
      </c>
      <c r="C919" s="36" t="s">
        <v>1590</v>
      </c>
      <c r="D919" s="71" t="s">
        <v>1591</v>
      </c>
      <c r="E919" s="71" t="s">
        <v>1592</v>
      </c>
      <c r="F919" s="66" t="s">
        <v>5266</v>
      </c>
      <c r="G919" s="38" t="s">
        <v>2163</v>
      </c>
      <c r="H919" s="76" t="s">
        <v>76</v>
      </c>
      <c r="I919" s="76" t="s">
        <v>5267</v>
      </c>
      <c r="J919" s="40" t="s">
        <v>5263</v>
      </c>
      <c r="K919" s="66" t="s">
        <v>80</v>
      </c>
      <c r="L919" s="76" t="s">
        <v>81</v>
      </c>
      <c r="M919" s="86">
        <v>45565</v>
      </c>
      <c r="N919" s="86">
        <v>45568</v>
      </c>
      <c r="O919" s="86">
        <v>45690</v>
      </c>
      <c r="P919" s="76">
        <v>4</v>
      </c>
      <c r="Q919" s="76">
        <v>0</v>
      </c>
      <c r="R919" s="76">
        <v>120</v>
      </c>
      <c r="S919" s="76" t="s">
        <v>1144</v>
      </c>
      <c r="T919" s="69">
        <v>10400000</v>
      </c>
      <c r="U919" s="69">
        <v>2600000</v>
      </c>
      <c r="V919" s="77">
        <v>1802</v>
      </c>
      <c r="W919" s="44">
        <v>45545</v>
      </c>
      <c r="X919" s="45">
        <v>93600000</v>
      </c>
      <c r="Y919" s="77">
        <v>2289</v>
      </c>
      <c r="Z919" s="97">
        <v>45567</v>
      </c>
      <c r="AA919" s="111">
        <v>10400000</v>
      </c>
      <c r="AB919" s="77" t="s">
        <v>84</v>
      </c>
      <c r="AC919" s="86">
        <v>45565</v>
      </c>
      <c r="AD919" s="48" t="s">
        <v>5268</v>
      </c>
      <c r="AE919" s="8" t="s">
        <v>5269</v>
      </c>
      <c r="AF919" s="77" t="s">
        <v>87</v>
      </c>
      <c r="AG919" s="61" t="s">
        <v>978</v>
      </c>
      <c r="AH919" s="60" t="s">
        <v>1594</v>
      </c>
      <c r="AI919" s="48" t="s">
        <v>108</v>
      </c>
      <c r="AJ919" s="59">
        <v>45687</v>
      </c>
      <c r="AK919" s="50">
        <v>3900000</v>
      </c>
      <c r="AL919" s="50">
        <v>3900000</v>
      </c>
      <c r="AM919" s="48">
        <v>129433</v>
      </c>
      <c r="AN919" s="48">
        <v>1041</v>
      </c>
      <c r="AO919" s="57">
        <v>45686</v>
      </c>
      <c r="AP919" s="50">
        <v>3900000</v>
      </c>
      <c r="AQ919" s="48">
        <v>1070</v>
      </c>
      <c r="AR919" s="57">
        <v>45692</v>
      </c>
      <c r="AS919" s="50">
        <v>3900000</v>
      </c>
      <c r="AT919" s="65">
        <v>1</v>
      </c>
      <c r="AU919" s="65">
        <v>15</v>
      </c>
      <c r="AV919" s="65">
        <v>45</v>
      </c>
      <c r="AW919" s="66" t="s">
        <v>110</v>
      </c>
      <c r="AX919" s="52">
        <v>45</v>
      </c>
      <c r="AY919" s="57">
        <v>45733</v>
      </c>
      <c r="AZ919" s="37"/>
      <c r="BA919" s="75"/>
      <c r="BB919" s="75"/>
      <c r="BC919" s="75"/>
      <c r="BD919" s="75"/>
      <c r="BE919" s="75"/>
      <c r="BF919" s="75"/>
      <c r="BG919" s="75"/>
      <c r="BH919" s="75"/>
      <c r="BI919" s="75"/>
      <c r="BJ919" s="75"/>
      <c r="BK919" s="75"/>
      <c r="BL919" s="75"/>
      <c r="BM919" s="75"/>
      <c r="BN919" s="75"/>
      <c r="BO919" s="75"/>
      <c r="BP919" s="75"/>
      <c r="BQ919" s="75"/>
      <c r="BR919" s="75"/>
      <c r="BS919" s="75"/>
      <c r="BT919" s="75"/>
      <c r="BU919" s="75"/>
      <c r="BV919" s="75"/>
      <c r="BW919" s="75"/>
      <c r="BX919" s="57">
        <v>45733</v>
      </c>
      <c r="BY919" s="65">
        <f>R919+AX919</f>
        <v>165</v>
      </c>
      <c r="BZ919" s="66" t="s">
        <v>4527</v>
      </c>
      <c r="CA919" s="42">
        <f>T919+AL919</f>
        <v>14300000</v>
      </c>
      <c r="CB919" s="66" t="s">
        <v>656</v>
      </c>
    </row>
    <row r="920" spans="1:80" s="58" customFormat="1" ht="29.25" customHeight="1" x14ac:dyDescent="0.3">
      <c r="A920" s="75">
        <v>919</v>
      </c>
      <c r="B920" s="73">
        <v>115608</v>
      </c>
      <c r="C920" s="36" t="s">
        <v>1590</v>
      </c>
      <c r="D920" s="71" t="s">
        <v>1591</v>
      </c>
      <c r="E920" s="71" t="s">
        <v>1592</v>
      </c>
      <c r="F920" s="66" t="s">
        <v>5270</v>
      </c>
      <c r="G920" s="38" t="s">
        <v>5271</v>
      </c>
      <c r="H920" s="76" t="s">
        <v>76</v>
      </c>
      <c r="I920" s="76" t="s">
        <v>5272</v>
      </c>
      <c r="J920" s="40" t="s">
        <v>5263</v>
      </c>
      <c r="K920" s="66" t="s">
        <v>80</v>
      </c>
      <c r="L920" s="76" t="s">
        <v>81</v>
      </c>
      <c r="M920" s="86">
        <v>45566</v>
      </c>
      <c r="N920" s="86">
        <v>45569</v>
      </c>
      <c r="O920" s="86">
        <v>45691</v>
      </c>
      <c r="P920" s="76">
        <v>4</v>
      </c>
      <c r="Q920" s="76">
        <v>0</v>
      </c>
      <c r="R920" s="76">
        <v>120</v>
      </c>
      <c r="S920" s="76" t="s">
        <v>1144</v>
      </c>
      <c r="T920" s="69">
        <v>10400000</v>
      </c>
      <c r="U920" s="69">
        <v>2600000</v>
      </c>
      <c r="V920" s="77">
        <v>1802</v>
      </c>
      <c r="W920" s="44">
        <v>45545</v>
      </c>
      <c r="X920" s="45">
        <v>93600000</v>
      </c>
      <c r="Y920" s="77">
        <v>2290</v>
      </c>
      <c r="Z920" s="97">
        <v>45567</v>
      </c>
      <c r="AA920" s="111">
        <v>10400000</v>
      </c>
      <c r="AB920" s="77" t="s">
        <v>84</v>
      </c>
      <c r="AC920" s="86">
        <v>45565</v>
      </c>
      <c r="AD920" s="48" t="s">
        <v>5273</v>
      </c>
      <c r="AE920" s="8" t="s">
        <v>5274</v>
      </c>
      <c r="AF920" s="77" t="s">
        <v>87</v>
      </c>
      <c r="AG920" s="61" t="s">
        <v>978</v>
      </c>
      <c r="AH920" s="60" t="s">
        <v>1594</v>
      </c>
      <c r="AI920" s="48" t="s">
        <v>108</v>
      </c>
      <c r="AJ920" s="59">
        <v>45691</v>
      </c>
      <c r="AK920" s="50">
        <v>3900000</v>
      </c>
      <c r="AL920" s="50">
        <v>3900000</v>
      </c>
      <c r="AM920" s="48">
        <v>129650</v>
      </c>
      <c r="AN920" s="48">
        <v>1065</v>
      </c>
      <c r="AO920" s="57">
        <v>45687</v>
      </c>
      <c r="AP920" s="50">
        <v>3900000</v>
      </c>
      <c r="AQ920" s="48">
        <v>1080</v>
      </c>
      <c r="AR920" s="57">
        <v>45693</v>
      </c>
      <c r="AS920" s="50">
        <v>3900000</v>
      </c>
      <c r="AT920" s="65">
        <v>1</v>
      </c>
      <c r="AU920" s="65">
        <v>15</v>
      </c>
      <c r="AV920" s="65">
        <v>45</v>
      </c>
      <c r="AW920" s="66" t="s">
        <v>110</v>
      </c>
      <c r="AX920" s="52">
        <v>45</v>
      </c>
      <c r="AY920" s="57">
        <v>45734</v>
      </c>
      <c r="AZ920" s="37"/>
      <c r="BA920" s="75"/>
      <c r="BB920" s="75"/>
      <c r="BC920" s="75"/>
      <c r="BD920" s="75"/>
      <c r="BE920" s="75"/>
      <c r="BF920" s="75"/>
      <c r="BG920" s="75"/>
      <c r="BH920" s="75"/>
      <c r="BI920" s="75"/>
      <c r="BJ920" s="75"/>
      <c r="BK920" s="75"/>
      <c r="BL920" s="75"/>
      <c r="BM920" s="75"/>
      <c r="BN920" s="75"/>
      <c r="BO920" s="75"/>
      <c r="BP920" s="75"/>
      <c r="BQ920" s="75"/>
      <c r="BR920" s="75"/>
      <c r="BS920" s="75"/>
      <c r="BT920" s="75"/>
      <c r="BU920" s="75"/>
      <c r="BV920" s="75"/>
      <c r="BW920" s="75"/>
      <c r="BX920" s="57">
        <v>45734</v>
      </c>
      <c r="BY920" s="65">
        <f>R920+AX920</f>
        <v>165</v>
      </c>
      <c r="BZ920" s="66" t="s">
        <v>4527</v>
      </c>
      <c r="CA920" s="42">
        <f>T920+AL920</f>
        <v>14300000</v>
      </c>
      <c r="CB920" s="66" t="s">
        <v>656</v>
      </c>
    </row>
    <row r="921" spans="1:80" s="58" customFormat="1" ht="29.25" customHeight="1" x14ac:dyDescent="0.3">
      <c r="A921" s="75">
        <v>920</v>
      </c>
      <c r="B921" s="73">
        <v>115638</v>
      </c>
      <c r="C921" s="36" t="s">
        <v>121</v>
      </c>
      <c r="D921" s="71" t="s">
        <v>122</v>
      </c>
      <c r="E921" s="71" t="s">
        <v>123</v>
      </c>
      <c r="F921" s="66" t="s">
        <v>5275</v>
      </c>
      <c r="G921" s="38" t="s">
        <v>5276</v>
      </c>
      <c r="H921" s="76" t="s">
        <v>76</v>
      </c>
      <c r="I921" s="76" t="s">
        <v>5277</v>
      </c>
      <c r="J921" s="40" t="s">
        <v>209</v>
      </c>
      <c r="K921" s="66" t="s">
        <v>80</v>
      </c>
      <c r="L921" s="76" t="s">
        <v>81</v>
      </c>
      <c r="M921" s="86">
        <v>45565</v>
      </c>
      <c r="N921" s="86">
        <v>45567</v>
      </c>
      <c r="O921" s="86">
        <v>45689</v>
      </c>
      <c r="P921" s="76">
        <v>4</v>
      </c>
      <c r="Q921" s="76">
        <v>0</v>
      </c>
      <c r="R921" s="76">
        <v>120</v>
      </c>
      <c r="S921" s="76" t="s">
        <v>1144</v>
      </c>
      <c r="T921" s="69">
        <v>21600000</v>
      </c>
      <c r="U921" s="69">
        <v>5400000</v>
      </c>
      <c r="V921" s="77">
        <v>1805</v>
      </c>
      <c r="W921" s="44">
        <v>45546</v>
      </c>
      <c r="X921" s="45">
        <v>43200000</v>
      </c>
      <c r="Y921" s="77">
        <v>2291</v>
      </c>
      <c r="Z921" s="97">
        <v>45567</v>
      </c>
      <c r="AA921" s="111">
        <v>21600000</v>
      </c>
      <c r="AB921" s="77" t="s">
        <v>84</v>
      </c>
      <c r="AC921" s="86">
        <v>45565</v>
      </c>
      <c r="AD921" s="48" t="s">
        <v>5278</v>
      </c>
      <c r="AE921" s="8" t="s">
        <v>5279</v>
      </c>
      <c r="AF921" s="77" t="s">
        <v>87</v>
      </c>
      <c r="AG921" s="61" t="s">
        <v>130</v>
      </c>
      <c r="AH921" s="99" t="s">
        <v>3668</v>
      </c>
      <c r="AI921" s="48" t="s">
        <v>108</v>
      </c>
      <c r="AJ921" s="59">
        <v>45686</v>
      </c>
      <c r="AK921" s="50">
        <v>8100000</v>
      </c>
      <c r="AL921" s="50">
        <v>8100000</v>
      </c>
      <c r="AM921" s="48">
        <v>129016</v>
      </c>
      <c r="AN921" s="48">
        <v>1010</v>
      </c>
      <c r="AO921" s="57">
        <v>45685</v>
      </c>
      <c r="AP921" s="50">
        <v>8100000</v>
      </c>
      <c r="AQ921" s="48">
        <v>1041</v>
      </c>
      <c r="AR921" s="57">
        <v>45692</v>
      </c>
      <c r="AS921" s="50">
        <v>8100000</v>
      </c>
      <c r="AT921" s="65">
        <v>1</v>
      </c>
      <c r="AU921" s="65">
        <v>15</v>
      </c>
      <c r="AV921" s="65">
        <v>45</v>
      </c>
      <c r="AW921" s="66" t="s">
        <v>110</v>
      </c>
      <c r="AX921" s="52">
        <v>45</v>
      </c>
      <c r="AY921" s="57">
        <v>45732</v>
      </c>
      <c r="AZ921" s="37"/>
      <c r="BA921" s="75"/>
      <c r="BB921" s="75"/>
      <c r="BC921" s="75"/>
      <c r="BD921" s="75"/>
      <c r="BE921" s="75"/>
      <c r="BF921" s="75"/>
      <c r="BG921" s="75"/>
      <c r="BH921" s="75"/>
      <c r="BI921" s="75"/>
      <c r="BJ921" s="75"/>
      <c r="BK921" s="75"/>
      <c r="BL921" s="75"/>
      <c r="BM921" s="75"/>
      <c r="BN921" s="75"/>
      <c r="BO921" s="75"/>
      <c r="BP921" s="75"/>
      <c r="BQ921" s="75"/>
      <c r="BR921" s="75"/>
      <c r="BS921" s="75"/>
      <c r="BT921" s="75"/>
      <c r="BU921" s="75"/>
      <c r="BV921" s="75"/>
      <c r="BW921" s="75"/>
      <c r="BX921" s="57">
        <v>45732</v>
      </c>
      <c r="BY921" s="65">
        <f>R921+AX921</f>
        <v>165</v>
      </c>
      <c r="BZ921" s="66" t="s">
        <v>4527</v>
      </c>
      <c r="CA921" s="42">
        <f>T921+AL921</f>
        <v>29700000</v>
      </c>
      <c r="CB921" s="66" t="s">
        <v>656</v>
      </c>
    </row>
    <row r="922" spans="1:80" s="58" customFormat="1" ht="29.25" customHeight="1" x14ac:dyDescent="0.3">
      <c r="A922" s="75">
        <v>921</v>
      </c>
      <c r="B922" s="73">
        <v>115638</v>
      </c>
      <c r="C922" s="36" t="s">
        <v>121</v>
      </c>
      <c r="D922" s="71" t="s">
        <v>122</v>
      </c>
      <c r="E922" s="71" t="s">
        <v>123</v>
      </c>
      <c r="F922" s="66" t="s">
        <v>5280</v>
      </c>
      <c r="G922" s="38" t="s">
        <v>277</v>
      </c>
      <c r="H922" s="76" t="s">
        <v>76</v>
      </c>
      <c r="I922" s="76" t="s">
        <v>5281</v>
      </c>
      <c r="J922" s="40" t="s">
        <v>209</v>
      </c>
      <c r="K922" s="66" t="s">
        <v>80</v>
      </c>
      <c r="L922" s="76" t="s">
        <v>81</v>
      </c>
      <c r="M922" s="86">
        <v>45565</v>
      </c>
      <c r="N922" s="86">
        <v>45569</v>
      </c>
      <c r="O922" s="86">
        <v>45691</v>
      </c>
      <c r="P922" s="76">
        <v>4</v>
      </c>
      <c r="Q922" s="76">
        <v>15</v>
      </c>
      <c r="R922" s="76">
        <v>135</v>
      </c>
      <c r="S922" s="76" t="s">
        <v>2785</v>
      </c>
      <c r="T922" s="69">
        <v>21600000</v>
      </c>
      <c r="U922" s="69">
        <v>5400000</v>
      </c>
      <c r="V922" s="77">
        <v>1805</v>
      </c>
      <c r="W922" s="44">
        <v>45546</v>
      </c>
      <c r="X922" s="45">
        <v>43200000</v>
      </c>
      <c r="Y922" s="77">
        <v>2292</v>
      </c>
      <c r="Z922" s="97">
        <v>45567</v>
      </c>
      <c r="AA922" s="111">
        <v>21600000</v>
      </c>
      <c r="AB922" s="77" t="s">
        <v>84</v>
      </c>
      <c r="AC922" s="86">
        <v>45565</v>
      </c>
      <c r="AD922" s="48" t="s">
        <v>5282</v>
      </c>
      <c r="AE922" s="8" t="s">
        <v>5283</v>
      </c>
      <c r="AF922" s="77" t="s">
        <v>87</v>
      </c>
      <c r="AG922" s="61" t="s">
        <v>130</v>
      </c>
      <c r="AH922" s="99" t="s">
        <v>3668</v>
      </c>
      <c r="AI922" s="48" t="s">
        <v>108</v>
      </c>
      <c r="AJ922" s="59">
        <v>45687</v>
      </c>
      <c r="AK922" s="50">
        <v>8100000</v>
      </c>
      <c r="AL922" s="50">
        <v>8100000</v>
      </c>
      <c r="AM922" s="48">
        <v>129011</v>
      </c>
      <c r="AN922" s="48">
        <v>1004</v>
      </c>
      <c r="AO922" s="57">
        <v>45685</v>
      </c>
      <c r="AP922" s="50">
        <v>8100000</v>
      </c>
      <c r="AQ922" s="48">
        <v>1042</v>
      </c>
      <c r="AR922" s="57">
        <v>45692</v>
      </c>
      <c r="AS922" s="50">
        <v>8100000</v>
      </c>
      <c r="AT922" s="65">
        <v>1</v>
      </c>
      <c r="AU922" s="65">
        <v>15</v>
      </c>
      <c r="AV922" s="65">
        <v>45</v>
      </c>
      <c r="AW922" s="66" t="s">
        <v>110</v>
      </c>
      <c r="AX922" s="52">
        <v>45</v>
      </c>
      <c r="AY922" s="57">
        <v>45734</v>
      </c>
      <c r="AZ922" s="37"/>
      <c r="BA922" s="75"/>
      <c r="BB922" s="75"/>
      <c r="BC922" s="75"/>
      <c r="BD922" s="75"/>
      <c r="BE922" s="75"/>
      <c r="BF922" s="75"/>
      <c r="BG922" s="75"/>
      <c r="BH922" s="75"/>
      <c r="BI922" s="75"/>
      <c r="BJ922" s="75"/>
      <c r="BK922" s="75"/>
      <c r="BL922" s="75"/>
      <c r="BM922" s="75"/>
      <c r="BN922" s="75"/>
      <c r="BO922" s="75"/>
      <c r="BP922" s="75"/>
      <c r="BQ922" s="75"/>
      <c r="BR922" s="75"/>
      <c r="BS922" s="75"/>
      <c r="BT922" s="75"/>
      <c r="BU922" s="75"/>
      <c r="BV922" s="75"/>
      <c r="BW922" s="75"/>
      <c r="BX922" s="57">
        <v>45734</v>
      </c>
      <c r="BY922" s="65">
        <f>R922+AX922</f>
        <v>180</v>
      </c>
      <c r="BZ922" s="66" t="s">
        <v>2888</v>
      </c>
      <c r="CA922" s="42">
        <f>T922+AL922</f>
        <v>29700000</v>
      </c>
      <c r="CB922" s="66" t="s">
        <v>656</v>
      </c>
    </row>
    <row r="923" spans="1:80" s="58" customFormat="1" ht="29.25" customHeight="1" x14ac:dyDescent="0.3">
      <c r="A923" s="75">
        <v>922</v>
      </c>
      <c r="B923" s="73">
        <v>116570</v>
      </c>
      <c r="C923" s="36" t="s">
        <v>133</v>
      </c>
      <c r="D923" s="71" t="s">
        <v>134</v>
      </c>
      <c r="E923" s="71" t="s">
        <v>385</v>
      </c>
      <c r="F923" s="66" t="s">
        <v>5284</v>
      </c>
      <c r="G923" s="38" t="s">
        <v>5285</v>
      </c>
      <c r="H923" s="76" t="s">
        <v>76</v>
      </c>
      <c r="I923" s="76" t="s">
        <v>5286</v>
      </c>
      <c r="J923" s="40" t="s">
        <v>1045</v>
      </c>
      <c r="K923" s="66" t="s">
        <v>80</v>
      </c>
      <c r="L923" s="76" t="s">
        <v>81</v>
      </c>
      <c r="M923" s="86">
        <v>45568</v>
      </c>
      <c r="N923" s="86">
        <v>45569</v>
      </c>
      <c r="O923" s="86">
        <v>45675</v>
      </c>
      <c r="P923" s="76">
        <v>3</v>
      </c>
      <c r="Q923" s="76">
        <v>15</v>
      </c>
      <c r="R923" s="76">
        <f>90+15</f>
        <v>105</v>
      </c>
      <c r="S923" s="76" t="s">
        <v>82</v>
      </c>
      <c r="T923" s="69">
        <v>18550000</v>
      </c>
      <c r="U923" s="69">
        <v>5300000</v>
      </c>
      <c r="V923" s="77">
        <v>1853</v>
      </c>
      <c r="W923" s="44">
        <v>45554</v>
      </c>
      <c r="X923" s="45">
        <v>185500000</v>
      </c>
      <c r="Y923" s="77">
        <v>2336</v>
      </c>
      <c r="Z923" s="97">
        <v>45569</v>
      </c>
      <c r="AA923" s="111">
        <v>18550000</v>
      </c>
      <c r="AB923" s="77" t="s">
        <v>84</v>
      </c>
      <c r="AC923" s="86">
        <v>45565</v>
      </c>
      <c r="AD923" s="48" t="s">
        <v>5287</v>
      </c>
      <c r="AE923" s="8" t="s">
        <v>5288</v>
      </c>
      <c r="AF923" s="77" t="s">
        <v>87</v>
      </c>
      <c r="AG923" s="61" t="s">
        <v>5001</v>
      </c>
      <c r="AH923" s="60" t="s">
        <v>3956</v>
      </c>
      <c r="AI923" s="48" t="s">
        <v>108</v>
      </c>
      <c r="AJ923" s="97">
        <v>45652</v>
      </c>
      <c r="AK923" s="50">
        <v>7950000</v>
      </c>
      <c r="AL923" s="50">
        <v>7950000</v>
      </c>
      <c r="AM923" s="48">
        <v>124802</v>
      </c>
      <c r="AN923" s="46">
        <v>2174</v>
      </c>
      <c r="AO923" s="59">
        <v>45649</v>
      </c>
      <c r="AP923" s="50">
        <v>7950000</v>
      </c>
      <c r="AQ923" s="46">
        <v>2763</v>
      </c>
      <c r="AR923" s="59">
        <v>45653</v>
      </c>
      <c r="AS923" s="50">
        <v>7950000</v>
      </c>
      <c r="AT923" s="66">
        <v>1</v>
      </c>
      <c r="AU923" s="66">
        <v>15</v>
      </c>
      <c r="AV923" s="66">
        <f>AT923*30+AU923</f>
        <v>45</v>
      </c>
      <c r="AW923" s="66" t="s">
        <v>110</v>
      </c>
      <c r="AX923" s="66">
        <v>45</v>
      </c>
      <c r="AY923" s="86">
        <v>45719</v>
      </c>
      <c r="AZ923" s="75"/>
      <c r="BA923" s="75"/>
      <c r="BB923" s="75"/>
      <c r="BC923" s="75"/>
      <c r="BD923" s="75"/>
      <c r="BE923" s="75"/>
      <c r="BF923" s="75"/>
      <c r="BG923" s="75"/>
      <c r="BH923" s="75"/>
      <c r="BI923" s="75"/>
      <c r="BJ923" s="75"/>
      <c r="BK923" s="75"/>
      <c r="BL923" s="75"/>
      <c r="BM923" s="75"/>
      <c r="BN923" s="75"/>
      <c r="BO923" s="75"/>
      <c r="BP923" s="75"/>
      <c r="BQ923" s="75"/>
      <c r="BR923" s="75"/>
      <c r="BS923" s="75"/>
      <c r="BT923" s="75"/>
      <c r="BU923" s="75"/>
      <c r="BV923" s="75"/>
      <c r="BW923" s="75"/>
      <c r="BX923" s="86">
        <v>45719</v>
      </c>
      <c r="BY923" s="65">
        <f>R923+AX923</f>
        <v>150</v>
      </c>
      <c r="BZ923" s="66" t="s">
        <v>111</v>
      </c>
      <c r="CA923" s="42">
        <f>T923+AL923</f>
        <v>26500000</v>
      </c>
      <c r="CB923" s="66" t="s">
        <v>656</v>
      </c>
    </row>
    <row r="924" spans="1:80" s="58" customFormat="1" ht="29.25" customHeight="1" x14ac:dyDescent="0.3">
      <c r="A924" s="75">
        <v>923</v>
      </c>
      <c r="B924" s="73">
        <v>114914</v>
      </c>
      <c r="C924" s="36" t="s">
        <v>133</v>
      </c>
      <c r="D924" s="71" t="s">
        <v>134</v>
      </c>
      <c r="E924" s="71" t="s">
        <v>385</v>
      </c>
      <c r="F924" s="66" t="s">
        <v>5289</v>
      </c>
      <c r="G924" s="38" t="s">
        <v>1192</v>
      </c>
      <c r="H924" s="76" t="s">
        <v>76</v>
      </c>
      <c r="I924" s="76" t="s">
        <v>5290</v>
      </c>
      <c r="J924" s="40" t="s">
        <v>886</v>
      </c>
      <c r="K924" s="66" t="s">
        <v>80</v>
      </c>
      <c r="L924" s="76" t="s">
        <v>81</v>
      </c>
      <c r="M924" s="86">
        <v>45566</v>
      </c>
      <c r="N924" s="86">
        <v>45568</v>
      </c>
      <c r="O924" s="86">
        <v>45705</v>
      </c>
      <c r="P924" s="76">
        <v>4</v>
      </c>
      <c r="Q924" s="76">
        <v>15</v>
      </c>
      <c r="R924" s="76">
        <v>135</v>
      </c>
      <c r="S924" s="76" t="s">
        <v>2785</v>
      </c>
      <c r="T924" s="69">
        <v>11700000</v>
      </c>
      <c r="U924" s="69">
        <v>2600000</v>
      </c>
      <c r="V924" s="77">
        <v>1785</v>
      </c>
      <c r="W924" s="44">
        <v>45545</v>
      </c>
      <c r="X924" s="45">
        <v>58500000</v>
      </c>
      <c r="Y924" s="77">
        <v>2293</v>
      </c>
      <c r="Z924" s="97">
        <v>45567</v>
      </c>
      <c r="AA924" s="111">
        <v>11700000</v>
      </c>
      <c r="AB924" s="77" t="s">
        <v>84</v>
      </c>
      <c r="AC924" s="86">
        <v>45565</v>
      </c>
      <c r="AD924" s="48" t="s">
        <v>5291</v>
      </c>
      <c r="AE924" s="8" t="s">
        <v>5292</v>
      </c>
      <c r="AF924" s="77" t="s">
        <v>87</v>
      </c>
      <c r="AG924" s="61" t="s">
        <v>643</v>
      </c>
      <c r="AH924" s="61" t="s">
        <v>107</v>
      </c>
      <c r="AI924" s="48" t="s">
        <v>108</v>
      </c>
      <c r="AJ924" s="59">
        <v>45705</v>
      </c>
      <c r="AK924" s="50">
        <v>3900000</v>
      </c>
      <c r="AL924" s="50">
        <v>3900000</v>
      </c>
      <c r="AM924" s="48">
        <v>130738</v>
      </c>
      <c r="AN924" s="48">
        <v>1169</v>
      </c>
      <c r="AO924" s="57">
        <v>45702</v>
      </c>
      <c r="AP924" s="50">
        <v>3900000</v>
      </c>
      <c r="AQ924" s="48">
        <v>1197</v>
      </c>
      <c r="AR924" s="57">
        <v>45707</v>
      </c>
      <c r="AS924" s="50">
        <v>3900000</v>
      </c>
      <c r="AT924" s="66">
        <v>1</v>
      </c>
      <c r="AU924" s="66">
        <v>15</v>
      </c>
      <c r="AV924" s="66">
        <v>45</v>
      </c>
      <c r="AW924" s="66" t="s">
        <v>4982</v>
      </c>
      <c r="AX924" s="66">
        <v>45</v>
      </c>
      <c r="AY924" s="57">
        <v>45748</v>
      </c>
      <c r="AZ924" s="37"/>
      <c r="BA924" s="75"/>
      <c r="BB924" s="75"/>
      <c r="BC924" s="75"/>
      <c r="BD924" s="75"/>
      <c r="BE924" s="75"/>
      <c r="BF924" s="75"/>
      <c r="BG924" s="75"/>
      <c r="BH924" s="75"/>
      <c r="BI924" s="75"/>
      <c r="BJ924" s="75"/>
      <c r="BK924" s="75"/>
      <c r="BL924" s="75"/>
      <c r="BM924" s="75"/>
      <c r="BN924" s="75"/>
      <c r="BO924" s="75"/>
      <c r="BP924" s="75"/>
      <c r="BQ924" s="75"/>
      <c r="BR924" s="75"/>
      <c r="BS924" s="75"/>
      <c r="BT924" s="75"/>
      <c r="BU924" s="75"/>
      <c r="BV924" s="75"/>
      <c r="BW924" s="75"/>
      <c r="BX924" s="64">
        <v>45748</v>
      </c>
      <c r="BY924" s="65">
        <f>R924+AX924</f>
        <v>180</v>
      </c>
      <c r="BZ924" s="66" t="s">
        <v>2888</v>
      </c>
      <c r="CA924" s="42">
        <f>T924+AL924</f>
        <v>15600000</v>
      </c>
      <c r="CB924" s="66" t="s">
        <v>656</v>
      </c>
    </row>
    <row r="925" spans="1:80" s="58" customFormat="1" ht="29.25" customHeight="1" x14ac:dyDescent="0.3">
      <c r="A925" s="75">
        <v>924</v>
      </c>
      <c r="B925" s="73">
        <v>114913</v>
      </c>
      <c r="C925" s="36" t="s">
        <v>133</v>
      </c>
      <c r="D925" s="71" t="s">
        <v>134</v>
      </c>
      <c r="E925" s="71" t="s">
        <v>385</v>
      </c>
      <c r="F925" s="66" t="s">
        <v>5293</v>
      </c>
      <c r="G925" s="38" t="s">
        <v>5294</v>
      </c>
      <c r="H925" s="76" t="s">
        <v>76</v>
      </c>
      <c r="I925" s="76" t="s">
        <v>5295</v>
      </c>
      <c r="J925" s="40" t="s">
        <v>402</v>
      </c>
      <c r="K925" s="66" t="s">
        <v>80</v>
      </c>
      <c r="L925" s="76" t="s">
        <v>81</v>
      </c>
      <c r="M925" s="86">
        <v>45566</v>
      </c>
      <c r="N925" s="86">
        <v>45567</v>
      </c>
      <c r="O925" s="86">
        <v>45704</v>
      </c>
      <c r="P925" s="76">
        <v>4</v>
      </c>
      <c r="Q925" s="76">
        <v>15</v>
      </c>
      <c r="R925" s="76">
        <v>135</v>
      </c>
      <c r="S925" s="76" t="s">
        <v>2785</v>
      </c>
      <c r="T925" s="69">
        <v>12600000</v>
      </c>
      <c r="U925" s="69">
        <v>2800000</v>
      </c>
      <c r="V925" s="77">
        <v>1784</v>
      </c>
      <c r="W925" s="44">
        <v>45545</v>
      </c>
      <c r="X925" s="45">
        <v>504000000</v>
      </c>
      <c r="Y925" s="77">
        <v>2294</v>
      </c>
      <c r="Z925" s="97">
        <v>45567</v>
      </c>
      <c r="AA925" s="111">
        <v>12600000</v>
      </c>
      <c r="AB925" s="77" t="s">
        <v>84</v>
      </c>
      <c r="AC925" s="86">
        <v>45565</v>
      </c>
      <c r="AD925" s="48" t="s">
        <v>5296</v>
      </c>
      <c r="AE925" s="8" t="s">
        <v>5297</v>
      </c>
      <c r="AF925" s="77" t="s">
        <v>87</v>
      </c>
      <c r="AG925" s="48" t="s">
        <v>626</v>
      </c>
      <c r="AH925" s="60" t="s">
        <v>4568</v>
      </c>
      <c r="AI925" s="48" t="s">
        <v>108</v>
      </c>
      <c r="AJ925" s="59">
        <v>45702</v>
      </c>
      <c r="AK925" s="50">
        <v>4200000</v>
      </c>
      <c r="AL925" s="50">
        <v>4200000</v>
      </c>
      <c r="AM925" s="48">
        <v>130245</v>
      </c>
      <c r="AN925" s="48">
        <v>1143</v>
      </c>
      <c r="AO925" s="57">
        <v>45699</v>
      </c>
      <c r="AP925" s="50">
        <v>4200000</v>
      </c>
      <c r="AQ925" s="48">
        <v>1159</v>
      </c>
      <c r="AR925" s="57">
        <v>45702</v>
      </c>
      <c r="AS925" s="50">
        <v>4200000</v>
      </c>
      <c r="AT925" s="66">
        <v>1</v>
      </c>
      <c r="AU925" s="66">
        <v>15</v>
      </c>
      <c r="AV925" s="66">
        <v>45</v>
      </c>
      <c r="AW925" s="66" t="s">
        <v>110</v>
      </c>
      <c r="AX925" s="52">
        <v>45</v>
      </c>
      <c r="AY925" s="57">
        <v>45747</v>
      </c>
      <c r="AZ925" s="37"/>
      <c r="BA925" s="75"/>
      <c r="BB925" s="75"/>
      <c r="BC925" s="75"/>
      <c r="BD925" s="75"/>
      <c r="BE925" s="75"/>
      <c r="BF925" s="75"/>
      <c r="BG925" s="75"/>
      <c r="BH925" s="75"/>
      <c r="BI925" s="75"/>
      <c r="BJ925" s="75"/>
      <c r="BK925" s="75"/>
      <c r="BL925" s="75"/>
      <c r="BM925" s="75"/>
      <c r="BN925" s="75"/>
      <c r="BO925" s="75"/>
      <c r="BP925" s="75"/>
      <c r="BQ925" s="75"/>
      <c r="BR925" s="75"/>
      <c r="BS925" s="75"/>
      <c r="BT925" s="75"/>
      <c r="BU925" s="75"/>
      <c r="BV925" s="75"/>
      <c r="BW925" s="75"/>
      <c r="BX925" s="64">
        <v>45747</v>
      </c>
      <c r="BY925" s="65">
        <f>R925+AX925</f>
        <v>180</v>
      </c>
      <c r="BZ925" s="66" t="s">
        <v>2888</v>
      </c>
      <c r="CA925" s="42">
        <f>T925+AL925</f>
        <v>16800000</v>
      </c>
      <c r="CB925" s="66" t="s">
        <v>656</v>
      </c>
    </row>
    <row r="926" spans="1:80" s="58" customFormat="1" ht="29.25" customHeight="1" x14ac:dyDescent="0.3">
      <c r="A926" s="75">
        <v>925</v>
      </c>
      <c r="B926" s="73">
        <v>115608</v>
      </c>
      <c r="C926" s="36" t="s">
        <v>1590</v>
      </c>
      <c r="D926" s="71" t="s">
        <v>1591</v>
      </c>
      <c r="E926" s="71" t="s">
        <v>1592</v>
      </c>
      <c r="F926" s="66" t="s">
        <v>5298</v>
      </c>
      <c r="G926" s="38" t="s">
        <v>2487</v>
      </c>
      <c r="H926" s="76" t="s">
        <v>76</v>
      </c>
      <c r="I926" s="76" t="s">
        <v>5299</v>
      </c>
      <c r="J926" s="40" t="s">
        <v>5263</v>
      </c>
      <c r="K926" s="66" t="s">
        <v>80</v>
      </c>
      <c r="L926" s="76" t="s">
        <v>81</v>
      </c>
      <c r="M926" s="86">
        <v>45567</v>
      </c>
      <c r="N926" s="86">
        <v>45573</v>
      </c>
      <c r="O926" s="86">
        <v>45695</v>
      </c>
      <c r="P926" s="76">
        <v>4</v>
      </c>
      <c r="Q926" s="76">
        <v>0</v>
      </c>
      <c r="R926" s="76">
        <v>120</v>
      </c>
      <c r="S926" s="76" t="s">
        <v>1144</v>
      </c>
      <c r="T926" s="69">
        <v>10400000</v>
      </c>
      <c r="U926" s="69">
        <v>2600000</v>
      </c>
      <c r="V926" s="77">
        <v>1802</v>
      </c>
      <c r="W926" s="44">
        <v>45545</v>
      </c>
      <c r="X926" s="45">
        <v>93600000</v>
      </c>
      <c r="Y926" s="77">
        <v>2337</v>
      </c>
      <c r="Z926" s="97">
        <v>45569</v>
      </c>
      <c r="AA926" s="111">
        <v>10400000</v>
      </c>
      <c r="AB926" s="77" t="s">
        <v>84</v>
      </c>
      <c r="AC926" s="86">
        <v>45565</v>
      </c>
      <c r="AD926" s="48" t="s">
        <v>5300</v>
      </c>
      <c r="AE926" s="8" t="s">
        <v>5301</v>
      </c>
      <c r="AF926" s="77" t="s">
        <v>87</v>
      </c>
      <c r="AG926" s="61" t="s">
        <v>978</v>
      </c>
      <c r="AH926" s="60" t="s">
        <v>1594</v>
      </c>
      <c r="AI926" s="48" t="s">
        <v>108</v>
      </c>
      <c r="AJ926" s="59">
        <v>45695</v>
      </c>
      <c r="AK926" s="50">
        <v>3900000</v>
      </c>
      <c r="AL926" s="50">
        <v>3900000</v>
      </c>
      <c r="AM926" s="48">
        <v>129610</v>
      </c>
      <c r="AN926" s="48">
        <v>1054</v>
      </c>
      <c r="AO926" s="57">
        <v>45687</v>
      </c>
      <c r="AP926" s="50">
        <v>3900000</v>
      </c>
      <c r="AQ926" s="48">
        <v>1137</v>
      </c>
      <c r="AR926" s="57">
        <v>45699</v>
      </c>
      <c r="AS926" s="50">
        <v>3900000</v>
      </c>
      <c r="AT926" s="66">
        <v>1</v>
      </c>
      <c r="AU926" s="66">
        <v>15</v>
      </c>
      <c r="AV926" s="66">
        <v>45</v>
      </c>
      <c r="AW926" s="66" t="s">
        <v>110</v>
      </c>
      <c r="AX926" s="66">
        <v>45</v>
      </c>
      <c r="AY926" s="57">
        <v>45738</v>
      </c>
      <c r="AZ926" s="37"/>
      <c r="BA926" s="75"/>
      <c r="BB926" s="75"/>
      <c r="BC926" s="75"/>
      <c r="BD926" s="75"/>
      <c r="BE926" s="75"/>
      <c r="BF926" s="75"/>
      <c r="BG926" s="75"/>
      <c r="BH926" s="75"/>
      <c r="BI926" s="75"/>
      <c r="BJ926" s="75"/>
      <c r="BK926" s="75"/>
      <c r="BL926" s="75"/>
      <c r="BM926" s="75"/>
      <c r="BN926" s="75"/>
      <c r="BO926" s="75"/>
      <c r="BP926" s="75"/>
      <c r="BQ926" s="75"/>
      <c r="BR926" s="75"/>
      <c r="BS926" s="75"/>
      <c r="BT926" s="75"/>
      <c r="BU926" s="75"/>
      <c r="BV926" s="75"/>
      <c r="BW926" s="75"/>
      <c r="BX926" s="64">
        <v>45738</v>
      </c>
      <c r="BY926" s="65">
        <f>R926+AX926</f>
        <v>165</v>
      </c>
      <c r="BZ926" s="66" t="s">
        <v>4527</v>
      </c>
      <c r="CA926" s="42">
        <f>T926+AL926</f>
        <v>14300000</v>
      </c>
      <c r="CB926" s="66" t="s">
        <v>656</v>
      </c>
    </row>
    <row r="927" spans="1:80" s="58" customFormat="1" ht="29.25" customHeight="1" x14ac:dyDescent="0.3">
      <c r="A927" s="75">
        <v>926</v>
      </c>
      <c r="B927" s="73">
        <v>115645</v>
      </c>
      <c r="C927" s="36" t="s">
        <v>335</v>
      </c>
      <c r="D927" s="71" t="s">
        <v>336</v>
      </c>
      <c r="E927" s="71" t="s">
        <v>337</v>
      </c>
      <c r="F927" s="66" t="s">
        <v>5302</v>
      </c>
      <c r="G927" s="38" t="s">
        <v>5303</v>
      </c>
      <c r="H927" s="76" t="s">
        <v>76</v>
      </c>
      <c r="I927" s="76" t="s">
        <v>5304</v>
      </c>
      <c r="J927" s="40" t="s">
        <v>2728</v>
      </c>
      <c r="K927" s="66" t="s">
        <v>80</v>
      </c>
      <c r="L927" s="76" t="s">
        <v>81</v>
      </c>
      <c r="M927" s="86">
        <v>45567</v>
      </c>
      <c r="N927" s="86">
        <v>45568</v>
      </c>
      <c r="O927" s="86">
        <v>45690</v>
      </c>
      <c r="P927" s="76">
        <v>4</v>
      </c>
      <c r="Q927" s="76">
        <v>0</v>
      </c>
      <c r="R927" s="76">
        <v>120</v>
      </c>
      <c r="S927" s="76" t="s">
        <v>1144</v>
      </c>
      <c r="T927" s="69">
        <v>11400000</v>
      </c>
      <c r="U927" s="69">
        <v>2850000</v>
      </c>
      <c r="V927" s="77">
        <v>1809</v>
      </c>
      <c r="W927" s="44">
        <v>45546</v>
      </c>
      <c r="X927" s="45">
        <v>22800000</v>
      </c>
      <c r="Y927" s="77">
        <v>2298</v>
      </c>
      <c r="Z927" s="97">
        <v>45568</v>
      </c>
      <c r="AA927" s="111">
        <v>11400000</v>
      </c>
      <c r="AB927" s="77" t="s">
        <v>84</v>
      </c>
      <c r="AC927" s="86">
        <v>45566</v>
      </c>
      <c r="AD927" s="48" t="s">
        <v>5305</v>
      </c>
      <c r="AE927" s="8" t="s">
        <v>5306</v>
      </c>
      <c r="AF927" s="77" t="s">
        <v>87</v>
      </c>
      <c r="AG927" s="61" t="s">
        <v>344</v>
      </c>
      <c r="AH927" s="60" t="s">
        <v>345</v>
      </c>
      <c r="AI927" s="48" t="s">
        <v>77</v>
      </c>
      <c r="AJ927" s="48" t="s">
        <v>77</v>
      </c>
      <c r="AK927" s="49"/>
      <c r="AL927" s="50"/>
      <c r="AM927" s="48" t="s">
        <v>77</v>
      </c>
      <c r="AN927" s="48" t="s">
        <v>77</v>
      </c>
      <c r="AO927" s="48" t="s">
        <v>77</v>
      </c>
      <c r="AP927" s="48" t="s">
        <v>77</v>
      </c>
      <c r="AQ927" s="48" t="s">
        <v>77</v>
      </c>
      <c r="AR927" s="48" t="s">
        <v>77</v>
      </c>
      <c r="AS927" s="48" t="s">
        <v>77</v>
      </c>
      <c r="AT927" s="51"/>
      <c r="AU927" s="51"/>
      <c r="AV927" s="51"/>
      <c r="AW927" s="51"/>
      <c r="AX927" s="52"/>
      <c r="AY927" s="37"/>
      <c r="AZ927" s="37"/>
      <c r="BA927" s="75"/>
      <c r="BB927" s="75"/>
      <c r="BC927" s="75"/>
      <c r="BD927" s="75"/>
      <c r="BE927" s="75"/>
      <c r="BF927" s="75"/>
      <c r="BG927" s="75"/>
      <c r="BH927" s="75"/>
      <c r="BI927" s="75"/>
      <c r="BJ927" s="75"/>
      <c r="BK927" s="75"/>
      <c r="BL927" s="75"/>
      <c r="BM927" s="75"/>
      <c r="BN927" s="75"/>
      <c r="BO927" s="75"/>
      <c r="BP927" s="75"/>
      <c r="BQ927" s="75"/>
      <c r="BR927" s="75"/>
      <c r="BS927" s="75"/>
      <c r="BT927" s="75"/>
      <c r="BU927" s="75"/>
      <c r="BV927" s="75"/>
      <c r="BW927" s="75"/>
      <c r="BX927" s="64">
        <f>O927</f>
        <v>45690</v>
      </c>
      <c r="BY927" s="65">
        <f>R927+AX927</f>
        <v>120</v>
      </c>
      <c r="BZ927" s="66" t="str">
        <f>S927</f>
        <v>4 MESES</v>
      </c>
      <c r="CA927" s="42">
        <f>T927+AL927</f>
        <v>11400000</v>
      </c>
      <c r="CB927" s="37" t="s">
        <v>91</v>
      </c>
    </row>
    <row r="928" spans="1:80" s="58" customFormat="1" ht="29.25" customHeight="1" x14ac:dyDescent="0.3">
      <c r="A928" s="75">
        <v>927</v>
      </c>
      <c r="B928" s="73">
        <v>115645</v>
      </c>
      <c r="C928" s="36" t="s">
        <v>335</v>
      </c>
      <c r="D928" s="71" t="s">
        <v>336</v>
      </c>
      <c r="E928" s="71" t="s">
        <v>337</v>
      </c>
      <c r="F928" s="66" t="s">
        <v>5307</v>
      </c>
      <c r="G928" s="38" t="s">
        <v>2726</v>
      </c>
      <c r="H928" s="76" t="s">
        <v>76</v>
      </c>
      <c r="I928" s="76" t="s">
        <v>5308</v>
      </c>
      <c r="J928" s="40" t="s">
        <v>2728</v>
      </c>
      <c r="K928" s="66" t="s">
        <v>80</v>
      </c>
      <c r="L928" s="76" t="s">
        <v>81</v>
      </c>
      <c r="M928" s="86">
        <v>45567</v>
      </c>
      <c r="N928" s="86">
        <v>45568</v>
      </c>
      <c r="O928" s="86">
        <v>45690</v>
      </c>
      <c r="P928" s="76">
        <v>4</v>
      </c>
      <c r="Q928" s="76">
        <v>0</v>
      </c>
      <c r="R928" s="76">
        <v>120</v>
      </c>
      <c r="S928" s="76" t="s">
        <v>1144</v>
      </c>
      <c r="T928" s="69">
        <v>11400000</v>
      </c>
      <c r="U928" s="69">
        <v>2850000</v>
      </c>
      <c r="V928" s="77">
        <v>1809</v>
      </c>
      <c r="W928" s="44">
        <v>45546</v>
      </c>
      <c r="X928" s="45">
        <v>22800000</v>
      </c>
      <c r="Y928" s="77">
        <v>2299</v>
      </c>
      <c r="Z928" s="97">
        <v>45568</v>
      </c>
      <c r="AA928" s="111">
        <v>11400000</v>
      </c>
      <c r="AB928" s="77" t="s">
        <v>84</v>
      </c>
      <c r="AC928" s="86">
        <v>45566</v>
      </c>
      <c r="AD928" s="48" t="s">
        <v>5309</v>
      </c>
      <c r="AE928" s="8" t="s">
        <v>5310</v>
      </c>
      <c r="AF928" s="77" t="s">
        <v>87</v>
      </c>
      <c r="AG928" s="61" t="s">
        <v>344</v>
      </c>
      <c r="AH928" s="60" t="s">
        <v>345</v>
      </c>
      <c r="AI928" s="48" t="s">
        <v>77</v>
      </c>
      <c r="AJ928" s="48" t="s">
        <v>77</v>
      </c>
      <c r="AK928" s="49"/>
      <c r="AL928" s="50"/>
      <c r="AM928" s="48" t="s">
        <v>77</v>
      </c>
      <c r="AN928" s="48" t="s">
        <v>77</v>
      </c>
      <c r="AO928" s="48" t="s">
        <v>77</v>
      </c>
      <c r="AP928" s="48" t="s">
        <v>77</v>
      </c>
      <c r="AQ928" s="48" t="s">
        <v>77</v>
      </c>
      <c r="AR928" s="48" t="s">
        <v>77</v>
      </c>
      <c r="AS928" s="48" t="s">
        <v>77</v>
      </c>
      <c r="AT928" s="51"/>
      <c r="AU928" s="51"/>
      <c r="AV928" s="51"/>
      <c r="AW928" s="51"/>
      <c r="AX928" s="52"/>
      <c r="AY928" s="37"/>
      <c r="AZ928" s="37"/>
      <c r="BA928" s="75"/>
      <c r="BB928" s="75"/>
      <c r="BC928" s="75"/>
      <c r="BD928" s="75"/>
      <c r="BE928" s="75"/>
      <c r="BF928" s="75"/>
      <c r="BG928" s="75"/>
      <c r="BH928" s="75"/>
      <c r="BI928" s="75"/>
      <c r="BJ928" s="75"/>
      <c r="BK928" s="75"/>
      <c r="BL928" s="75"/>
      <c r="BM928" s="75"/>
      <c r="BN928" s="75"/>
      <c r="BO928" s="75"/>
      <c r="BP928" s="75"/>
      <c r="BQ928" s="75"/>
      <c r="BR928" s="75"/>
      <c r="BS928" s="75"/>
      <c r="BT928" s="75"/>
      <c r="BU928" s="75"/>
      <c r="BV928" s="75"/>
      <c r="BW928" s="75"/>
      <c r="BX928" s="64">
        <f>O928</f>
        <v>45690</v>
      </c>
      <c r="BY928" s="65">
        <f>R928+AX928</f>
        <v>120</v>
      </c>
      <c r="BZ928" s="66" t="str">
        <f>S928</f>
        <v>4 MESES</v>
      </c>
      <c r="CA928" s="42">
        <f>T928+AL928</f>
        <v>11400000</v>
      </c>
      <c r="CB928" s="37" t="s">
        <v>91</v>
      </c>
    </row>
    <row r="929" spans="1:80" s="58" customFormat="1" ht="29.25" customHeight="1" x14ac:dyDescent="0.3">
      <c r="A929" s="75">
        <v>928</v>
      </c>
      <c r="B929" s="73">
        <v>116240</v>
      </c>
      <c r="C929" s="36" t="s">
        <v>312</v>
      </c>
      <c r="D929" s="71" t="s">
        <v>282</v>
      </c>
      <c r="E929" s="71" t="s">
        <v>283</v>
      </c>
      <c r="F929" s="66" t="s">
        <v>5311</v>
      </c>
      <c r="G929" s="38" t="s">
        <v>3097</v>
      </c>
      <c r="H929" s="76" t="s">
        <v>76</v>
      </c>
      <c r="I929" s="76" t="s">
        <v>5312</v>
      </c>
      <c r="J929" s="40" t="s">
        <v>3245</v>
      </c>
      <c r="K929" s="66" t="s">
        <v>80</v>
      </c>
      <c r="L929" s="76" t="s">
        <v>81</v>
      </c>
      <c r="M929" s="86">
        <v>45567</v>
      </c>
      <c r="N929" s="86">
        <v>45572</v>
      </c>
      <c r="O929" s="86">
        <v>45694</v>
      </c>
      <c r="P929" s="76">
        <v>4</v>
      </c>
      <c r="Q929" s="76">
        <v>0</v>
      </c>
      <c r="R929" s="76">
        <v>120</v>
      </c>
      <c r="S929" s="76" t="s">
        <v>1144</v>
      </c>
      <c r="T929" s="69">
        <v>10400000</v>
      </c>
      <c r="U929" s="69">
        <v>2600000</v>
      </c>
      <c r="V929" s="77">
        <v>1813</v>
      </c>
      <c r="W929" s="44">
        <v>45546</v>
      </c>
      <c r="X929" s="45">
        <v>20800000</v>
      </c>
      <c r="Y929" s="77">
        <v>2300</v>
      </c>
      <c r="Z929" s="97">
        <v>45568</v>
      </c>
      <c r="AA929" s="111">
        <v>10400000</v>
      </c>
      <c r="AB929" s="77" t="s">
        <v>84</v>
      </c>
      <c r="AC929" s="86">
        <v>45566</v>
      </c>
      <c r="AD929" s="48" t="s">
        <v>5313</v>
      </c>
      <c r="AE929" s="8" t="s">
        <v>5314</v>
      </c>
      <c r="AF929" s="77" t="s">
        <v>87</v>
      </c>
      <c r="AG929" s="61" t="s">
        <v>290</v>
      </c>
      <c r="AH929" s="60" t="s">
        <v>291</v>
      </c>
      <c r="AI929" s="48" t="s">
        <v>108</v>
      </c>
      <c r="AJ929" s="59">
        <v>45688</v>
      </c>
      <c r="AK929" s="50">
        <v>3900000</v>
      </c>
      <c r="AL929" s="50">
        <v>3900000</v>
      </c>
      <c r="AM929" s="48">
        <v>129570</v>
      </c>
      <c r="AN929" s="48">
        <v>1062</v>
      </c>
      <c r="AO929" s="57">
        <v>45687</v>
      </c>
      <c r="AP929" s="50">
        <v>3900000</v>
      </c>
      <c r="AQ929" s="48">
        <v>1071</v>
      </c>
      <c r="AR929" s="57">
        <v>45692</v>
      </c>
      <c r="AS929" s="50">
        <v>3900000</v>
      </c>
      <c r="AT929" s="65">
        <v>1</v>
      </c>
      <c r="AU929" s="65">
        <v>15</v>
      </c>
      <c r="AV929" s="65">
        <v>45</v>
      </c>
      <c r="AW929" s="66" t="s">
        <v>110</v>
      </c>
      <c r="AX929" s="52">
        <v>45</v>
      </c>
      <c r="AY929" s="57">
        <v>45737</v>
      </c>
      <c r="AZ929" s="37"/>
      <c r="BA929" s="75"/>
      <c r="BB929" s="75"/>
      <c r="BC929" s="75"/>
      <c r="BD929" s="75"/>
      <c r="BE929" s="75"/>
      <c r="BF929" s="75"/>
      <c r="BG929" s="75"/>
      <c r="BH929" s="75"/>
      <c r="BI929" s="75"/>
      <c r="BJ929" s="75"/>
      <c r="BK929" s="75"/>
      <c r="BL929" s="75"/>
      <c r="BM929" s="75"/>
      <c r="BN929" s="75"/>
      <c r="BO929" s="75"/>
      <c r="BP929" s="75"/>
      <c r="BQ929" s="75"/>
      <c r="BR929" s="75"/>
      <c r="BS929" s="75"/>
      <c r="BT929" s="75"/>
      <c r="BU929" s="75"/>
      <c r="BV929" s="75"/>
      <c r="BW929" s="75"/>
      <c r="BX929" s="57">
        <v>45737</v>
      </c>
      <c r="BY929" s="65">
        <f>R929+AX929</f>
        <v>165</v>
      </c>
      <c r="BZ929" s="66" t="s">
        <v>4527</v>
      </c>
      <c r="CA929" s="42">
        <f>T929+AL929</f>
        <v>14300000</v>
      </c>
      <c r="CB929" s="66" t="s">
        <v>656</v>
      </c>
    </row>
    <row r="930" spans="1:80" s="58" customFormat="1" ht="29.25" customHeight="1" x14ac:dyDescent="0.3">
      <c r="A930" s="75">
        <v>929</v>
      </c>
      <c r="B930" s="73">
        <v>114914</v>
      </c>
      <c r="C930" s="36" t="s">
        <v>133</v>
      </c>
      <c r="D930" s="71" t="s">
        <v>134</v>
      </c>
      <c r="E930" s="71" t="s">
        <v>385</v>
      </c>
      <c r="F930" s="66" t="s">
        <v>5315</v>
      </c>
      <c r="G930" s="38" t="s">
        <v>5316</v>
      </c>
      <c r="H930" s="76" t="s">
        <v>76</v>
      </c>
      <c r="I930" s="76" t="s">
        <v>5317</v>
      </c>
      <c r="J930" s="40" t="s">
        <v>886</v>
      </c>
      <c r="K930" s="66" t="s">
        <v>80</v>
      </c>
      <c r="L930" s="76" t="s">
        <v>81</v>
      </c>
      <c r="M930" s="86">
        <v>45568</v>
      </c>
      <c r="N930" s="86">
        <v>45568</v>
      </c>
      <c r="O930" s="86">
        <v>45705</v>
      </c>
      <c r="P930" s="76">
        <v>4</v>
      </c>
      <c r="Q930" s="76">
        <v>15</v>
      </c>
      <c r="R930" s="76">
        <v>135</v>
      </c>
      <c r="S930" s="76" t="s">
        <v>2785</v>
      </c>
      <c r="T930" s="69">
        <v>11700000</v>
      </c>
      <c r="U930" s="69">
        <v>2600000</v>
      </c>
      <c r="V930" s="77">
        <v>1785</v>
      </c>
      <c r="W930" s="44">
        <v>45545</v>
      </c>
      <c r="X930" s="45">
        <v>58500000</v>
      </c>
      <c r="Y930" s="77">
        <v>2302</v>
      </c>
      <c r="Z930" s="97">
        <v>45568</v>
      </c>
      <c r="AA930" s="111">
        <v>11700000</v>
      </c>
      <c r="AB930" s="77" t="s">
        <v>84</v>
      </c>
      <c r="AC930" s="86">
        <v>45567</v>
      </c>
      <c r="AD930" s="48" t="s">
        <v>5318</v>
      </c>
      <c r="AE930" s="8" t="s">
        <v>5319</v>
      </c>
      <c r="AF930" s="77" t="s">
        <v>87</v>
      </c>
      <c r="AG930" s="61" t="s">
        <v>3994</v>
      </c>
      <c r="AH930" s="60" t="s">
        <v>5015</v>
      </c>
      <c r="AI930" s="48" t="s">
        <v>108</v>
      </c>
      <c r="AJ930" s="59">
        <v>45705</v>
      </c>
      <c r="AK930" s="50">
        <v>3900000</v>
      </c>
      <c r="AL930" s="50">
        <v>3900000</v>
      </c>
      <c r="AM930" s="48">
        <v>130737</v>
      </c>
      <c r="AN930" s="48">
        <v>1168</v>
      </c>
      <c r="AO930" s="57">
        <v>45702</v>
      </c>
      <c r="AP930" s="50">
        <v>3900000</v>
      </c>
      <c r="AQ930" s="48">
        <v>1178</v>
      </c>
      <c r="AR930" s="57">
        <v>45706</v>
      </c>
      <c r="AS930" s="50">
        <v>3900000</v>
      </c>
      <c r="AT930" s="66">
        <v>1</v>
      </c>
      <c r="AU930" s="66">
        <v>15</v>
      </c>
      <c r="AV930" s="66">
        <v>45</v>
      </c>
      <c r="AW930" s="66" t="s">
        <v>4982</v>
      </c>
      <c r="AX930" s="66">
        <v>45</v>
      </c>
      <c r="AY930" s="57">
        <v>45748</v>
      </c>
      <c r="AZ930" s="37"/>
      <c r="BA930" s="75"/>
      <c r="BB930" s="75"/>
      <c r="BC930" s="75"/>
      <c r="BD930" s="75"/>
      <c r="BE930" s="75"/>
      <c r="BF930" s="75"/>
      <c r="BG930" s="75"/>
      <c r="BH930" s="75"/>
      <c r="BI930" s="75"/>
      <c r="BJ930" s="75"/>
      <c r="BK930" s="75"/>
      <c r="BL930" s="75"/>
      <c r="BM930" s="75"/>
      <c r="BN930" s="75"/>
      <c r="BO930" s="75"/>
      <c r="BP930" s="75"/>
      <c r="BQ930" s="75"/>
      <c r="BR930" s="75"/>
      <c r="BS930" s="75"/>
      <c r="BT930" s="75"/>
      <c r="BU930" s="75"/>
      <c r="BV930" s="75"/>
      <c r="BW930" s="75"/>
      <c r="BX930" s="64">
        <v>45748</v>
      </c>
      <c r="BY930" s="65">
        <f>R930+AX930</f>
        <v>180</v>
      </c>
      <c r="BZ930" s="66" t="s">
        <v>2888</v>
      </c>
      <c r="CA930" s="42">
        <f>T930+AL930</f>
        <v>15600000</v>
      </c>
      <c r="CB930" s="66" t="s">
        <v>656</v>
      </c>
    </row>
    <row r="931" spans="1:80" s="58" customFormat="1" ht="29.25" customHeight="1" x14ac:dyDescent="0.3">
      <c r="A931" s="75">
        <v>930</v>
      </c>
      <c r="B931" s="73">
        <v>114962</v>
      </c>
      <c r="C931" s="36" t="s">
        <v>2287</v>
      </c>
      <c r="D931" s="71" t="s">
        <v>2288</v>
      </c>
      <c r="E931" s="71" t="s">
        <v>2289</v>
      </c>
      <c r="F931" s="66" t="s">
        <v>5320</v>
      </c>
      <c r="G931" s="38" t="s">
        <v>3001</v>
      </c>
      <c r="H931" s="76" t="s">
        <v>76</v>
      </c>
      <c r="I931" s="76" t="s">
        <v>5321</v>
      </c>
      <c r="J931" s="40" t="s">
        <v>2293</v>
      </c>
      <c r="K931" s="66" t="s">
        <v>80</v>
      </c>
      <c r="L931" s="76" t="s">
        <v>81</v>
      </c>
      <c r="M931" s="86">
        <v>45568</v>
      </c>
      <c r="N931" s="86">
        <v>45568</v>
      </c>
      <c r="O931" s="86">
        <v>45690</v>
      </c>
      <c r="P931" s="76">
        <v>4</v>
      </c>
      <c r="Q931" s="76">
        <v>0</v>
      </c>
      <c r="R931" s="76">
        <v>120</v>
      </c>
      <c r="S931" s="76" t="s">
        <v>1144</v>
      </c>
      <c r="T931" s="69">
        <v>16000000</v>
      </c>
      <c r="U931" s="69">
        <v>4000000</v>
      </c>
      <c r="V931" s="77">
        <v>1822</v>
      </c>
      <c r="W931" s="44">
        <v>45546</v>
      </c>
      <c r="X931" s="45">
        <v>192000000</v>
      </c>
      <c r="Y931" s="77">
        <v>2303</v>
      </c>
      <c r="Z931" s="97">
        <v>45568</v>
      </c>
      <c r="AA931" s="111">
        <v>16000000</v>
      </c>
      <c r="AB931" s="77" t="s">
        <v>84</v>
      </c>
      <c r="AC931" s="86">
        <v>45567</v>
      </c>
      <c r="AD931" s="48" t="s">
        <v>5322</v>
      </c>
      <c r="AE931" s="8" t="s">
        <v>5323</v>
      </c>
      <c r="AF931" s="77" t="s">
        <v>87</v>
      </c>
      <c r="AG931" s="61" t="s">
        <v>2296</v>
      </c>
      <c r="AH931" s="60" t="s">
        <v>846</v>
      </c>
      <c r="AI931" s="48" t="s">
        <v>108</v>
      </c>
      <c r="AJ931" s="59">
        <v>45688</v>
      </c>
      <c r="AK931" s="50">
        <v>6000000</v>
      </c>
      <c r="AL931" s="50">
        <v>6000000</v>
      </c>
      <c r="AM931" s="48">
        <v>129439</v>
      </c>
      <c r="AN931" s="48">
        <v>1044</v>
      </c>
      <c r="AO931" s="57">
        <v>45686</v>
      </c>
      <c r="AP931" s="50">
        <v>6000000</v>
      </c>
      <c r="AQ931" s="48">
        <v>1072</v>
      </c>
      <c r="AR931" s="57">
        <v>45692</v>
      </c>
      <c r="AS931" s="50">
        <v>6000000</v>
      </c>
      <c r="AT931" s="65">
        <v>1</v>
      </c>
      <c r="AU931" s="65">
        <v>15</v>
      </c>
      <c r="AV931" s="65">
        <v>45</v>
      </c>
      <c r="AW931" s="65" t="s">
        <v>110</v>
      </c>
      <c r="AX931" s="65">
        <v>45</v>
      </c>
      <c r="AY931" s="57">
        <v>45733</v>
      </c>
      <c r="AZ931" s="37"/>
      <c r="BA931" s="75"/>
      <c r="BB931" s="75"/>
      <c r="BC931" s="75"/>
      <c r="BD931" s="75"/>
      <c r="BE931" s="75"/>
      <c r="BF931" s="75"/>
      <c r="BG931" s="75"/>
      <c r="BH931" s="75"/>
      <c r="BI931" s="75"/>
      <c r="BJ931" s="75"/>
      <c r="BK931" s="75"/>
      <c r="BL931" s="75"/>
      <c r="BM931" s="75"/>
      <c r="BN931" s="75"/>
      <c r="BO931" s="75"/>
      <c r="BP931" s="75"/>
      <c r="BQ931" s="75"/>
      <c r="BR931" s="75"/>
      <c r="BS931" s="75"/>
      <c r="BT931" s="75"/>
      <c r="BU931" s="75"/>
      <c r="BV931" s="75"/>
      <c r="BW931" s="75"/>
      <c r="BX931" s="57">
        <v>45733</v>
      </c>
      <c r="BY931" s="65">
        <f>R931+AX931</f>
        <v>165</v>
      </c>
      <c r="BZ931" s="66" t="s">
        <v>4527</v>
      </c>
      <c r="CA931" s="42">
        <f>T931+AL931</f>
        <v>22000000</v>
      </c>
      <c r="CB931" s="66" t="s">
        <v>656</v>
      </c>
    </row>
    <row r="932" spans="1:80" s="58" customFormat="1" ht="29.25" customHeight="1" x14ac:dyDescent="0.3">
      <c r="A932" s="75">
        <v>931</v>
      </c>
      <c r="B932" s="73">
        <v>114962</v>
      </c>
      <c r="C932" s="36" t="s">
        <v>2287</v>
      </c>
      <c r="D932" s="71" t="s">
        <v>2288</v>
      </c>
      <c r="E932" s="71" t="s">
        <v>2289</v>
      </c>
      <c r="F932" s="66" t="s">
        <v>5324</v>
      </c>
      <c r="G932" s="38" t="s">
        <v>3222</v>
      </c>
      <c r="H932" s="76" t="s">
        <v>76</v>
      </c>
      <c r="I932" s="76" t="s">
        <v>5325</v>
      </c>
      <c r="J932" s="40" t="s">
        <v>2293</v>
      </c>
      <c r="K932" s="66" t="s">
        <v>80</v>
      </c>
      <c r="L932" s="76" t="s">
        <v>81</v>
      </c>
      <c r="M932" s="86">
        <v>45567</v>
      </c>
      <c r="N932" s="86">
        <v>45572</v>
      </c>
      <c r="O932" s="86">
        <v>45694</v>
      </c>
      <c r="P932" s="76">
        <v>4</v>
      </c>
      <c r="Q932" s="76">
        <v>0</v>
      </c>
      <c r="R932" s="76">
        <v>120</v>
      </c>
      <c r="S932" s="76" t="s">
        <v>1144</v>
      </c>
      <c r="T932" s="69">
        <v>16000000</v>
      </c>
      <c r="U932" s="69">
        <v>4000000</v>
      </c>
      <c r="V932" s="77">
        <v>1822</v>
      </c>
      <c r="W932" s="44">
        <v>45546</v>
      </c>
      <c r="X932" s="45">
        <v>192000000</v>
      </c>
      <c r="Y932" s="77">
        <v>2304</v>
      </c>
      <c r="Z932" s="97">
        <v>45568</v>
      </c>
      <c r="AA932" s="111">
        <v>16000000</v>
      </c>
      <c r="AB932" s="77" t="s">
        <v>84</v>
      </c>
      <c r="AC932" s="86">
        <v>45567</v>
      </c>
      <c r="AD932" s="48" t="s">
        <v>5326</v>
      </c>
      <c r="AE932" s="8" t="s">
        <v>5327</v>
      </c>
      <c r="AF932" s="77" t="s">
        <v>87</v>
      </c>
      <c r="AG932" s="61" t="s">
        <v>2296</v>
      </c>
      <c r="AH932" s="60" t="s">
        <v>846</v>
      </c>
      <c r="AI932" s="48" t="s">
        <v>77</v>
      </c>
      <c r="AJ932" s="48" t="s">
        <v>77</v>
      </c>
      <c r="AK932" s="49"/>
      <c r="AL932" s="50"/>
      <c r="AM932" s="48" t="s">
        <v>77</v>
      </c>
      <c r="AN932" s="48" t="s">
        <v>77</v>
      </c>
      <c r="AO932" s="48" t="s">
        <v>77</v>
      </c>
      <c r="AP932" s="48" t="s">
        <v>77</v>
      </c>
      <c r="AQ932" s="48" t="s">
        <v>77</v>
      </c>
      <c r="AR932" s="48" t="s">
        <v>77</v>
      </c>
      <c r="AS932" s="48" t="s">
        <v>77</v>
      </c>
      <c r="AT932" s="51"/>
      <c r="AU932" s="51"/>
      <c r="AV932" s="51"/>
      <c r="AW932" s="51"/>
      <c r="AX932" s="52"/>
      <c r="AY932" s="37"/>
      <c r="AZ932" s="37"/>
      <c r="BA932" s="75"/>
      <c r="BB932" s="75"/>
      <c r="BC932" s="75"/>
      <c r="BD932" s="75"/>
      <c r="BE932" s="75"/>
      <c r="BF932" s="75"/>
      <c r="BG932" s="75"/>
      <c r="BH932" s="75"/>
      <c r="BI932" s="75"/>
      <c r="BJ932" s="75"/>
      <c r="BK932" s="75"/>
      <c r="BL932" s="75"/>
      <c r="BM932" s="75"/>
      <c r="BN932" s="75"/>
      <c r="BO932" s="75"/>
      <c r="BP932" s="75"/>
      <c r="BQ932" s="75"/>
      <c r="BR932" s="75"/>
      <c r="BS932" s="75"/>
      <c r="BT932" s="75"/>
      <c r="BU932" s="75"/>
      <c r="BV932" s="75"/>
      <c r="BW932" s="75"/>
      <c r="BX932" s="64">
        <f>O932</f>
        <v>45694</v>
      </c>
      <c r="BY932" s="65">
        <f>R932+AX932</f>
        <v>120</v>
      </c>
      <c r="BZ932" s="66" t="str">
        <f>S932</f>
        <v>4 MESES</v>
      </c>
      <c r="CA932" s="42">
        <f>T932+AL932</f>
        <v>16000000</v>
      </c>
      <c r="CB932" s="37" t="s">
        <v>91</v>
      </c>
    </row>
    <row r="933" spans="1:80" s="58" customFormat="1" ht="29.25" customHeight="1" x14ac:dyDescent="0.3">
      <c r="A933" s="75">
        <v>932</v>
      </c>
      <c r="B933" s="73">
        <v>116571</v>
      </c>
      <c r="C933" s="36" t="s">
        <v>133</v>
      </c>
      <c r="D933" s="71" t="s">
        <v>134</v>
      </c>
      <c r="E933" s="71" t="s">
        <v>385</v>
      </c>
      <c r="F933" s="66" t="s">
        <v>5328</v>
      </c>
      <c r="G933" s="38" t="s">
        <v>2596</v>
      </c>
      <c r="H933" s="76" t="s">
        <v>76</v>
      </c>
      <c r="I933" s="76" t="s">
        <v>5329</v>
      </c>
      <c r="J933" s="40" t="s">
        <v>1112</v>
      </c>
      <c r="K933" s="66" t="s">
        <v>80</v>
      </c>
      <c r="L933" s="76" t="s">
        <v>81</v>
      </c>
      <c r="M933" s="86">
        <v>45567</v>
      </c>
      <c r="N933" s="86">
        <v>45569</v>
      </c>
      <c r="O933" s="86">
        <v>45675</v>
      </c>
      <c r="P933" s="76">
        <v>3</v>
      </c>
      <c r="Q933" s="76">
        <v>15</v>
      </c>
      <c r="R933" s="76">
        <f>90+15</f>
        <v>105</v>
      </c>
      <c r="S933" s="76" t="s">
        <v>82</v>
      </c>
      <c r="T933" s="69">
        <v>19250000</v>
      </c>
      <c r="U933" s="69">
        <v>5500000</v>
      </c>
      <c r="V933" s="77">
        <v>1854</v>
      </c>
      <c r="W933" s="44">
        <v>45554</v>
      </c>
      <c r="X933" s="45">
        <v>154000000</v>
      </c>
      <c r="Y933" s="77">
        <v>2305</v>
      </c>
      <c r="Z933" s="97">
        <v>45568</v>
      </c>
      <c r="AA933" s="111">
        <v>19250000</v>
      </c>
      <c r="AB933" s="77" t="s">
        <v>84</v>
      </c>
      <c r="AC933" s="86">
        <v>45567</v>
      </c>
      <c r="AD933" s="48" t="s">
        <v>5330</v>
      </c>
      <c r="AE933" s="8" t="s">
        <v>5331</v>
      </c>
      <c r="AF933" s="77" t="s">
        <v>87</v>
      </c>
      <c r="AG933" s="61" t="s">
        <v>3907</v>
      </c>
      <c r="AH933" s="60" t="s">
        <v>5157</v>
      </c>
      <c r="AI933" s="48" t="s">
        <v>108</v>
      </c>
      <c r="AJ933" s="97">
        <v>45652</v>
      </c>
      <c r="AK933" s="50">
        <v>8250000</v>
      </c>
      <c r="AL933" s="50">
        <v>8250000</v>
      </c>
      <c r="AM933" s="48">
        <v>124799</v>
      </c>
      <c r="AN933" s="46">
        <v>2171</v>
      </c>
      <c r="AO933" s="59">
        <v>45649</v>
      </c>
      <c r="AP933" s="50">
        <v>8250000</v>
      </c>
      <c r="AQ933" s="46">
        <v>2764</v>
      </c>
      <c r="AR933" s="59">
        <v>45653</v>
      </c>
      <c r="AS933" s="50">
        <v>8250000</v>
      </c>
      <c r="AT933" s="66">
        <v>1</v>
      </c>
      <c r="AU933" s="66">
        <v>15</v>
      </c>
      <c r="AV933" s="66">
        <f>AT933*30+AU933</f>
        <v>45</v>
      </c>
      <c r="AW933" s="66" t="s">
        <v>110</v>
      </c>
      <c r="AX933" s="66">
        <v>45</v>
      </c>
      <c r="AY933" s="86">
        <v>45718</v>
      </c>
      <c r="AZ933" s="75"/>
      <c r="BA933" s="75"/>
      <c r="BB933" s="75"/>
      <c r="BC933" s="75"/>
      <c r="BD933" s="75"/>
      <c r="BE933" s="75"/>
      <c r="BF933" s="75"/>
      <c r="BG933" s="75"/>
      <c r="BH933" s="75"/>
      <c r="BI933" s="75"/>
      <c r="BJ933" s="75"/>
      <c r="BK933" s="75"/>
      <c r="BL933" s="75"/>
      <c r="BM933" s="75"/>
      <c r="BN933" s="75"/>
      <c r="BO933" s="75"/>
      <c r="BP933" s="75"/>
      <c r="BQ933" s="75"/>
      <c r="BR933" s="75"/>
      <c r="BS933" s="75"/>
      <c r="BT933" s="75"/>
      <c r="BU933" s="75"/>
      <c r="BV933" s="75"/>
      <c r="BW933" s="75"/>
      <c r="BX933" s="86">
        <v>45718</v>
      </c>
      <c r="BY933" s="65">
        <f>R933+AX933</f>
        <v>150</v>
      </c>
      <c r="BZ933" s="66" t="s">
        <v>111</v>
      </c>
      <c r="CA933" s="42">
        <f>T933+AL933</f>
        <v>27500000</v>
      </c>
      <c r="CB933" s="66" t="s">
        <v>656</v>
      </c>
    </row>
    <row r="934" spans="1:80" s="58" customFormat="1" ht="29.25" customHeight="1" x14ac:dyDescent="0.3">
      <c r="A934" s="75">
        <v>933</v>
      </c>
      <c r="B934" s="73">
        <v>114913</v>
      </c>
      <c r="C934" s="36" t="s">
        <v>133</v>
      </c>
      <c r="D934" s="71" t="s">
        <v>134</v>
      </c>
      <c r="E934" s="71" t="s">
        <v>385</v>
      </c>
      <c r="F934" s="66" t="s">
        <v>5332</v>
      </c>
      <c r="G934" s="38" t="s">
        <v>3060</v>
      </c>
      <c r="H934" s="76" t="s">
        <v>76</v>
      </c>
      <c r="I934" s="76" t="s">
        <v>5333</v>
      </c>
      <c r="J934" s="40" t="s">
        <v>402</v>
      </c>
      <c r="K934" s="66" t="s">
        <v>80</v>
      </c>
      <c r="L934" s="76" t="s">
        <v>81</v>
      </c>
      <c r="M934" s="86">
        <v>45567</v>
      </c>
      <c r="N934" s="86">
        <v>45569</v>
      </c>
      <c r="O934" s="86">
        <v>45706</v>
      </c>
      <c r="P934" s="76">
        <v>4</v>
      </c>
      <c r="Q934" s="76">
        <v>15</v>
      </c>
      <c r="R934" s="76">
        <v>135</v>
      </c>
      <c r="S934" s="76" t="s">
        <v>2785</v>
      </c>
      <c r="T934" s="69">
        <v>12600000</v>
      </c>
      <c r="U934" s="69">
        <v>2800000</v>
      </c>
      <c r="V934" s="77">
        <v>1784</v>
      </c>
      <c r="W934" s="44">
        <v>45545</v>
      </c>
      <c r="X934" s="45">
        <v>504000000</v>
      </c>
      <c r="Y934" s="77">
        <v>2306</v>
      </c>
      <c r="Z934" s="97">
        <v>45568</v>
      </c>
      <c r="AA934" s="111">
        <v>12600000</v>
      </c>
      <c r="AB934" s="77" t="s">
        <v>84</v>
      </c>
      <c r="AC934" s="86">
        <v>45567</v>
      </c>
      <c r="AD934" s="48" t="s">
        <v>5334</v>
      </c>
      <c r="AE934" s="8" t="s">
        <v>5335</v>
      </c>
      <c r="AF934" s="77" t="s">
        <v>87</v>
      </c>
      <c r="AG934" s="48" t="s">
        <v>626</v>
      </c>
      <c r="AH934" s="60" t="s">
        <v>4568</v>
      </c>
      <c r="AI934" s="48" t="s">
        <v>108</v>
      </c>
      <c r="AJ934" s="59">
        <v>45702</v>
      </c>
      <c r="AK934" s="50">
        <v>4200000</v>
      </c>
      <c r="AL934" s="50">
        <v>4200000</v>
      </c>
      <c r="AM934" s="48">
        <v>130319</v>
      </c>
      <c r="AN934" s="48">
        <v>1149</v>
      </c>
      <c r="AO934" s="57">
        <v>45699</v>
      </c>
      <c r="AP934" s="50">
        <v>4200000</v>
      </c>
      <c r="AQ934" s="48">
        <v>1179</v>
      </c>
      <c r="AR934" s="57">
        <v>45706</v>
      </c>
      <c r="AS934" s="50">
        <v>4200000</v>
      </c>
      <c r="AT934" s="66">
        <v>1</v>
      </c>
      <c r="AU934" s="66">
        <v>15</v>
      </c>
      <c r="AV934" s="66">
        <v>45</v>
      </c>
      <c r="AW934" s="66" t="s">
        <v>110</v>
      </c>
      <c r="AX934" s="52">
        <v>45</v>
      </c>
      <c r="AY934" s="57">
        <v>45749</v>
      </c>
      <c r="AZ934" s="37"/>
      <c r="BA934" s="75"/>
      <c r="BB934" s="75"/>
      <c r="BC934" s="75"/>
      <c r="BD934" s="75"/>
      <c r="BE934" s="75"/>
      <c r="BF934" s="75"/>
      <c r="BG934" s="75"/>
      <c r="BH934" s="75"/>
      <c r="BI934" s="75"/>
      <c r="BJ934" s="75"/>
      <c r="BK934" s="75"/>
      <c r="BL934" s="75"/>
      <c r="BM934" s="75"/>
      <c r="BN934" s="75"/>
      <c r="BO934" s="75"/>
      <c r="BP934" s="75"/>
      <c r="BQ934" s="75"/>
      <c r="BR934" s="75"/>
      <c r="BS934" s="75"/>
      <c r="BT934" s="75"/>
      <c r="BU934" s="75"/>
      <c r="BV934" s="75"/>
      <c r="BW934" s="75"/>
      <c r="BX934" s="64">
        <v>45749</v>
      </c>
      <c r="BY934" s="65">
        <f>R934+AX934</f>
        <v>180</v>
      </c>
      <c r="BZ934" s="66" t="s">
        <v>2888</v>
      </c>
      <c r="CA934" s="42">
        <f>T934+AL934</f>
        <v>16800000</v>
      </c>
      <c r="CB934" s="66" t="s">
        <v>656</v>
      </c>
    </row>
    <row r="935" spans="1:80" s="58" customFormat="1" ht="29.25" customHeight="1" x14ac:dyDescent="0.3">
      <c r="A935" s="75">
        <v>934</v>
      </c>
      <c r="B935" s="73">
        <v>118211</v>
      </c>
      <c r="C935" s="36" t="s">
        <v>133</v>
      </c>
      <c r="D935" s="71" t="s">
        <v>134</v>
      </c>
      <c r="E935" s="71" t="s">
        <v>385</v>
      </c>
      <c r="F935" s="66" t="s">
        <v>5336</v>
      </c>
      <c r="G935" s="38" t="s">
        <v>5337</v>
      </c>
      <c r="H935" s="76" t="s">
        <v>76</v>
      </c>
      <c r="I935" s="76" t="s">
        <v>5338</v>
      </c>
      <c r="J935" s="127" t="s">
        <v>5339</v>
      </c>
      <c r="K935" s="66" t="s">
        <v>80</v>
      </c>
      <c r="L935" s="76" t="s">
        <v>81</v>
      </c>
      <c r="M935" s="86">
        <v>45567</v>
      </c>
      <c r="N935" s="86">
        <v>45568</v>
      </c>
      <c r="O935" s="86">
        <v>45659</v>
      </c>
      <c r="P935" s="76">
        <v>3</v>
      </c>
      <c r="Q935" s="76">
        <v>0</v>
      </c>
      <c r="R935" s="76">
        <f>3*30</f>
        <v>90</v>
      </c>
      <c r="S935" s="76" t="s">
        <v>2842</v>
      </c>
      <c r="T935" s="69">
        <v>24000000</v>
      </c>
      <c r="U935" s="69">
        <v>8000000</v>
      </c>
      <c r="V935" s="77">
        <v>1871</v>
      </c>
      <c r="W935" s="44">
        <v>45565</v>
      </c>
      <c r="X935" s="45">
        <v>24000000</v>
      </c>
      <c r="Y935" s="77">
        <v>2307</v>
      </c>
      <c r="Z935" s="97">
        <v>45568</v>
      </c>
      <c r="AA935" s="111">
        <v>24000000</v>
      </c>
      <c r="AB935" s="77" t="s">
        <v>84</v>
      </c>
      <c r="AC935" s="86">
        <v>45567</v>
      </c>
      <c r="AD935" s="48" t="s">
        <v>5340</v>
      </c>
      <c r="AE935" s="8" t="s">
        <v>5341</v>
      </c>
      <c r="AF935" s="77" t="s">
        <v>87</v>
      </c>
      <c r="AG935" s="61" t="s">
        <v>643</v>
      </c>
      <c r="AH935" s="61" t="s">
        <v>348</v>
      </c>
      <c r="AI935" s="48" t="s">
        <v>108</v>
      </c>
      <c r="AJ935" s="97">
        <v>45652</v>
      </c>
      <c r="AK935" s="50">
        <v>12000000</v>
      </c>
      <c r="AL935" s="50">
        <v>12000000</v>
      </c>
      <c r="AM935" s="48">
        <v>122775</v>
      </c>
      <c r="AN935" s="46">
        <v>2162</v>
      </c>
      <c r="AO935" s="59">
        <v>45649</v>
      </c>
      <c r="AP935" s="50">
        <v>12000000</v>
      </c>
      <c r="AQ935" s="46">
        <v>2765</v>
      </c>
      <c r="AR935" s="59">
        <v>45653</v>
      </c>
      <c r="AS935" s="50">
        <v>12000000</v>
      </c>
      <c r="AT935" s="66">
        <v>1</v>
      </c>
      <c r="AU935" s="66">
        <v>15</v>
      </c>
      <c r="AV935" s="66">
        <f>AT935*30+AU935</f>
        <v>45</v>
      </c>
      <c r="AW935" s="66" t="s">
        <v>110</v>
      </c>
      <c r="AX935" s="66">
        <v>45</v>
      </c>
      <c r="AY935" s="86">
        <v>45705</v>
      </c>
      <c r="AZ935" s="75"/>
      <c r="BA935" s="75"/>
      <c r="BB935" s="75"/>
      <c r="BC935" s="75"/>
      <c r="BD935" s="75"/>
      <c r="BE935" s="75"/>
      <c r="BF935" s="75"/>
      <c r="BG935" s="75"/>
      <c r="BH935" s="75"/>
      <c r="BI935" s="75"/>
      <c r="BJ935" s="75"/>
      <c r="BK935" s="75"/>
      <c r="BL935" s="75"/>
      <c r="BM935" s="75"/>
      <c r="BN935" s="75"/>
      <c r="BO935" s="75"/>
      <c r="BP935" s="75"/>
      <c r="BQ935" s="75"/>
      <c r="BR935" s="75"/>
      <c r="BS935" s="75"/>
      <c r="BT935" s="75"/>
      <c r="BU935" s="75"/>
      <c r="BV935" s="75"/>
      <c r="BW935" s="75"/>
      <c r="BX935" s="86">
        <v>45705</v>
      </c>
      <c r="BY935" s="65">
        <f>R935+AX935</f>
        <v>135</v>
      </c>
      <c r="BZ935" s="66" t="s">
        <v>2785</v>
      </c>
      <c r="CA935" s="42">
        <f>T935+AL935</f>
        <v>36000000</v>
      </c>
      <c r="CB935" s="66" t="s">
        <v>656</v>
      </c>
    </row>
    <row r="936" spans="1:80" s="58" customFormat="1" ht="29.25" customHeight="1" x14ac:dyDescent="0.3">
      <c r="A936" s="75">
        <v>935</v>
      </c>
      <c r="B936" s="73">
        <v>116244</v>
      </c>
      <c r="C936" s="36" t="s">
        <v>312</v>
      </c>
      <c r="D936" s="71" t="s">
        <v>282</v>
      </c>
      <c r="E936" s="71" t="s">
        <v>283</v>
      </c>
      <c r="F936" s="66" t="s">
        <v>5342</v>
      </c>
      <c r="G936" s="38" t="s">
        <v>5343</v>
      </c>
      <c r="H936" s="76" t="s">
        <v>76</v>
      </c>
      <c r="I936" s="76" t="s">
        <v>5344</v>
      </c>
      <c r="J936" s="127" t="s">
        <v>396</v>
      </c>
      <c r="K936" s="66" t="s">
        <v>80</v>
      </c>
      <c r="L936" s="76" t="s">
        <v>81</v>
      </c>
      <c r="M936" s="86">
        <v>45567</v>
      </c>
      <c r="N936" s="86">
        <v>45575</v>
      </c>
      <c r="O936" s="86">
        <v>45697</v>
      </c>
      <c r="P936" s="76">
        <v>4</v>
      </c>
      <c r="Q936" s="76">
        <v>0</v>
      </c>
      <c r="R936" s="76">
        <v>120</v>
      </c>
      <c r="S936" s="76" t="s">
        <v>1144</v>
      </c>
      <c r="T936" s="69">
        <v>22000000</v>
      </c>
      <c r="U936" s="69">
        <v>5500000</v>
      </c>
      <c r="V936" s="77">
        <v>1852</v>
      </c>
      <c r="W936" s="44">
        <v>45554</v>
      </c>
      <c r="X936" s="45">
        <v>44000000</v>
      </c>
      <c r="Y936" s="77">
        <v>2308</v>
      </c>
      <c r="Z936" s="97">
        <v>45568</v>
      </c>
      <c r="AA936" s="111">
        <v>22000000</v>
      </c>
      <c r="AB936" s="77" t="s">
        <v>84</v>
      </c>
      <c r="AC936" s="86">
        <v>45567</v>
      </c>
      <c r="AD936" s="48" t="s">
        <v>5345</v>
      </c>
      <c r="AE936" s="8" t="s">
        <v>5346</v>
      </c>
      <c r="AF936" s="77" t="s">
        <v>87</v>
      </c>
      <c r="AG936" s="61" t="s">
        <v>290</v>
      </c>
      <c r="AH936" s="60" t="s">
        <v>291</v>
      </c>
      <c r="AI936" s="48" t="s">
        <v>108</v>
      </c>
      <c r="AJ936" s="59">
        <v>45694</v>
      </c>
      <c r="AK936" s="50">
        <v>8250000</v>
      </c>
      <c r="AL936" s="50">
        <v>8250000</v>
      </c>
      <c r="AM936" s="48">
        <v>129837</v>
      </c>
      <c r="AN936" s="48">
        <v>1083</v>
      </c>
      <c r="AO936" s="57">
        <v>45691</v>
      </c>
      <c r="AP936" s="50">
        <v>8250000</v>
      </c>
      <c r="AQ936" s="48">
        <v>1088</v>
      </c>
      <c r="AR936" s="57">
        <v>45695</v>
      </c>
      <c r="AS936" s="50">
        <v>8250000</v>
      </c>
      <c r="AT936" s="66">
        <v>1</v>
      </c>
      <c r="AU936" s="66">
        <v>15</v>
      </c>
      <c r="AV936" s="66">
        <v>45</v>
      </c>
      <c r="AW936" s="66" t="s">
        <v>110</v>
      </c>
      <c r="AX936" s="66">
        <v>45</v>
      </c>
      <c r="AY936" s="57">
        <v>45740</v>
      </c>
      <c r="AZ936" s="37"/>
      <c r="BA936" s="75"/>
      <c r="BB936" s="75"/>
      <c r="BC936" s="75"/>
      <c r="BD936" s="75"/>
      <c r="BE936" s="75"/>
      <c r="BF936" s="75"/>
      <c r="BG936" s="75"/>
      <c r="BH936" s="75"/>
      <c r="BI936" s="75"/>
      <c r="BJ936" s="75"/>
      <c r="BK936" s="75"/>
      <c r="BL936" s="75"/>
      <c r="BM936" s="75"/>
      <c r="BN936" s="75"/>
      <c r="BO936" s="75"/>
      <c r="BP936" s="75"/>
      <c r="BQ936" s="75"/>
      <c r="BR936" s="75"/>
      <c r="BS936" s="75"/>
      <c r="BT936" s="75"/>
      <c r="BU936" s="75"/>
      <c r="BV936" s="75"/>
      <c r="BW936" s="75"/>
      <c r="BX936" s="57">
        <v>45740</v>
      </c>
      <c r="BY936" s="65">
        <f>R936+AX936</f>
        <v>165</v>
      </c>
      <c r="BZ936" s="66" t="s">
        <v>4527</v>
      </c>
      <c r="CA936" s="42">
        <f>T936+AL936</f>
        <v>30250000</v>
      </c>
      <c r="CB936" s="66" t="s">
        <v>656</v>
      </c>
    </row>
    <row r="937" spans="1:80" s="58" customFormat="1" ht="29.25" customHeight="1" x14ac:dyDescent="0.3">
      <c r="A937" s="75">
        <v>936</v>
      </c>
      <c r="B937" s="73">
        <v>115165</v>
      </c>
      <c r="C937" s="36" t="s">
        <v>738</v>
      </c>
      <c r="D937" s="71" t="s">
        <v>186</v>
      </c>
      <c r="E937" s="71" t="s">
        <v>187</v>
      </c>
      <c r="F937" s="66" t="s">
        <v>5347</v>
      </c>
      <c r="G937" s="38" t="s">
        <v>1276</v>
      </c>
      <c r="H937" s="76" t="s">
        <v>76</v>
      </c>
      <c r="I937" s="76" t="s">
        <v>5348</v>
      </c>
      <c r="J937" s="127" t="s">
        <v>5349</v>
      </c>
      <c r="K937" s="66" t="s">
        <v>80</v>
      </c>
      <c r="L937" s="76" t="s">
        <v>81</v>
      </c>
      <c r="M937" s="86">
        <v>45567</v>
      </c>
      <c r="N937" s="86">
        <v>45572</v>
      </c>
      <c r="O937" s="86">
        <v>45709</v>
      </c>
      <c r="P937" s="76">
        <v>4</v>
      </c>
      <c r="Q937" s="76">
        <v>15</v>
      </c>
      <c r="R937" s="76">
        <v>135</v>
      </c>
      <c r="S937" s="76" t="s">
        <v>2785</v>
      </c>
      <c r="T937" s="69">
        <v>10800000</v>
      </c>
      <c r="U937" s="69">
        <v>2400000</v>
      </c>
      <c r="V937" s="77">
        <v>1843</v>
      </c>
      <c r="W937" s="44">
        <v>45553</v>
      </c>
      <c r="X937" s="45">
        <v>75600000</v>
      </c>
      <c r="Y937" s="77">
        <v>2309</v>
      </c>
      <c r="Z937" s="97">
        <v>45568</v>
      </c>
      <c r="AA937" s="111">
        <v>10800000</v>
      </c>
      <c r="AB937" s="77" t="s">
        <v>84</v>
      </c>
      <c r="AC937" s="86">
        <v>45567</v>
      </c>
      <c r="AD937" s="48" t="s">
        <v>5350</v>
      </c>
      <c r="AE937" s="8" t="s">
        <v>5351</v>
      </c>
      <c r="AF937" s="77" t="s">
        <v>87</v>
      </c>
      <c r="AG937" s="61" t="s">
        <v>746</v>
      </c>
      <c r="AH937" s="60" t="s">
        <v>747</v>
      </c>
      <c r="AI937" s="48" t="s">
        <v>108</v>
      </c>
      <c r="AJ937" s="59">
        <v>45695</v>
      </c>
      <c r="AK937" s="50">
        <v>3600000</v>
      </c>
      <c r="AL937" s="50">
        <v>3600000</v>
      </c>
      <c r="AM937" s="48">
        <v>130008</v>
      </c>
      <c r="AN937" s="48">
        <v>1110</v>
      </c>
      <c r="AO937" s="57">
        <v>45692</v>
      </c>
      <c r="AP937" s="50">
        <v>3600000</v>
      </c>
      <c r="AQ937" s="48">
        <v>1139</v>
      </c>
      <c r="AR937" s="57">
        <v>45699</v>
      </c>
      <c r="AS937" s="50">
        <v>3600000</v>
      </c>
      <c r="AT937" s="66">
        <v>1</v>
      </c>
      <c r="AU937" s="66">
        <v>15</v>
      </c>
      <c r="AV937" s="66">
        <v>45</v>
      </c>
      <c r="AW937" s="66" t="s">
        <v>110</v>
      </c>
      <c r="AX937" s="66">
        <v>45</v>
      </c>
      <c r="AY937" s="57">
        <v>45752</v>
      </c>
      <c r="AZ937" s="37"/>
      <c r="BA937" s="75"/>
      <c r="BB937" s="75"/>
      <c r="BC937" s="75"/>
      <c r="BD937" s="75"/>
      <c r="BE937" s="75"/>
      <c r="BF937" s="75"/>
      <c r="BG937" s="75"/>
      <c r="BH937" s="75"/>
      <c r="BI937" s="75"/>
      <c r="BJ937" s="75"/>
      <c r="BK937" s="75"/>
      <c r="BL937" s="75"/>
      <c r="BM937" s="75"/>
      <c r="BN937" s="75"/>
      <c r="BO937" s="75"/>
      <c r="BP937" s="75"/>
      <c r="BQ937" s="75"/>
      <c r="BR937" s="75"/>
      <c r="BS937" s="75"/>
      <c r="BT937" s="75"/>
      <c r="BU937" s="75"/>
      <c r="BV937" s="75"/>
      <c r="BW937" s="75"/>
      <c r="BX937" s="64">
        <v>45752</v>
      </c>
      <c r="BY937" s="65">
        <f>R937+AX937</f>
        <v>180</v>
      </c>
      <c r="BZ937" s="66" t="s">
        <v>2888</v>
      </c>
      <c r="CA937" s="42">
        <f>T937+AL937</f>
        <v>14400000</v>
      </c>
      <c r="CB937" s="66" t="s">
        <v>656</v>
      </c>
    </row>
    <row r="938" spans="1:80" s="58" customFormat="1" ht="29.25" customHeight="1" x14ac:dyDescent="0.3">
      <c r="A938" s="75">
        <v>937</v>
      </c>
      <c r="B938" s="73">
        <v>115165</v>
      </c>
      <c r="C938" s="36" t="s">
        <v>738</v>
      </c>
      <c r="D938" s="71" t="s">
        <v>186</v>
      </c>
      <c r="E938" s="71" t="s">
        <v>187</v>
      </c>
      <c r="F938" s="66" t="s">
        <v>5352</v>
      </c>
      <c r="G938" s="38" t="s">
        <v>5353</v>
      </c>
      <c r="H938" s="76" t="s">
        <v>76</v>
      </c>
      <c r="I938" s="76" t="s">
        <v>5354</v>
      </c>
      <c r="J938" s="127" t="s">
        <v>5355</v>
      </c>
      <c r="K938" s="66" t="s">
        <v>80</v>
      </c>
      <c r="L938" s="76" t="s">
        <v>81</v>
      </c>
      <c r="M938" s="86">
        <v>45567</v>
      </c>
      <c r="N938" s="86">
        <v>45572</v>
      </c>
      <c r="O938" s="86">
        <v>45709</v>
      </c>
      <c r="P938" s="76">
        <v>4</v>
      </c>
      <c r="Q938" s="76">
        <v>15</v>
      </c>
      <c r="R938" s="76">
        <v>135</v>
      </c>
      <c r="S938" s="76" t="s">
        <v>2785</v>
      </c>
      <c r="T938" s="69">
        <v>10800000</v>
      </c>
      <c r="U938" s="69">
        <v>2400000</v>
      </c>
      <c r="V938" s="77">
        <v>1843</v>
      </c>
      <c r="W938" s="44">
        <v>45553</v>
      </c>
      <c r="X938" s="45">
        <v>75600000</v>
      </c>
      <c r="Y938" s="77">
        <v>2310</v>
      </c>
      <c r="Z938" s="97">
        <v>45568</v>
      </c>
      <c r="AA938" s="111">
        <v>10800000</v>
      </c>
      <c r="AB938" s="77" t="s">
        <v>84</v>
      </c>
      <c r="AC938" s="86">
        <v>45567</v>
      </c>
      <c r="AD938" s="48" t="s">
        <v>5356</v>
      </c>
      <c r="AE938" s="8" t="s">
        <v>5357</v>
      </c>
      <c r="AF938" s="77" t="s">
        <v>87</v>
      </c>
      <c r="AG938" s="61" t="s">
        <v>746</v>
      </c>
      <c r="AH938" s="60" t="s">
        <v>747</v>
      </c>
      <c r="AI938" s="48" t="s">
        <v>108</v>
      </c>
      <c r="AJ938" s="59">
        <v>45695</v>
      </c>
      <c r="AK938" s="50">
        <v>3600000</v>
      </c>
      <c r="AL938" s="50">
        <v>3600000</v>
      </c>
      <c r="AM938" s="48">
        <v>129985</v>
      </c>
      <c r="AN938" s="48">
        <v>1108</v>
      </c>
      <c r="AO938" s="57">
        <v>45692</v>
      </c>
      <c r="AP938" s="50">
        <v>3600000</v>
      </c>
      <c r="AQ938" s="48">
        <v>1140</v>
      </c>
      <c r="AR938" s="57">
        <v>45699</v>
      </c>
      <c r="AS938" s="50">
        <v>3600000</v>
      </c>
      <c r="AT938" s="66">
        <v>1</v>
      </c>
      <c r="AU938" s="66">
        <v>15</v>
      </c>
      <c r="AV938" s="66">
        <v>45</v>
      </c>
      <c r="AW938" s="66" t="s">
        <v>110</v>
      </c>
      <c r="AX938" s="66">
        <v>45</v>
      </c>
      <c r="AY938" s="57">
        <v>45752</v>
      </c>
      <c r="AZ938" s="37"/>
      <c r="BA938" s="75"/>
      <c r="BB938" s="75"/>
      <c r="BC938" s="75"/>
      <c r="BD938" s="75"/>
      <c r="BE938" s="75"/>
      <c r="BF938" s="75"/>
      <c r="BG938" s="75"/>
      <c r="BH938" s="75"/>
      <c r="BI938" s="75"/>
      <c r="BJ938" s="75"/>
      <c r="BK938" s="75"/>
      <c r="BL938" s="75"/>
      <c r="BM938" s="75"/>
      <c r="BN938" s="75"/>
      <c r="BO938" s="75"/>
      <c r="BP938" s="75"/>
      <c r="BQ938" s="75"/>
      <c r="BR938" s="75"/>
      <c r="BS938" s="75"/>
      <c r="BT938" s="75"/>
      <c r="BU938" s="75"/>
      <c r="BV938" s="75"/>
      <c r="BW938" s="75"/>
      <c r="BX938" s="57">
        <v>45752</v>
      </c>
      <c r="BY938" s="65">
        <f>R938+AX938</f>
        <v>180</v>
      </c>
      <c r="BZ938" s="66" t="s">
        <v>2888</v>
      </c>
      <c r="CA938" s="42">
        <f>T938+AL938</f>
        <v>14400000</v>
      </c>
      <c r="CB938" s="66" t="s">
        <v>656</v>
      </c>
    </row>
    <row r="939" spans="1:80" s="58" customFormat="1" ht="29.25" customHeight="1" x14ac:dyDescent="0.3">
      <c r="A939" s="75">
        <v>938</v>
      </c>
      <c r="B939" s="73">
        <v>115165</v>
      </c>
      <c r="C939" s="36" t="s">
        <v>738</v>
      </c>
      <c r="D939" s="71" t="s">
        <v>186</v>
      </c>
      <c r="E939" s="71" t="s">
        <v>187</v>
      </c>
      <c r="F939" s="66" t="s">
        <v>5358</v>
      </c>
      <c r="G939" s="38" t="s">
        <v>5359</v>
      </c>
      <c r="H939" s="76" t="s">
        <v>76</v>
      </c>
      <c r="I939" s="76" t="s">
        <v>5360</v>
      </c>
      <c r="J939" s="127" t="s">
        <v>5355</v>
      </c>
      <c r="K939" s="66" t="s">
        <v>80</v>
      </c>
      <c r="L939" s="76" t="s">
        <v>81</v>
      </c>
      <c r="M939" s="86">
        <v>45567</v>
      </c>
      <c r="N939" s="86">
        <v>45572</v>
      </c>
      <c r="O939" s="86">
        <v>45709</v>
      </c>
      <c r="P939" s="76">
        <v>4</v>
      </c>
      <c r="Q939" s="76">
        <v>15</v>
      </c>
      <c r="R939" s="76">
        <v>135</v>
      </c>
      <c r="S939" s="76" t="s">
        <v>2785</v>
      </c>
      <c r="T939" s="69">
        <v>10800000</v>
      </c>
      <c r="U939" s="69">
        <v>2400000</v>
      </c>
      <c r="V939" s="77">
        <v>1843</v>
      </c>
      <c r="W939" s="44">
        <v>45553</v>
      </c>
      <c r="X939" s="45">
        <v>75600000</v>
      </c>
      <c r="Y939" s="77">
        <v>2311</v>
      </c>
      <c r="Z939" s="97">
        <v>45568</v>
      </c>
      <c r="AA939" s="111">
        <v>10800000</v>
      </c>
      <c r="AB939" s="77" t="s">
        <v>84</v>
      </c>
      <c r="AC939" s="86">
        <v>45567</v>
      </c>
      <c r="AD939" s="48" t="s">
        <v>5361</v>
      </c>
      <c r="AE939" s="8" t="s">
        <v>5362</v>
      </c>
      <c r="AF939" s="77" t="s">
        <v>87</v>
      </c>
      <c r="AG939" s="61" t="s">
        <v>746</v>
      </c>
      <c r="AH939" s="60" t="s">
        <v>747</v>
      </c>
      <c r="AI939" s="48" t="s">
        <v>108</v>
      </c>
      <c r="AJ939" s="59">
        <v>45695</v>
      </c>
      <c r="AK939" s="50">
        <v>3600000</v>
      </c>
      <c r="AL939" s="50">
        <v>3600000</v>
      </c>
      <c r="AM939" s="48">
        <v>130010</v>
      </c>
      <c r="AN939" s="48">
        <v>1112</v>
      </c>
      <c r="AO939" s="57">
        <v>45692</v>
      </c>
      <c r="AP939" s="50">
        <v>3600000</v>
      </c>
      <c r="AQ939" s="48">
        <v>1141</v>
      </c>
      <c r="AR939" s="57">
        <v>45699</v>
      </c>
      <c r="AS939" s="50">
        <v>3600000</v>
      </c>
      <c r="AT939" s="66">
        <v>1</v>
      </c>
      <c r="AU939" s="66">
        <v>15</v>
      </c>
      <c r="AV939" s="66">
        <v>45</v>
      </c>
      <c r="AW939" s="66" t="s">
        <v>110</v>
      </c>
      <c r="AX939" s="66">
        <v>45</v>
      </c>
      <c r="AY939" s="57">
        <v>45752</v>
      </c>
      <c r="AZ939" s="37"/>
      <c r="BA939" s="75"/>
      <c r="BB939" s="75"/>
      <c r="BC939" s="75"/>
      <c r="BD939" s="75"/>
      <c r="BE939" s="75"/>
      <c r="BF939" s="75"/>
      <c r="BG939" s="75"/>
      <c r="BH939" s="75"/>
      <c r="BI939" s="75"/>
      <c r="BJ939" s="75"/>
      <c r="BK939" s="75"/>
      <c r="BL939" s="75"/>
      <c r="BM939" s="75"/>
      <c r="BN939" s="75"/>
      <c r="BO939" s="75"/>
      <c r="BP939" s="75"/>
      <c r="BQ939" s="75"/>
      <c r="BR939" s="75"/>
      <c r="BS939" s="75"/>
      <c r="BT939" s="75"/>
      <c r="BU939" s="75"/>
      <c r="BV939" s="75"/>
      <c r="BW939" s="75"/>
      <c r="BX939" s="57">
        <v>45752</v>
      </c>
      <c r="BY939" s="65">
        <f>R939+AX939</f>
        <v>180</v>
      </c>
      <c r="BZ939" s="66" t="s">
        <v>2888</v>
      </c>
      <c r="CA939" s="42">
        <f>T939+AL939</f>
        <v>14400000</v>
      </c>
      <c r="CB939" s="66" t="s">
        <v>656</v>
      </c>
    </row>
    <row r="940" spans="1:80" s="58" customFormat="1" ht="29.25" customHeight="1" x14ac:dyDescent="0.3">
      <c r="A940" s="75">
        <v>939</v>
      </c>
      <c r="B940" s="73">
        <v>115162</v>
      </c>
      <c r="C940" s="36" t="s">
        <v>738</v>
      </c>
      <c r="D940" s="71" t="s">
        <v>186</v>
      </c>
      <c r="E940" s="71" t="s">
        <v>187</v>
      </c>
      <c r="F940" s="66" t="s">
        <v>5363</v>
      </c>
      <c r="G940" s="38" t="s">
        <v>1827</v>
      </c>
      <c r="H940" s="76" t="s">
        <v>76</v>
      </c>
      <c r="I940" s="76" t="s">
        <v>5364</v>
      </c>
      <c r="J940" s="127" t="s">
        <v>804</v>
      </c>
      <c r="K940" s="66" t="s">
        <v>80</v>
      </c>
      <c r="L940" s="76" t="s">
        <v>81</v>
      </c>
      <c r="M940" s="86">
        <v>45567</v>
      </c>
      <c r="N940" s="86">
        <v>45572</v>
      </c>
      <c r="O940" s="86">
        <v>45705</v>
      </c>
      <c r="P940" s="76">
        <v>4</v>
      </c>
      <c r="Q940" s="76">
        <v>15</v>
      </c>
      <c r="R940" s="76">
        <v>135</v>
      </c>
      <c r="S940" s="76" t="s">
        <v>2785</v>
      </c>
      <c r="T940" s="69">
        <v>12960000</v>
      </c>
      <c r="U940" s="69">
        <v>2880000</v>
      </c>
      <c r="V940" s="77">
        <v>1841</v>
      </c>
      <c r="W940" s="44">
        <v>45553</v>
      </c>
      <c r="X940" s="45">
        <v>77760000</v>
      </c>
      <c r="Y940" s="77">
        <v>2312</v>
      </c>
      <c r="Z940" s="97">
        <v>45568</v>
      </c>
      <c r="AA940" s="111">
        <v>12960000</v>
      </c>
      <c r="AB940" s="77" t="s">
        <v>84</v>
      </c>
      <c r="AC940" s="86">
        <v>45567</v>
      </c>
      <c r="AD940" s="48" t="s">
        <v>5365</v>
      </c>
      <c r="AE940" s="8" t="s">
        <v>5366</v>
      </c>
      <c r="AF940" s="77" t="s">
        <v>87</v>
      </c>
      <c r="AG940" s="61" t="s">
        <v>746</v>
      </c>
      <c r="AH940" s="60" t="s">
        <v>747</v>
      </c>
      <c r="AI940" s="48" t="s">
        <v>108</v>
      </c>
      <c r="AJ940" s="59">
        <v>45701</v>
      </c>
      <c r="AK940" s="50">
        <v>4320000</v>
      </c>
      <c r="AL940" s="50">
        <v>4320000</v>
      </c>
      <c r="AM940" s="48">
        <v>129955</v>
      </c>
      <c r="AN940" s="48">
        <v>1098</v>
      </c>
      <c r="AO940" s="57">
        <v>45692</v>
      </c>
      <c r="AP940" s="50">
        <v>4320000</v>
      </c>
      <c r="AQ940" s="48">
        <v>1170</v>
      </c>
      <c r="AR940" s="57">
        <v>45705</v>
      </c>
      <c r="AS940" s="50">
        <v>4320000</v>
      </c>
      <c r="AT940" s="66">
        <v>1</v>
      </c>
      <c r="AU940" s="66">
        <v>15</v>
      </c>
      <c r="AV940" s="66">
        <v>45</v>
      </c>
      <c r="AW940" s="66" t="s">
        <v>110</v>
      </c>
      <c r="AX940" s="52">
        <v>45</v>
      </c>
      <c r="AY940" s="57">
        <v>45754</v>
      </c>
      <c r="AZ940" s="37"/>
      <c r="BA940" s="75"/>
      <c r="BB940" s="75"/>
      <c r="BC940" s="75"/>
      <c r="BD940" s="75"/>
      <c r="BE940" s="75"/>
      <c r="BF940" s="75"/>
      <c r="BG940" s="75"/>
      <c r="BH940" s="75"/>
      <c r="BI940" s="75"/>
      <c r="BJ940" s="75"/>
      <c r="BK940" s="75"/>
      <c r="BL940" s="75"/>
      <c r="BM940" s="75"/>
      <c r="BN940" s="75"/>
      <c r="BO940" s="75"/>
      <c r="BP940" s="75"/>
      <c r="BQ940" s="75"/>
      <c r="BR940" s="75"/>
      <c r="BS940" s="75"/>
      <c r="BT940" s="75"/>
      <c r="BU940" s="75"/>
      <c r="BV940" s="75"/>
      <c r="BW940" s="75"/>
      <c r="BX940" s="64">
        <v>45754</v>
      </c>
      <c r="BY940" s="65">
        <f>R940+AX940</f>
        <v>180</v>
      </c>
      <c r="BZ940" s="66" t="s">
        <v>2888</v>
      </c>
      <c r="CA940" s="42">
        <f>T940+AL940</f>
        <v>17280000</v>
      </c>
      <c r="CB940" s="66" t="s">
        <v>91</v>
      </c>
    </row>
    <row r="941" spans="1:80" s="58" customFormat="1" ht="29.25" customHeight="1" x14ac:dyDescent="0.3">
      <c r="A941" s="75">
        <v>940</v>
      </c>
      <c r="B941" s="73">
        <v>115040</v>
      </c>
      <c r="C941" s="36" t="s">
        <v>133</v>
      </c>
      <c r="D941" s="71" t="s">
        <v>134</v>
      </c>
      <c r="E941" s="71" t="s">
        <v>385</v>
      </c>
      <c r="F941" s="66" t="s">
        <v>5367</v>
      </c>
      <c r="G941" s="38" t="s">
        <v>5368</v>
      </c>
      <c r="H941" s="76" t="s">
        <v>76</v>
      </c>
      <c r="I941" s="76" t="s">
        <v>5369</v>
      </c>
      <c r="J941" s="127" t="s">
        <v>5370</v>
      </c>
      <c r="K941" s="66" t="s">
        <v>80</v>
      </c>
      <c r="L941" s="76" t="s">
        <v>81</v>
      </c>
      <c r="M941" s="86">
        <v>45567</v>
      </c>
      <c r="N941" s="86">
        <v>45569</v>
      </c>
      <c r="O941" s="86">
        <v>45706</v>
      </c>
      <c r="P941" s="76">
        <v>4</v>
      </c>
      <c r="Q941" s="76">
        <v>15</v>
      </c>
      <c r="R941" s="76">
        <v>135</v>
      </c>
      <c r="S941" s="76" t="s">
        <v>2785</v>
      </c>
      <c r="T941" s="69">
        <v>18000000</v>
      </c>
      <c r="U941" s="69">
        <v>4000000</v>
      </c>
      <c r="V941" s="77">
        <v>1800</v>
      </c>
      <c r="W941" s="44">
        <v>45545</v>
      </c>
      <c r="X941" s="45">
        <v>18000000</v>
      </c>
      <c r="Y941" s="77">
        <v>2314</v>
      </c>
      <c r="Z941" s="97">
        <v>45568</v>
      </c>
      <c r="AA941" s="111">
        <v>18000000</v>
      </c>
      <c r="AB941" s="77" t="s">
        <v>84</v>
      </c>
      <c r="AC941" s="86">
        <v>45567</v>
      </c>
      <c r="AD941" s="48" t="s">
        <v>5371</v>
      </c>
      <c r="AE941" s="8" t="s">
        <v>5372</v>
      </c>
      <c r="AF941" s="77" t="s">
        <v>87</v>
      </c>
      <c r="AG941" s="61" t="s">
        <v>643</v>
      </c>
      <c r="AH941" s="61" t="s">
        <v>107</v>
      </c>
      <c r="AI941" s="48" t="s">
        <v>108</v>
      </c>
      <c r="AJ941" s="59">
        <v>45705</v>
      </c>
      <c r="AK941" s="50">
        <v>6000000</v>
      </c>
      <c r="AL941" s="50">
        <v>6000000</v>
      </c>
      <c r="AM941" s="48">
        <v>130736</v>
      </c>
      <c r="AN941" s="48">
        <v>1167</v>
      </c>
      <c r="AO941" s="57">
        <v>45702</v>
      </c>
      <c r="AP941" s="50">
        <v>6000000</v>
      </c>
      <c r="AQ941" s="48">
        <v>1180</v>
      </c>
      <c r="AR941" s="57">
        <v>45706</v>
      </c>
      <c r="AS941" s="50">
        <v>6000000</v>
      </c>
      <c r="AT941" s="66">
        <v>1</v>
      </c>
      <c r="AU941" s="66">
        <v>15</v>
      </c>
      <c r="AV941" s="66">
        <v>45</v>
      </c>
      <c r="AW941" s="66" t="s">
        <v>4982</v>
      </c>
      <c r="AX941" s="66">
        <v>45</v>
      </c>
      <c r="AY941" s="57">
        <v>45749</v>
      </c>
      <c r="AZ941" s="37"/>
      <c r="BA941" s="75"/>
      <c r="BB941" s="75"/>
      <c r="BC941" s="75"/>
      <c r="BD941" s="75"/>
      <c r="BE941" s="75"/>
      <c r="BF941" s="75"/>
      <c r="BG941" s="75"/>
      <c r="BH941" s="75"/>
      <c r="BI941" s="75"/>
      <c r="BJ941" s="75"/>
      <c r="BK941" s="75"/>
      <c r="BL941" s="75"/>
      <c r="BM941" s="75"/>
      <c r="BN941" s="75"/>
      <c r="BO941" s="75"/>
      <c r="BP941" s="75"/>
      <c r="BQ941" s="75"/>
      <c r="BR941" s="75"/>
      <c r="BS941" s="75"/>
      <c r="BT941" s="75"/>
      <c r="BU941" s="75"/>
      <c r="BV941" s="75"/>
      <c r="BW941" s="75"/>
      <c r="BX941" s="64">
        <v>45749</v>
      </c>
      <c r="BY941" s="65">
        <f>R941+AX941</f>
        <v>180</v>
      </c>
      <c r="BZ941" s="66" t="s">
        <v>2888</v>
      </c>
      <c r="CA941" s="42">
        <f>T941+AL941</f>
        <v>24000000</v>
      </c>
      <c r="CB941" s="66" t="s">
        <v>656</v>
      </c>
    </row>
    <row r="942" spans="1:80" s="58" customFormat="1" ht="29.25" customHeight="1" x14ac:dyDescent="0.3">
      <c r="A942" s="75">
        <v>941</v>
      </c>
      <c r="B942" s="73">
        <v>114904</v>
      </c>
      <c r="C942" s="36" t="s">
        <v>2497</v>
      </c>
      <c r="D942" s="71" t="s">
        <v>2498</v>
      </c>
      <c r="E942" s="71" t="s">
        <v>2499</v>
      </c>
      <c r="F942" s="66" t="s">
        <v>5373</v>
      </c>
      <c r="G942" s="38" t="s">
        <v>5374</v>
      </c>
      <c r="H942" s="76" t="s">
        <v>76</v>
      </c>
      <c r="I942" s="76" t="s">
        <v>5375</v>
      </c>
      <c r="J942" s="127" t="s">
        <v>5376</v>
      </c>
      <c r="K942" s="66" t="s">
        <v>80</v>
      </c>
      <c r="L942" s="76" t="s">
        <v>81</v>
      </c>
      <c r="M942" s="86">
        <v>45568</v>
      </c>
      <c r="N942" s="86">
        <v>45572</v>
      </c>
      <c r="O942" s="86">
        <v>45709</v>
      </c>
      <c r="P942" s="76">
        <v>4</v>
      </c>
      <c r="Q942" s="76">
        <v>15</v>
      </c>
      <c r="R942" s="76">
        <v>135</v>
      </c>
      <c r="S942" s="76" t="s">
        <v>2785</v>
      </c>
      <c r="T942" s="69">
        <v>24750000</v>
      </c>
      <c r="U942" s="69">
        <v>5500000</v>
      </c>
      <c r="V942" s="77">
        <v>1820</v>
      </c>
      <c r="W942" s="44">
        <v>45546</v>
      </c>
      <c r="X942" s="45">
        <v>24750000</v>
      </c>
      <c r="Y942" s="77">
        <v>2316</v>
      </c>
      <c r="Z942" s="97">
        <v>45568</v>
      </c>
      <c r="AA942" s="111">
        <v>24750000</v>
      </c>
      <c r="AB942" s="77" t="s">
        <v>84</v>
      </c>
      <c r="AC942" s="86">
        <v>45567</v>
      </c>
      <c r="AD942" s="48" t="s">
        <v>5377</v>
      </c>
      <c r="AE942" s="8" t="s">
        <v>5378</v>
      </c>
      <c r="AF942" s="77" t="s">
        <v>87</v>
      </c>
      <c r="AG942" s="61" t="s">
        <v>290</v>
      </c>
      <c r="AH942" s="60" t="s">
        <v>4337</v>
      </c>
      <c r="AI942" s="61" t="s">
        <v>2887</v>
      </c>
      <c r="AJ942" s="59">
        <v>45685</v>
      </c>
      <c r="AK942" s="50">
        <v>8250000</v>
      </c>
      <c r="AL942" s="50">
        <v>8250000</v>
      </c>
      <c r="AM942" s="48">
        <v>128678</v>
      </c>
      <c r="AN942" s="48">
        <v>994</v>
      </c>
      <c r="AO942" s="57">
        <v>45679</v>
      </c>
      <c r="AP942" s="50">
        <v>8250000</v>
      </c>
      <c r="AQ942" s="48">
        <v>1037</v>
      </c>
      <c r="AR942" s="57">
        <v>45687</v>
      </c>
      <c r="AS942" s="50">
        <v>8250000</v>
      </c>
      <c r="AT942" s="66">
        <v>1</v>
      </c>
      <c r="AU942" s="66">
        <v>15</v>
      </c>
      <c r="AV942" s="66">
        <v>45</v>
      </c>
      <c r="AW942" s="66" t="s">
        <v>110</v>
      </c>
      <c r="AX942" s="52">
        <v>45</v>
      </c>
      <c r="AY942" s="57">
        <v>45782</v>
      </c>
      <c r="AZ942" s="37"/>
      <c r="BA942" s="75"/>
      <c r="BB942" s="75"/>
      <c r="BC942" s="75"/>
      <c r="BD942" s="75"/>
      <c r="BE942" s="75"/>
      <c r="BF942" s="75"/>
      <c r="BG942" s="75"/>
      <c r="BH942" s="75"/>
      <c r="BI942" s="75"/>
      <c r="BJ942" s="75"/>
      <c r="BK942" s="75"/>
      <c r="BL942" s="75"/>
      <c r="BM942" s="75"/>
      <c r="BN942" s="75"/>
      <c r="BO942" s="75"/>
      <c r="BP942" s="75"/>
      <c r="BQ942" s="75"/>
      <c r="BR942" s="75"/>
      <c r="BS942" s="75"/>
      <c r="BT942" s="75"/>
      <c r="BU942" s="75"/>
      <c r="BV942" s="75"/>
      <c r="BW942" s="75"/>
      <c r="BX942" s="64">
        <v>45782</v>
      </c>
      <c r="BY942" s="65">
        <f>R942+AX942</f>
        <v>180</v>
      </c>
      <c r="BZ942" s="66" t="s">
        <v>2888</v>
      </c>
      <c r="CA942" s="42">
        <f>T942+AL942</f>
        <v>33000000</v>
      </c>
      <c r="CB942" s="66" t="s">
        <v>91</v>
      </c>
    </row>
    <row r="943" spans="1:80" s="58" customFormat="1" ht="29.25" customHeight="1" x14ac:dyDescent="0.3">
      <c r="A943" s="75">
        <v>942</v>
      </c>
      <c r="B943" s="73">
        <v>114899</v>
      </c>
      <c r="C943" s="36" t="s">
        <v>2497</v>
      </c>
      <c r="D943" s="71" t="s">
        <v>2498</v>
      </c>
      <c r="E943" s="71" t="s">
        <v>2499</v>
      </c>
      <c r="F943" s="66" t="s">
        <v>5379</v>
      </c>
      <c r="G943" s="38" t="s">
        <v>5380</v>
      </c>
      <c r="H943" s="76" t="s">
        <v>76</v>
      </c>
      <c r="I943" s="76" t="s">
        <v>5381</v>
      </c>
      <c r="J943" s="127" t="s">
        <v>5382</v>
      </c>
      <c r="K943" s="66" t="s">
        <v>80</v>
      </c>
      <c r="L943" s="76" t="s">
        <v>81</v>
      </c>
      <c r="M943" s="86">
        <v>45567</v>
      </c>
      <c r="N943" s="86">
        <v>45572</v>
      </c>
      <c r="O943" s="86">
        <v>45709</v>
      </c>
      <c r="P943" s="76">
        <v>4</v>
      </c>
      <c r="Q943" s="76">
        <v>15</v>
      </c>
      <c r="R943" s="76">
        <v>135</v>
      </c>
      <c r="S943" s="76" t="s">
        <v>2785</v>
      </c>
      <c r="T943" s="69">
        <v>11700000</v>
      </c>
      <c r="U943" s="69">
        <v>2600000</v>
      </c>
      <c r="V943" s="77">
        <v>1818</v>
      </c>
      <c r="W943" s="44">
        <v>45546</v>
      </c>
      <c r="X943" s="45">
        <v>128700000</v>
      </c>
      <c r="Y943" s="77">
        <v>2318</v>
      </c>
      <c r="Z943" s="97">
        <v>45568</v>
      </c>
      <c r="AA943" s="111">
        <v>11700000</v>
      </c>
      <c r="AB943" s="77" t="s">
        <v>84</v>
      </c>
      <c r="AC943" s="86">
        <v>45567</v>
      </c>
      <c r="AD943" s="48" t="s">
        <v>5383</v>
      </c>
      <c r="AE943" s="8" t="s">
        <v>5384</v>
      </c>
      <c r="AF943" s="77" t="s">
        <v>87</v>
      </c>
      <c r="AG943" s="61" t="s">
        <v>290</v>
      </c>
      <c r="AH943" s="60" t="s">
        <v>4337</v>
      </c>
      <c r="AI943" s="48" t="s">
        <v>108</v>
      </c>
      <c r="AJ943" s="59">
        <v>45688</v>
      </c>
      <c r="AK943" s="50">
        <v>3900000</v>
      </c>
      <c r="AL943" s="50">
        <v>3900000</v>
      </c>
      <c r="AM943" s="48">
        <v>129288</v>
      </c>
      <c r="AN943" s="48">
        <v>1029</v>
      </c>
      <c r="AO943" s="57">
        <v>45686</v>
      </c>
      <c r="AP943" s="50">
        <v>3900000</v>
      </c>
      <c r="AQ943" s="48">
        <v>1148</v>
      </c>
      <c r="AR943" s="57">
        <v>45700</v>
      </c>
      <c r="AS943" s="50">
        <v>3900000</v>
      </c>
      <c r="AT943" s="65">
        <v>1</v>
      </c>
      <c r="AU943" s="65">
        <v>15</v>
      </c>
      <c r="AV943" s="65">
        <v>45</v>
      </c>
      <c r="AW943" s="66" t="s">
        <v>110</v>
      </c>
      <c r="AX943" s="52">
        <v>45</v>
      </c>
      <c r="AY943" s="57">
        <v>45753</v>
      </c>
      <c r="AZ943" s="37"/>
      <c r="BA943" s="75"/>
      <c r="BB943" s="75"/>
      <c r="BC943" s="75"/>
      <c r="BD943" s="75"/>
      <c r="BE943" s="75"/>
      <c r="BF943" s="75"/>
      <c r="BG943" s="75"/>
      <c r="BH943" s="75"/>
      <c r="BI943" s="75"/>
      <c r="BJ943" s="75"/>
      <c r="BK943" s="75"/>
      <c r="BL943" s="75"/>
      <c r="BM943" s="75"/>
      <c r="BN943" s="75"/>
      <c r="BO943" s="75"/>
      <c r="BP943" s="75"/>
      <c r="BQ943" s="75"/>
      <c r="BR943" s="75"/>
      <c r="BS943" s="75"/>
      <c r="BT943" s="75"/>
      <c r="BU943" s="75"/>
      <c r="BV943" s="75"/>
      <c r="BW943" s="75"/>
      <c r="BX943" s="57">
        <v>45753</v>
      </c>
      <c r="BY943" s="65">
        <f>R943+AX943</f>
        <v>180</v>
      </c>
      <c r="BZ943" s="66" t="s">
        <v>2888</v>
      </c>
      <c r="CA943" s="42">
        <f>T943+AL943</f>
        <v>15600000</v>
      </c>
      <c r="CB943" s="66" t="s">
        <v>656</v>
      </c>
    </row>
    <row r="944" spans="1:80" s="58" customFormat="1" ht="29.25" customHeight="1" x14ac:dyDescent="0.3">
      <c r="A944" s="75">
        <v>943</v>
      </c>
      <c r="B944" s="73">
        <v>116572</v>
      </c>
      <c r="C944" s="36" t="s">
        <v>133</v>
      </c>
      <c r="D944" s="71" t="s">
        <v>134</v>
      </c>
      <c r="E944" s="71" t="s">
        <v>385</v>
      </c>
      <c r="F944" s="66" t="s">
        <v>5385</v>
      </c>
      <c r="G944" s="38" t="s">
        <v>164</v>
      </c>
      <c r="H944" s="76" t="s">
        <v>76</v>
      </c>
      <c r="I944" s="76" t="s">
        <v>5386</v>
      </c>
      <c r="J944" s="127" t="s">
        <v>1019</v>
      </c>
      <c r="K944" s="66" t="s">
        <v>80</v>
      </c>
      <c r="L944" s="76" t="s">
        <v>81</v>
      </c>
      <c r="M944" s="86">
        <v>45567</v>
      </c>
      <c r="N944" s="86">
        <v>45568</v>
      </c>
      <c r="O944" s="86">
        <v>45674</v>
      </c>
      <c r="P944" s="76">
        <v>3</v>
      </c>
      <c r="Q944" s="76">
        <v>15</v>
      </c>
      <c r="R944" s="76">
        <f>90+15</f>
        <v>105</v>
      </c>
      <c r="S944" s="76" t="s">
        <v>82</v>
      </c>
      <c r="T944" s="69">
        <v>9100000</v>
      </c>
      <c r="U944" s="69">
        <v>2600000</v>
      </c>
      <c r="V944" s="77">
        <v>1829</v>
      </c>
      <c r="W944" s="44">
        <v>45552</v>
      </c>
      <c r="X944" s="45">
        <v>118300000</v>
      </c>
      <c r="Y944" s="77">
        <v>2320</v>
      </c>
      <c r="Z944" s="97">
        <v>45568</v>
      </c>
      <c r="AA944" s="111">
        <v>9100000</v>
      </c>
      <c r="AB944" s="77" t="s">
        <v>84</v>
      </c>
      <c r="AC944" s="86">
        <v>45567</v>
      </c>
      <c r="AD944" s="48" t="s">
        <v>5387</v>
      </c>
      <c r="AE944" s="8" t="s">
        <v>5388</v>
      </c>
      <c r="AF944" s="77" t="s">
        <v>87</v>
      </c>
      <c r="AG944" s="61" t="s">
        <v>5001</v>
      </c>
      <c r="AH944" s="60" t="s">
        <v>1872</v>
      </c>
      <c r="AI944" s="48" t="s">
        <v>108</v>
      </c>
      <c r="AJ944" s="97">
        <v>45653</v>
      </c>
      <c r="AK944" s="50">
        <v>3900000</v>
      </c>
      <c r="AL944" s="50">
        <v>3900000</v>
      </c>
      <c r="AM944" s="48">
        <v>124791</v>
      </c>
      <c r="AN944" s="46">
        <v>2169</v>
      </c>
      <c r="AO944" s="59">
        <v>45649</v>
      </c>
      <c r="AP944" s="50">
        <v>3900000</v>
      </c>
      <c r="AQ944" s="46">
        <v>2777</v>
      </c>
      <c r="AR944" s="59">
        <v>45653</v>
      </c>
      <c r="AS944" s="50">
        <v>3900000</v>
      </c>
      <c r="AT944" s="66">
        <v>1</v>
      </c>
      <c r="AU944" s="66">
        <v>15</v>
      </c>
      <c r="AV944" s="66">
        <f>AT944*30+AU944</f>
        <v>45</v>
      </c>
      <c r="AW944" s="66" t="s">
        <v>110</v>
      </c>
      <c r="AX944" s="66">
        <v>45</v>
      </c>
      <c r="AY944" s="86">
        <v>45717</v>
      </c>
      <c r="AZ944" s="75"/>
      <c r="BA944" s="75"/>
      <c r="BB944" s="75"/>
      <c r="BC944" s="75"/>
      <c r="BD944" s="75"/>
      <c r="BE944" s="75"/>
      <c r="BF944" s="75"/>
      <c r="BG944" s="75"/>
      <c r="BH944" s="75"/>
      <c r="BI944" s="75"/>
      <c r="BJ944" s="75"/>
      <c r="BK944" s="75"/>
      <c r="BL944" s="75"/>
      <c r="BM944" s="75"/>
      <c r="BN944" s="75"/>
      <c r="BO944" s="75"/>
      <c r="BP944" s="75"/>
      <c r="BQ944" s="75"/>
      <c r="BR944" s="75"/>
      <c r="BS944" s="75"/>
      <c r="BT944" s="75"/>
      <c r="BU944" s="75"/>
      <c r="BV944" s="75"/>
      <c r="BW944" s="75"/>
      <c r="BX944" s="86">
        <v>45717</v>
      </c>
      <c r="BY944" s="65">
        <f>R944+AX944</f>
        <v>150</v>
      </c>
      <c r="BZ944" s="66" t="s">
        <v>111</v>
      </c>
      <c r="CA944" s="42">
        <f>T944+AL944</f>
        <v>13000000</v>
      </c>
      <c r="CB944" s="66" t="s">
        <v>656</v>
      </c>
    </row>
    <row r="945" spans="1:80" s="58" customFormat="1" ht="29.25" customHeight="1" x14ac:dyDescent="0.3">
      <c r="A945" s="75">
        <v>944</v>
      </c>
      <c r="B945" s="73">
        <v>114913</v>
      </c>
      <c r="C945" s="36" t="s">
        <v>133</v>
      </c>
      <c r="D945" s="71" t="s">
        <v>134</v>
      </c>
      <c r="E945" s="71" t="s">
        <v>385</v>
      </c>
      <c r="F945" s="66" t="s">
        <v>5389</v>
      </c>
      <c r="G945" s="38" t="s">
        <v>1744</v>
      </c>
      <c r="H945" s="76" t="s">
        <v>76</v>
      </c>
      <c r="I945" s="76" t="s">
        <v>5390</v>
      </c>
      <c r="J945" s="127" t="s">
        <v>5391</v>
      </c>
      <c r="K945" s="66" t="s">
        <v>80</v>
      </c>
      <c r="L945" s="76" t="s">
        <v>81</v>
      </c>
      <c r="M945" s="86">
        <v>45567</v>
      </c>
      <c r="N945" s="86">
        <v>45568</v>
      </c>
      <c r="O945" s="86">
        <v>45705</v>
      </c>
      <c r="P945" s="76">
        <v>4</v>
      </c>
      <c r="Q945" s="76">
        <v>15</v>
      </c>
      <c r="R945" s="76">
        <v>135</v>
      </c>
      <c r="S945" s="76" t="s">
        <v>2785</v>
      </c>
      <c r="T945" s="69">
        <v>12600000</v>
      </c>
      <c r="U945" s="69">
        <v>2800000</v>
      </c>
      <c r="V945" s="77">
        <v>1784</v>
      </c>
      <c r="W945" s="44">
        <v>45545</v>
      </c>
      <c r="X945" s="45">
        <v>504000000</v>
      </c>
      <c r="Y945" s="77">
        <v>2322</v>
      </c>
      <c r="Z945" s="97">
        <v>45568</v>
      </c>
      <c r="AA945" s="111">
        <v>12600000</v>
      </c>
      <c r="AB945" s="77" t="s">
        <v>84</v>
      </c>
      <c r="AC945" s="86">
        <v>45567</v>
      </c>
      <c r="AD945" s="48" t="s">
        <v>5392</v>
      </c>
      <c r="AE945" s="8" t="s">
        <v>5393</v>
      </c>
      <c r="AF945" s="77" t="s">
        <v>87</v>
      </c>
      <c r="AG945" s="48" t="s">
        <v>626</v>
      </c>
      <c r="AH945" s="61" t="s">
        <v>4568</v>
      </c>
      <c r="AI945" s="48" t="s">
        <v>108</v>
      </c>
      <c r="AJ945" s="59">
        <v>45701</v>
      </c>
      <c r="AK945" s="50">
        <v>4200000</v>
      </c>
      <c r="AL945" s="50">
        <v>4200000</v>
      </c>
      <c r="AM945" s="48">
        <v>130325</v>
      </c>
      <c r="AN945" s="48">
        <v>1152</v>
      </c>
      <c r="AO945" s="57">
        <v>45699</v>
      </c>
      <c r="AP945" s="50">
        <v>4200000</v>
      </c>
      <c r="AQ945" s="48">
        <v>1160</v>
      </c>
      <c r="AR945" s="57">
        <v>45702</v>
      </c>
      <c r="AS945" s="50">
        <v>4200000</v>
      </c>
      <c r="AT945" s="66">
        <v>1</v>
      </c>
      <c r="AU945" s="66">
        <v>15</v>
      </c>
      <c r="AV945" s="66">
        <v>45</v>
      </c>
      <c r="AW945" s="66" t="s">
        <v>110</v>
      </c>
      <c r="AX945" s="52">
        <v>45</v>
      </c>
      <c r="AY945" s="57">
        <v>45749</v>
      </c>
      <c r="AZ945" s="37"/>
      <c r="BA945" s="75"/>
      <c r="BB945" s="75"/>
      <c r="BC945" s="75"/>
      <c r="BD945" s="75"/>
      <c r="BE945" s="75"/>
      <c r="BF945" s="75"/>
      <c r="BG945" s="75"/>
      <c r="BH945" s="75"/>
      <c r="BI945" s="75"/>
      <c r="BJ945" s="75"/>
      <c r="BK945" s="75"/>
      <c r="BL945" s="75"/>
      <c r="BM945" s="75"/>
      <c r="BN945" s="75"/>
      <c r="BO945" s="75"/>
      <c r="BP945" s="75"/>
      <c r="BQ945" s="75"/>
      <c r="BR945" s="75"/>
      <c r="BS945" s="75"/>
      <c r="BT945" s="75"/>
      <c r="BU945" s="75"/>
      <c r="BV945" s="75"/>
      <c r="BW945" s="75"/>
      <c r="BX945" s="64">
        <v>45749</v>
      </c>
      <c r="BY945" s="65">
        <f>R945+AX945</f>
        <v>180</v>
      </c>
      <c r="BZ945" s="66" t="s">
        <v>2888</v>
      </c>
      <c r="CA945" s="42">
        <f>T945+AL945</f>
        <v>16800000</v>
      </c>
      <c r="CB945" s="66" t="s">
        <v>656</v>
      </c>
    </row>
    <row r="946" spans="1:80" s="58" customFormat="1" ht="29.25" customHeight="1" x14ac:dyDescent="0.3">
      <c r="A946" s="75">
        <v>945</v>
      </c>
      <c r="B946" s="73">
        <v>116572</v>
      </c>
      <c r="C946" s="36" t="s">
        <v>133</v>
      </c>
      <c r="D946" s="71" t="s">
        <v>134</v>
      </c>
      <c r="E946" s="71" t="s">
        <v>385</v>
      </c>
      <c r="F946" s="66" t="s">
        <v>5394</v>
      </c>
      <c r="G946" s="38" t="s">
        <v>3087</v>
      </c>
      <c r="H946" s="76" t="s">
        <v>76</v>
      </c>
      <c r="I946" s="76" t="s">
        <v>5395</v>
      </c>
      <c r="J946" s="127" t="s">
        <v>1019</v>
      </c>
      <c r="K946" s="66" t="s">
        <v>80</v>
      </c>
      <c r="L946" s="76" t="s">
        <v>81</v>
      </c>
      <c r="M946" s="86">
        <v>45567</v>
      </c>
      <c r="N946" s="86">
        <v>45568</v>
      </c>
      <c r="O946" s="86">
        <v>45674</v>
      </c>
      <c r="P946" s="76">
        <v>3</v>
      </c>
      <c r="Q946" s="76">
        <v>15</v>
      </c>
      <c r="R946" s="76">
        <f>90+15</f>
        <v>105</v>
      </c>
      <c r="S946" s="76" t="s">
        <v>82</v>
      </c>
      <c r="T946" s="69">
        <v>9100000</v>
      </c>
      <c r="U946" s="69">
        <v>2600000</v>
      </c>
      <c r="V946" s="77">
        <v>1829</v>
      </c>
      <c r="W946" s="44">
        <v>45552</v>
      </c>
      <c r="X946" s="45">
        <v>118300000</v>
      </c>
      <c r="Y946" s="77">
        <v>2313</v>
      </c>
      <c r="Z946" s="97">
        <v>45568</v>
      </c>
      <c r="AA946" s="111">
        <v>9100000</v>
      </c>
      <c r="AB946" s="77" t="s">
        <v>84</v>
      </c>
      <c r="AC946" s="86">
        <v>45567</v>
      </c>
      <c r="AD946" s="48" t="s">
        <v>5396</v>
      </c>
      <c r="AE946" s="8" t="s">
        <v>5397</v>
      </c>
      <c r="AF946" s="77" t="s">
        <v>87</v>
      </c>
      <c r="AG946" s="61" t="s">
        <v>5029</v>
      </c>
      <c r="AH946" s="61" t="s">
        <v>107</v>
      </c>
      <c r="AI946" s="48" t="s">
        <v>108</v>
      </c>
      <c r="AJ946" s="97">
        <v>45652</v>
      </c>
      <c r="AK946" s="50">
        <v>3900000</v>
      </c>
      <c r="AL946" s="50">
        <v>3900000</v>
      </c>
      <c r="AM946" s="48">
        <v>124790</v>
      </c>
      <c r="AN946" s="46">
        <v>2168</v>
      </c>
      <c r="AO946" s="59">
        <v>45649</v>
      </c>
      <c r="AP946" s="50">
        <v>3900000</v>
      </c>
      <c r="AQ946" s="46">
        <v>2766</v>
      </c>
      <c r="AR946" s="59">
        <v>45653</v>
      </c>
      <c r="AS946" s="50">
        <v>3900000</v>
      </c>
      <c r="AT946" s="66">
        <v>1</v>
      </c>
      <c r="AU946" s="66">
        <v>15</v>
      </c>
      <c r="AV946" s="66">
        <f>AT946*30+AU946</f>
        <v>45</v>
      </c>
      <c r="AW946" s="66" t="s">
        <v>110</v>
      </c>
      <c r="AX946" s="66">
        <v>45</v>
      </c>
      <c r="AY946" s="86">
        <v>45717</v>
      </c>
      <c r="AZ946" s="75"/>
      <c r="BA946" s="75"/>
      <c r="BB946" s="75"/>
      <c r="BC946" s="75"/>
      <c r="BD946" s="75"/>
      <c r="BE946" s="75"/>
      <c r="BF946" s="75"/>
      <c r="BG946" s="75"/>
      <c r="BH946" s="75"/>
      <c r="BI946" s="75"/>
      <c r="BJ946" s="75"/>
      <c r="BK946" s="75"/>
      <c r="BL946" s="75"/>
      <c r="BM946" s="75"/>
      <c r="BN946" s="75"/>
      <c r="BO946" s="75"/>
      <c r="BP946" s="75"/>
      <c r="BQ946" s="75"/>
      <c r="BR946" s="75"/>
      <c r="BS946" s="75"/>
      <c r="BT946" s="75"/>
      <c r="BU946" s="75"/>
      <c r="BV946" s="75"/>
      <c r="BW946" s="75"/>
      <c r="BX946" s="86">
        <v>45717</v>
      </c>
      <c r="BY946" s="65">
        <f>R946+AX946</f>
        <v>150</v>
      </c>
      <c r="BZ946" s="66" t="s">
        <v>111</v>
      </c>
      <c r="CA946" s="42">
        <f>T946+AL946</f>
        <v>13000000</v>
      </c>
      <c r="CB946" s="66" t="s">
        <v>656</v>
      </c>
    </row>
    <row r="947" spans="1:80" s="58" customFormat="1" ht="29.25" customHeight="1" x14ac:dyDescent="0.3">
      <c r="A947" s="75">
        <v>946</v>
      </c>
      <c r="B947" s="73">
        <v>114913</v>
      </c>
      <c r="C947" s="36" t="s">
        <v>133</v>
      </c>
      <c r="D947" s="71" t="s">
        <v>134</v>
      </c>
      <c r="E947" s="71" t="s">
        <v>385</v>
      </c>
      <c r="F947" s="66" t="s">
        <v>5398</v>
      </c>
      <c r="G947" s="38" t="s">
        <v>5399</v>
      </c>
      <c r="H947" s="76" t="s">
        <v>76</v>
      </c>
      <c r="I947" s="76" t="s">
        <v>5400</v>
      </c>
      <c r="J947" s="127" t="s">
        <v>5391</v>
      </c>
      <c r="K947" s="66" t="s">
        <v>80</v>
      </c>
      <c r="L947" s="76" t="s">
        <v>81</v>
      </c>
      <c r="M947" s="86">
        <v>45567</v>
      </c>
      <c r="N947" s="86">
        <v>45568</v>
      </c>
      <c r="O947" s="86">
        <v>45705</v>
      </c>
      <c r="P947" s="76">
        <v>4</v>
      </c>
      <c r="Q947" s="76">
        <v>15</v>
      </c>
      <c r="R947" s="76">
        <v>135</v>
      </c>
      <c r="S947" s="76" t="s">
        <v>2785</v>
      </c>
      <c r="T947" s="69">
        <v>12600000</v>
      </c>
      <c r="U947" s="69">
        <v>2800000</v>
      </c>
      <c r="V947" s="77">
        <v>1784</v>
      </c>
      <c r="W947" s="44">
        <v>45545</v>
      </c>
      <c r="X947" s="45">
        <v>504000000</v>
      </c>
      <c r="Y947" s="77">
        <v>2315</v>
      </c>
      <c r="Z947" s="97">
        <v>45568</v>
      </c>
      <c r="AA947" s="111">
        <v>12600000</v>
      </c>
      <c r="AB947" s="77" t="s">
        <v>84</v>
      </c>
      <c r="AC947" s="86">
        <v>45567</v>
      </c>
      <c r="AD947" s="48" t="s">
        <v>5401</v>
      </c>
      <c r="AE947" s="8" t="s">
        <v>5402</v>
      </c>
      <c r="AF947" s="77" t="s">
        <v>87</v>
      </c>
      <c r="AG947" s="48" t="s">
        <v>626</v>
      </c>
      <c r="AH947" s="61" t="s">
        <v>4568</v>
      </c>
      <c r="AI947" s="48"/>
      <c r="AJ947" s="48" t="s">
        <v>77</v>
      </c>
      <c r="AK947" s="50"/>
      <c r="AL947" s="50"/>
      <c r="AM947" s="48" t="s">
        <v>77</v>
      </c>
      <c r="AN947" s="48" t="s">
        <v>77</v>
      </c>
      <c r="AO947" s="48" t="s">
        <v>77</v>
      </c>
      <c r="AP947" s="48" t="s">
        <v>77</v>
      </c>
      <c r="AQ947" s="48" t="s">
        <v>77</v>
      </c>
      <c r="AR947" s="48" t="s">
        <v>77</v>
      </c>
      <c r="AS947" s="48" t="s">
        <v>77</v>
      </c>
      <c r="AT947" s="51"/>
      <c r="AU947" s="51"/>
      <c r="AV947" s="51"/>
      <c r="AW947" s="51"/>
      <c r="AX947" s="52"/>
      <c r="AY947" s="37"/>
      <c r="AZ947" s="37"/>
      <c r="BA947" s="75"/>
      <c r="BB947" s="75"/>
      <c r="BC947" s="75"/>
      <c r="BD947" s="75"/>
      <c r="BE947" s="75"/>
      <c r="BF947" s="75"/>
      <c r="BG947" s="75"/>
      <c r="BH947" s="75"/>
      <c r="BI947" s="75"/>
      <c r="BJ947" s="75"/>
      <c r="BK947" s="75"/>
      <c r="BL947" s="75"/>
      <c r="BM947" s="75"/>
      <c r="BN947" s="75"/>
      <c r="BO947" s="75"/>
      <c r="BP947" s="75"/>
      <c r="BQ947" s="75"/>
      <c r="BR947" s="75"/>
      <c r="BS947" s="75"/>
      <c r="BT947" s="75"/>
      <c r="BU947" s="75"/>
      <c r="BV947" s="75"/>
      <c r="BW947" s="75"/>
      <c r="BX947" s="64">
        <f>O947</f>
        <v>45705</v>
      </c>
      <c r="BY947" s="65">
        <f>R947+AX947</f>
        <v>135</v>
      </c>
      <c r="BZ947" s="66" t="str">
        <f>S947</f>
        <v>4 MESES Y 15 DIAS</v>
      </c>
      <c r="CA947" s="42">
        <f>T947+AL947</f>
        <v>12600000</v>
      </c>
      <c r="CB947" s="66" t="s">
        <v>656</v>
      </c>
    </row>
    <row r="948" spans="1:80" s="58" customFormat="1" ht="29.25" customHeight="1" x14ac:dyDescent="0.3">
      <c r="A948" s="75">
        <v>947</v>
      </c>
      <c r="B948" s="73">
        <v>114913</v>
      </c>
      <c r="C948" s="36" t="s">
        <v>133</v>
      </c>
      <c r="D948" s="71" t="s">
        <v>134</v>
      </c>
      <c r="E948" s="71" t="s">
        <v>385</v>
      </c>
      <c r="F948" s="66" t="s">
        <v>5403</v>
      </c>
      <c r="G948" s="38" t="s">
        <v>1750</v>
      </c>
      <c r="H948" s="76" t="s">
        <v>76</v>
      </c>
      <c r="I948" s="76" t="s">
        <v>5404</v>
      </c>
      <c r="J948" s="127" t="s">
        <v>5391</v>
      </c>
      <c r="K948" s="66" t="s">
        <v>80</v>
      </c>
      <c r="L948" s="76" t="s">
        <v>81</v>
      </c>
      <c r="M948" s="86">
        <v>45567</v>
      </c>
      <c r="N948" s="86">
        <v>45568</v>
      </c>
      <c r="O948" s="86">
        <v>45705</v>
      </c>
      <c r="P948" s="76">
        <v>4</v>
      </c>
      <c r="Q948" s="76">
        <v>15</v>
      </c>
      <c r="R948" s="76">
        <v>135</v>
      </c>
      <c r="S948" s="76" t="s">
        <v>2785</v>
      </c>
      <c r="T948" s="69">
        <v>12600000</v>
      </c>
      <c r="U948" s="69">
        <v>2800000</v>
      </c>
      <c r="V948" s="77">
        <v>1784</v>
      </c>
      <c r="W948" s="44">
        <v>45545</v>
      </c>
      <c r="X948" s="45">
        <v>504000000</v>
      </c>
      <c r="Y948" s="77">
        <v>2317</v>
      </c>
      <c r="Z948" s="97">
        <v>45568</v>
      </c>
      <c r="AA948" s="111">
        <v>12600000</v>
      </c>
      <c r="AB948" s="77" t="s">
        <v>84</v>
      </c>
      <c r="AC948" s="86">
        <v>45567</v>
      </c>
      <c r="AD948" s="48" t="s">
        <v>5405</v>
      </c>
      <c r="AE948" s="8" t="s">
        <v>5406</v>
      </c>
      <c r="AF948" s="77" t="s">
        <v>87</v>
      </c>
      <c r="AG948" s="48" t="s">
        <v>626</v>
      </c>
      <c r="AH948" s="61" t="s">
        <v>4568</v>
      </c>
      <c r="AI948" s="48"/>
      <c r="AJ948" s="48" t="s">
        <v>77</v>
      </c>
      <c r="AK948" s="49"/>
      <c r="AL948" s="50"/>
      <c r="AM948" s="48" t="s">
        <v>77</v>
      </c>
      <c r="AN948" s="48" t="s">
        <v>77</v>
      </c>
      <c r="AO948" s="48" t="s">
        <v>77</v>
      </c>
      <c r="AP948" s="48" t="s">
        <v>77</v>
      </c>
      <c r="AQ948" s="48" t="s">
        <v>77</v>
      </c>
      <c r="AR948" s="48" t="s">
        <v>77</v>
      </c>
      <c r="AS948" s="48" t="s">
        <v>77</v>
      </c>
      <c r="AT948" s="51"/>
      <c r="AU948" s="51"/>
      <c r="AV948" s="51"/>
      <c r="AW948" s="51"/>
      <c r="AX948" s="52"/>
      <c r="AY948" s="37"/>
      <c r="AZ948" s="37"/>
      <c r="BA948" s="75"/>
      <c r="BB948" s="75"/>
      <c r="BC948" s="75"/>
      <c r="BD948" s="75"/>
      <c r="BE948" s="75"/>
      <c r="BF948" s="75"/>
      <c r="BG948" s="75"/>
      <c r="BH948" s="75"/>
      <c r="BI948" s="75"/>
      <c r="BJ948" s="75"/>
      <c r="BK948" s="75"/>
      <c r="BL948" s="75"/>
      <c r="BM948" s="75"/>
      <c r="BN948" s="75"/>
      <c r="BO948" s="75"/>
      <c r="BP948" s="75"/>
      <c r="BQ948" s="75"/>
      <c r="BR948" s="75"/>
      <c r="BS948" s="75"/>
      <c r="BT948" s="75"/>
      <c r="BU948" s="75"/>
      <c r="BV948" s="75"/>
      <c r="BW948" s="75"/>
      <c r="BX948" s="64">
        <f>O948</f>
        <v>45705</v>
      </c>
      <c r="BY948" s="65">
        <f>R948+AX948</f>
        <v>135</v>
      </c>
      <c r="BZ948" s="66" t="str">
        <f>S948</f>
        <v>4 MESES Y 15 DIAS</v>
      </c>
      <c r="CA948" s="42">
        <f>T948+AL948</f>
        <v>12600000</v>
      </c>
      <c r="CB948" s="66" t="s">
        <v>656</v>
      </c>
    </row>
    <row r="949" spans="1:80" s="58" customFormat="1" ht="29.25" customHeight="1" x14ac:dyDescent="0.3">
      <c r="A949" s="75">
        <v>948</v>
      </c>
      <c r="B949" s="73">
        <v>114913</v>
      </c>
      <c r="C949" s="36" t="s">
        <v>133</v>
      </c>
      <c r="D949" s="71" t="s">
        <v>134</v>
      </c>
      <c r="E949" s="71" t="s">
        <v>385</v>
      </c>
      <c r="F949" s="66" t="s">
        <v>5407</v>
      </c>
      <c r="G949" s="38" t="s">
        <v>5408</v>
      </c>
      <c r="H949" s="76" t="s">
        <v>76</v>
      </c>
      <c r="I949" s="76" t="s">
        <v>5409</v>
      </c>
      <c r="J949" s="127" t="s">
        <v>5391</v>
      </c>
      <c r="K949" s="66" t="s">
        <v>80</v>
      </c>
      <c r="L949" s="76" t="s">
        <v>81</v>
      </c>
      <c r="M949" s="86">
        <v>45568</v>
      </c>
      <c r="N949" s="86">
        <v>45573</v>
      </c>
      <c r="O949" s="86">
        <v>45710</v>
      </c>
      <c r="P949" s="76">
        <v>4</v>
      </c>
      <c r="Q949" s="76">
        <v>15</v>
      </c>
      <c r="R949" s="76">
        <v>135</v>
      </c>
      <c r="S949" s="76" t="s">
        <v>2785</v>
      </c>
      <c r="T949" s="69">
        <v>12600000</v>
      </c>
      <c r="U949" s="69">
        <v>2800000</v>
      </c>
      <c r="V949" s="77">
        <v>1784</v>
      </c>
      <c r="W949" s="44">
        <v>45545</v>
      </c>
      <c r="X949" s="45">
        <v>504000000</v>
      </c>
      <c r="Y949" s="77">
        <v>2319</v>
      </c>
      <c r="Z949" s="97">
        <v>45568</v>
      </c>
      <c r="AA949" s="111">
        <v>12600000</v>
      </c>
      <c r="AB949" s="77" t="s">
        <v>84</v>
      </c>
      <c r="AC949" s="86">
        <v>45567</v>
      </c>
      <c r="AD949" s="48" t="s">
        <v>5410</v>
      </c>
      <c r="AE949" s="8" t="s">
        <v>5411</v>
      </c>
      <c r="AF949" s="77" t="s">
        <v>87</v>
      </c>
      <c r="AG949" s="48" t="s">
        <v>626</v>
      </c>
      <c r="AH949" s="60" t="s">
        <v>4568</v>
      </c>
      <c r="AI949" s="48" t="s">
        <v>108</v>
      </c>
      <c r="AJ949" s="59">
        <v>45702</v>
      </c>
      <c r="AK949" s="50">
        <v>4200000</v>
      </c>
      <c r="AL949" s="50">
        <v>4200000</v>
      </c>
      <c r="AM949" s="48">
        <v>130255</v>
      </c>
      <c r="AN949" s="48">
        <v>1146</v>
      </c>
      <c r="AO949" s="57">
        <v>45699</v>
      </c>
      <c r="AP949" s="50">
        <v>4200000</v>
      </c>
      <c r="AQ949" s="48">
        <v>1182</v>
      </c>
      <c r="AR949" s="57">
        <v>45706</v>
      </c>
      <c r="AS949" s="50">
        <v>4200000</v>
      </c>
      <c r="AT949" s="66">
        <v>1</v>
      </c>
      <c r="AU949" s="66">
        <v>15</v>
      </c>
      <c r="AV949" s="66">
        <v>45</v>
      </c>
      <c r="AW949" s="66" t="s">
        <v>4982</v>
      </c>
      <c r="AX949" s="66">
        <v>45</v>
      </c>
      <c r="AY949" s="57">
        <v>45754</v>
      </c>
      <c r="AZ949" s="37"/>
      <c r="BA949" s="75"/>
      <c r="BB949" s="75"/>
      <c r="BC949" s="75"/>
      <c r="BD949" s="75"/>
      <c r="BE949" s="75"/>
      <c r="BF949" s="75"/>
      <c r="BG949" s="75"/>
      <c r="BH949" s="75"/>
      <c r="BI949" s="75"/>
      <c r="BJ949" s="75"/>
      <c r="BK949" s="75"/>
      <c r="BL949" s="75"/>
      <c r="BM949" s="75"/>
      <c r="BN949" s="75"/>
      <c r="BO949" s="75"/>
      <c r="BP949" s="75"/>
      <c r="BQ949" s="75"/>
      <c r="BR949" s="75"/>
      <c r="BS949" s="75"/>
      <c r="BT949" s="75"/>
      <c r="BU949" s="75"/>
      <c r="BV949" s="75"/>
      <c r="BW949" s="75"/>
      <c r="BX949" s="64">
        <v>45754</v>
      </c>
      <c r="BY949" s="65">
        <f>R949+AX949</f>
        <v>180</v>
      </c>
      <c r="BZ949" s="66" t="s">
        <v>2888</v>
      </c>
      <c r="CA949" s="42">
        <f>T949+AL949</f>
        <v>16800000</v>
      </c>
      <c r="CB949" s="66" t="s">
        <v>91</v>
      </c>
    </row>
    <row r="950" spans="1:80" s="58" customFormat="1" ht="29.25" customHeight="1" x14ac:dyDescent="0.3">
      <c r="A950" s="75">
        <v>949</v>
      </c>
      <c r="B950" s="73">
        <v>114913</v>
      </c>
      <c r="C950" s="36" t="s">
        <v>133</v>
      </c>
      <c r="D950" s="71" t="s">
        <v>134</v>
      </c>
      <c r="E950" s="71" t="s">
        <v>385</v>
      </c>
      <c r="F950" s="66" t="s">
        <v>5412</v>
      </c>
      <c r="G950" s="38" t="s">
        <v>779</v>
      </c>
      <c r="H950" s="76" t="s">
        <v>76</v>
      </c>
      <c r="I950" s="76" t="s">
        <v>5413</v>
      </c>
      <c r="J950" s="127" t="s">
        <v>5414</v>
      </c>
      <c r="K950" s="66" t="s">
        <v>80</v>
      </c>
      <c r="L950" s="76" t="s">
        <v>81</v>
      </c>
      <c r="M950" s="86">
        <v>45567</v>
      </c>
      <c r="N950" s="86">
        <v>45572</v>
      </c>
      <c r="O950" s="86">
        <v>45709</v>
      </c>
      <c r="P950" s="76">
        <v>4</v>
      </c>
      <c r="Q950" s="76">
        <v>15</v>
      </c>
      <c r="R950" s="76">
        <v>135</v>
      </c>
      <c r="S950" s="76" t="s">
        <v>2785</v>
      </c>
      <c r="T950" s="69">
        <v>12600000</v>
      </c>
      <c r="U950" s="69">
        <v>2800000</v>
      </c>
      <c r="V950" s="77">
        <v>1784</v>
      </c>
      <c r="W950" s="44">
        <v>45545</v>
      </c>
      <c r="X950" s="45">
        <v>504000000</v>
      </c>
      <c r="Y950" s="77">
        <v>2321</v>
      </c>
      <c r="Z950" s="97">
        <v>45568</v>
      </c>
      <c r="AA950" s="111">
        <v>12600000</v>
      </c>
      <c r="AB950" s="77" t="s">
        <v>84</v>
      </c>
      <c r="AC950" s="86">
        <v>45567</v>
      </c>
      <c r="AD950" s="48" t="s">
        <v>5415</v>
      </c>
      <c r="AE950" s="8" t="s">
        <v>5416</v>
      </c>
      <c r="AF950" s="77" t="s">
        <v>87</v>
      </c>
      <c r="AG950" s="48" t="s">
        <v>626</v>
      </c>
      <c r="AH950" s="60" t="s">
        <v>4568</v>
      </c>
      <c r="AI950" s="48" t="s">
        <v>108</v>
      </c>
      <c r="AJ950" s="59">
        <v>45702</v>
      </c>
      <c r="AK950" s="50">
        <v>4200000</v>
      </c>
      <c r="AL950" s="50">
        <v>4200000</v>
      </c>
      <c r="AM950" s="48">
        <v>130316</v>
      </c>
      <c r="AN950" s="48">
        <v>1148</v>
      </c>
      <c r="AO950" s="57">
        <v>45699</v>
      </c>
      <c r="AP950" s="50">
        <v>4200000</v>
      </c>
      <c r="AQ950" s="48">
        <v>1183</v>
      </c>
      <c r="AR950" s="57">
        <v>45706</v>
      </c>
      <c r="AS950" s="50">
        <v>4200000</v>
      </c>
      <c r="AT950" s="66">
        <v>1</v>
      </c>
      <c r="AU950" s="66">
        <v>15</v>
      </c>
      <c r="AV950" s="66">
        <v>45</v>
      </c>
      <c r="AW950" s="66" t="s">
        <v>4982</v>
      </c>
      <c r="AX950" s="66">
        <v>45</v>
      </c>
      <c r="AY950" s="57">
        <v>45752</v>
      </c>
      <c r="AZ950" s="37"/>
      <c r="BA950" s="75"/>
      <c r="BB950" s="75"/>
      <c r="BC950" s="75"/>
      <c r="BD950" s="75"/>
      <c r="BE950" s="75"/>
      <c r="BF950" s="75"/>
      <c r="BG950" s="75"/>
      <c r="BH950" s="75"/>
      <c r="BI950" s="75"/>
      <c r="BJ950" s="75"/>
      <c r="BK950" s="75"/>
      <c r="BL950" s="75"/>
      <c r="BM950" s="75"/>
      <c r="BN950" s="75"/>
      <c r="BO950" s="75"/>
      <c r="BP950" s="75"/>
      <c r="BQ950" s="75"/>
      <c r="BR950" s="75"/>
      <c r="BS950" s="75"/>
      <c r="BT950" s="75"/>
      <c r="BU950" s="75"/>
      <c r="BV950" s="75"/>
      <c r="BW950" s="75"/>
      <c r="BX950" s="64">
        <v>45752</v>
      </c>
      <c r="BY950" s="65">
        <f>R950+AX950</f>
        <v>180</v>
      </c>
      <c r="BZ950" s="66" t="s">
        <v>2888</v>
      </c>
      <c r="CA950" s="42">
        <f>T950+AL950</f>
        <v>16800000</v>
      </c>
      <c r="CB950" s="66" t="s">
        <v>656</v>
      </c>
    </row>
    <row r="951" spans="1:80" s="58" customFormat="1" ht="29.25" customHeight="1" x14ac:dyDescent="0.3">
      <c r="A951" s="75">
        <v>950</v>
      </c>
      <c r="B951" s="73">
        <v>114913</v>
      </c>
      <c r="C951" s="36" t="s">
        <v>133</v>
      </c>
      <c r="D951" s="71" t="s">
        <v>134</v>
      </c>
      <c r="E951" s="71" t="s">
        <v>385</v>
      </c>
      <c r="F951" s="66" t="s">
        <v>5417</v>
      </c>
      <c r="G951" s="38" t="s">
        <v>5418</v>
      </c>
      <c r="H951" s="76" t="s">
        <v>76</v>
      </c>
      <c r="I951" s="76" t="s">
        <v>5419</v>
      </c>
      <c r="J951" s="127" t="s">
        <v>5391</v>
      </c>
      <c r="K951" s="66" t="s">
        <v>80</v>
      </c>
      <c r="L951" s="76" t="s">
        <v>81</v>
      </c>
      <c r="M951" s="86">
        <v>45568</v>
      </c>
      <c r="N951" s="86">
        <v>45572</v>
      </c>
      <c r="O951" s="86">
        <v>45709</v>
      </c>
      <c r="P951" s="76">
        <v>4</v>
      </c>
      <c r="Q951" s="76">
        <v>15</v>
      </c>
      <c r="R951" s="76">
        <v>135</v>
      </c>
      <c r="S951" s="76" t="s">
        <v>2785</v>
      </c>
      <c r="T951" s="69">
        <v>12600000</v>
      </c>
      <c r="U951" s="69">
        <v>2800000</v>
      </c>
      <c r="V951" s="77">
        <v>1784</v>
      </c>
      <c r="W951" s="44">
        <v>45545</v>
      </c>
      <c r="X951" s="45">
        <v>504000000</v>
      </c>
      <c r="Y951" s="77">
        <v>2324</v>
      </c>
      <c r="Z951" s="97">
        <v>45568</v>
      </c>
      <c r="AA951" s="111">
        <v>12600000</v>
      </c>
      <c r="AB951" s="77" t="s">
        <v>84</v>
      </c>
      <c r="AC951" s="86">
        <v>45567</v>
      </c>
      <c r="AD951" s="48" t="s">
        <v>5420</v>
      </c>
      <c r="AE951" s="8" t="s">
        <v>5421</v>
      </c>
      <c r="AF951" s="77" t="s">
        <v>87</v>
      </c>
      <c r="AG951" s="48" t="s">
        <v>626</v>
      </c>
      <c r="AH951" s="60" t="s">
        <v>4568</v>
      </c>
      <c r="AI951" s="48" t="s">
        <v>108</v>
      </c>
      <c r="AJ951" s="59">
        <v>45701</v>
      </c>
      <c r="AK951" s="50">
        <v>4200000</v>
      </c>
      <c r="AL951" s="50">
        <v>4200000</v>
      </c>
      <c r="AM951" s="48">
        <v>130256</v>
      </c>
      <c r="AN951" s="48">
        <v>1147</v>
      </c>
      <c r="AO951" s="57">
        <v>45699</v>
      </c>
      <c r="AP951" s="50">
        <v>4200000</v>
      </c>
      <c r="AQ951" s="48">
        <v>1161</v>
      </c>
      <c r="AR951" s="57">
        <v>45702</v>
      </c>
      <c r="AS951" s="50">
        <v>4200000</v>
      </c>
      <c r="AT951" s="66">
        <v>1</v>
      </c>
      <c r="AU951" s="66">
        <v>15</v>
      </c>
      <c r="AV951" s="66">
        <v>45</v>
      </c>
      <c r="AW951" s="66" t="s">
        <v>110</v>
      </c>
      <c r="AX951" s="52">
        <v>45</v>
      </c>
      <c r="AY951" s="57">
        <v>45752</v>
      </c>
      <c r="AZ951" s="37"/>
      <c r="BA951" s="75"/>
      <c r="BB951" s="75"/>
      <c r="BC951" s="75"/>
      <c r="BD951" s="75"/>
      <c r="BE951" s="75"/>
      <c r="BF951" s="75"/>
      <c r="BG951" s="75"/>
      <c r="BH951" s="75"/>
      <c r="BI951" s="75"/>
      <c r="BJ951" s="75"/>
      <c r="BK951" s="75"/>
      <c r="BL951" s="75"/>
      <c r="BM951" s="75"/>
      <c r="BN951" s="75"/>
      <c r="BO951" s="75"/>
      <c r="BP951" s="75"/>
      <c r="BQ951" s="75"/>
      <c r="BR951" s="75"/>
      <c r="BS951" s="75"/>
      <c r="BT951" s="75"/>
      <c r="BU951" s="75"/>
      <c r="BV951" s="75"/>
      <c r="BW951" s="75"/>
      <c r="BX951" s="64">
        <v>45752</v>
      </c>
      <c r="BY951" s="65">
        <f>R951+AX951</f>
        <v>180</v>
      </c>
      <c r="BZ951" s="66" t="s">
        <v>2888</v>
      </c>
      <c r="CA951" s="42">
        <f>T951+AL951</f>
        <v>16800000</v>
      </c>
      <c r="CB951" s="66" t="s">
        <v>656</v>
      </c>
    </row>
    <row r="952" spans="1:80" s="58" customFormat="1" ht="29.25" customHeight="1" x14ac:dyDescent="0.3">
      <c r="A952" s="75">
        <v>951</v>
      </c>
      <c r="B952" s="73">
        <v>114899</v>
      </c>
      <c r="C952" s="36" t="s">
        <v>2497</v>
      </c>
      <c r="D952" s="71" t="s">
        <v>2498</v>
      </c>
      <c r="E952" s="71" t="s">
        <v>2499</v>
      </c>
      <c r="F952" s="66" t="s">
        <v>5422</v>
      </c>
      <c r="G952" s="38" t="s">
        <v>2517</v>
      </c>
      <c r="H952" s="76" t="s">
        <v>76</v>
      </c>
      <c r="I952" s="76" t="s">
        <v>5423</v>
      </c>
      <c r="J952" s="127" t="s">
        <v>5424</v>
      </c>
      <c r="K952" s="66" t="s">
        <v>80</v>
      </c>
      <c r="L952" s="76" t="s">
        <v>81</v>
      </c>
      <c r="M952" s="86">
        <v>45568</v>
      </c>
      <c r="N952" s="86">
        <v>45580</v>
      </c>
      <c r="O952" s="86">
        <v>45717</v>
      </c>
      <c r="P952" s="76">
        <v>4</v>
      </c>
      <c r="Q952" s="76">
        <v>15</v>
      </c>
      <c r="R952" s="76">
        <v>135</v>
      </c>
      <c r="S952" s="76" t="s">
        <v>2785</v>
      </c>
      <c r="T952" s="69">
        <v>11700000</v>
      </c>
      <c r="U952" s="69">
        <v>2600000</v>
      </c>
      <c r="V952" s="77">
        <v>1818</v>
      </c>
      <c r="W952" s="44">
        <v>45546</v>
      </c>
      <c r="X952" s="45">
        <v>128700000</v>
      </c>
      <c r="Y952" s="77">
        <v>2338</v>
      </c>
      <c r="Z952" s="97">
        <v>45572</v>
      </c>
      <c r="AA952" s="111">
        <v>11700000</v>
      </c>
      <c r="AB952" s="77" t="s">
        <v>84</v>
      </c>
      <c r="AC952" s="86">
        <v>45567</v>
      </c>
      <c r="AD952" s="48" t="s">
        <v>5425</v>
      </c>
      <c r="AE952" s="8" t="s">
        <v>5426</v>
      </c>
      <c r="AF952" s="77" t="s">
        <v>87</v>
      </c>
      <c r="AG952" s="61" t="s">
        <v>290</v>
      </c>
      <c r="AH952" s="60" t="s">
        <v>4337</v>
      </c>
      <c r="AI952" s="48" t="s">
        <v>108</v>
      </c>
      <c r="AJ952" s="59">
        <v>45694</v>
      </c>
      <c r="AK952" s="50">
        <v>3900000</v>
      </c>
      <c r="AL952" s="50">
        <v>3900000</v>
      </c>
      <c r="AM952" s="48">
        <v>129296</v>
      </c>
      <c r="AN952" s="48">
        <v>1035</v>
      </c>
      <c r="AO952" s="57">
        <v>45686</v>
      </c>
      <c r="AP952" s="50">
        <v>3900000</v>
      </c>
      <c r="AQ952" s="48">
        <v>1099</v>
      </c>
      <c r="AR952" s="57">
        <v>45698</v>
      </c>
      <c r="AS952" s="50">
        <v>3900000</v>
      </c>
      <c r="AT952" s="66">
        <v>1</v>
      </c>
      <c r="AU952" s="66">
        <v>15</v>
      </c>
      <c r="AV952" s="66">
        <v>45</v>
      </c>
      <c r="AW952" s="66" t="s">
        <v>110</v>
      </c>
      <c r="AX952" s="66">
        <v>45</v>
      </c>
      <c r="AY952" s="57">
        <v>45761</v>
      </c>
      <c r="AZ952" s="37"/>
      <c r="BA952" s="75"/>
      <c r="BB952" s="75"/>
      <c r="BC952" s="75"/>
      <c r="BD952" s="75"/>
      <c r="BE952" s="75"/>
      <c r="BF952" s="75"/>
      <c r="BG952" s="75"/>
      <c r="BH952" s="75"/>
      <c r="BI952" s="75"/>
      <c r="BJ952" s="75"/>
      <c r="BK952" s="75"/>
      <c r="BL952" s="75"/>
      <c r="BM952" s="75"/>
      <c r="BN952" s="75"/>
      <c r="BO952" s="75"/>
      <c r="BP952" s="75"/>
      <c r="BQ952" s="75"/>
      <c r="BR952" s="75"/>
      <c r="BS952" s="75"/>
      <c r="BT952" s="75"/>
      <c r="BU952" s="75"/>
      <c r="BV952" s="75"/>
      <c r="BW952" s="75"/>
      <c r="BX952" s="64">
        <v>45761</v>
      </c>
      <c r="BY952" s="65">
        <f>R952+AX952</f>
        <v>180</v>
      </c>
      <c r="BZ952" s="66" t="s">
        <v>2888</v>
      </c>
      <c r="CA952" s="42">
        <f>T952+AL952</f>
        <v>15600000</v>
      </c>
      <c r="CB952" s="66" t="s">
        <v>91</v>
      </c>
    </row>
    <row r="953" spans="1:80" s="58" customFormat="1" ht="29.25" customHeight="1" x14ac:dyDescent="0.3">
      <c r="A953" s="75">
        <v>952</v>
      </c>
      <c r="B953" s="73">
        <v>116570</v>
      </c>
      <c r="C953" s="36" t="s">
        <v>133</v>
      </c>
      <c r="D953" s="71" t="s">
        <v>134</v>
      </c>
      <c r="E953" s="71" t="s">
        <v>385</v>
      </c>
      <c r="F953" s="66" t="s">
        <v>5427</v>
      </c>
      <c r="G953" s="38" t="s">
        <v>2411</v>
      </c>
      <c r="H953" s="76" t="s">
        <v>76</v>
      </c>
      <c r="I953" s="76" t="s">
        <v>5428</v>
      </c>
      <c r="J953" s="127" t="s">
        <v>1045</v>
      </c>
      <c r="K953" s="66" t="s">
        <v>80</v>
      </c>
      <c r="L953" s="76" t="s">
        <v>81</v>
      </c>
      <c r="M953" s="86">
        <v>45567</v>
      </c>
      <c r="N953" s="86">
        <v>45572</v>
      </c>
      <c r="O953" s="86">
        <v>45678</v>
      </c>
      <c r="P953" s="76">
        <v>3</v>
      </c>
      <c r="Q953" s="76">
        <v>15</v>
      </c>
      <c r="R953" s="76">
        <f>90+15</f>
        <v>105</v>
      </c>
      <c r="S953" s="76" t="s">
        <v>82</v>
      </c>
      <c r="T953" s="69">
        <v>18550000</v>
      </c>
      <c r="U953" s="69">
        <v>5300000</v>
      </c>
      <c r="V953" s="77">
        <v>1853</v>
      </c>
      <c r="W953" s="44">
        <v>45554</v>
      </c>
      <c r="X953" s="45">
        <v>185500000</v>
      </c>
      <c r="Y953" s="77">
        <v>2323</v>
      </c>
      <c r="Z953" s="97">
        <v>45568</v>
      </c>
      <c r="AA953" s="111">
        <v>18550000</v>
      </c>
      <c r="AB953" s="77" t="s">
        <v>84</v>
      </c>
      <c r="AC953" s="86">
        <v>45567</v>
      </c>
      <c r="AD953" s="48" t="s">
        <v>5429</v>
      </c>
      <c r="AE953" s="8" t="s">
        <v>5430</v>
      </c>
      <c r="AF953" s="77" t="s">
        <v>87</v>
      </c>
      <c r="AG953" s="61" t="s">
        <v>3907</v>
      </c>
      <c r="AH953" s="60" t="s">
        <v>5157</v>
      </c>
      <c r="AI953" s="48" t="s">
        <v>108</v>
      </c>
      <c r="AJ953" s="97">
        <v>45653</v>
      </c>
      <c r="AK953" s="50">
        <v>7950000</v>
      </c>
      <c r="AL953" s="50">
        <v>7950000</v>
      </c>
      <c r="AM953" s="48">
        <v>124814</v>
      </c>
      <c r="AN953" s="46">
        <v>2176</v>
      </c>
      <c r="AO953" s="59">
        <v>45649</v>
      </c>
      <c r="AP953" s="50">
        <v>7950000</v>
      </c>
      <c r="AQ953" s="46">
        <v>2778</v>
      </c>
      <c r="AR953" s="59">
        <v>45653</v>
      </c>
      <c r="AS953" s="50">
        <v>7950000</v>
      </c>
      <c r="AT953" s="66">
        <v>1</v>
      </c>
      <c r="AU953" s="66">
        <v>15</v>
      </c>
      <c r="AV953" s="66">
        <f>AT953*30+AU953</f>
        <v>45</v>
      </c>
      <c r="AW953" s="66" t="s">
        <v>110</v>
      </c>
      <c r="AX953" s="66">
        <v>45</v>
      </c>
      <c r="AY953" s="86">
        <v>45721</v>
      </c>
      <c r="AZ953" s="75"/>
      <c r="BA953" s="75"/>
      <c r="BB953" s="75"/>
      <c r="BC953" s="75"/>
      <c r="BD953" s="75"/>
      <c r="BE953" s="75"/>
      <c r="BF953" s="75"/>
      <c r="BG953" s="75"/>
      <c r="BH953" s="75"/>
      <c r="BI953" s="75"/>
      <c r="BJ953" s="75"/>
      <c r="BK953" s="75"/>
      <c r="BL953" s="75"/>
      <c r="BM953" s="75"/>
      <c r="BN953" s="75"/>
      <c r="BO953" s="75"/>
      <c r="BP953" s="75"/>
      <c r="BQ953" s="75"/>
      <c r="BR953" s="75"/>
      <c r="BS953" s="75"/>
      <c r="BT953" s="75"/>
      <c r="BU953" s="75"/>
      <c r="BV953" s="75"/>
      <c r="BW953" s="75"/>
      <c r="BX953" s="86">
        <v>45721</v>
      </c>
      <c r="BY953" s="65">
        <f>R953+AX953</f>
        <v>150</v>
      </c>
      <c r="BZ953" s="66" t="s">
        <v>111</v>
      </c>
      <c r="CA953" s="42">
        <f>T953+AL953</f>
        <v>26500000</v>
      </c>
      <c r="CB953" s="66" t="s">
        <v>656</v>
      </c>
    </row>
    <row r="954" spans="1:80" s="58" customFormat="1" ht="29.25" customHeight="1" x14ac:dyDescent="0.3">
      <c r="A954" s="75">
        <v>953</v>
      </c>
      <c r="B954" s="73">
        <v>116570</v>
      </c>
      <c r="C954" s="36" t="s">
        <v>133</v>
      </c>
      <c r="D954" s="71" t="s">
        <v>134</v>
      </c>
      <c r="E954" s="71" t="s">
        <v>385</v>
      </c>
      <c r="F954" s="66" t="s">
        <v>5431</v>
      </c>
      <c r="G954" s="38" t="s">
        <v>3713</v>
      </c>
      <c r="H954" s="76" t="s">
        <v>76</v>
      </c>
      <c r="I954" s="76" t="s">
        <v>5432</v>
      </c>
      <c r="J954" s="127" t="s">
        <v>1045</v>
      </c>
      <c r="K954" s="66" t="s">
        <v>80</v>
      </c>
      <c r="L954" s="76" t="s">
        <v>81</v>
      </c>
      <c r="M954" s="86">
        <v>45567</v>
      </c>
      <c r="N954" s="86">
        <v>45572</v>
      </c>
      <c r="O954" s="86">
        <v>45678</v>
      </c>
      <c r="P954" s="76">
        <v>3</v>
      </c>
      <c r="Q954" s="76">
        <v>15</v>
      </c>
      <c r="R954" s="76">
        <f>90+15</f>
        <v>105</v>
      </c>
      <c r="S954" s="76" t="s">
        <v>82</v>
      </c>
      <c r="T954" s="69">
        <v>18550000</v>
      </c>
      <c r="U954" s="69">
        <v>5300000</v>
      </c>
      <c r="V954" s="77">
        <v>1853</v>
      </c>
      <c r="W954" s="44">
        <v>45554</v>
      </c>
      <c r="X954" s="45">
        <v>185500000</v>
      </c>
      <c r="Y954" s="77">
        <v>2325</v>
      </c>
      <c r="Z954" s="97">
        <v>45568</v>
      </c>
      <c r="AA954" s="111">
        <v>18550000</v>
      </c>
      <c r="AB954" s="77" t="s">
        <v>84</v>
      </c>
      <c r="AC954" s="86">
        <v>45567</v>
      </c>
      <c r="AD954" s="48" t="s">
        <v>5433</v>
      </c>
      <c r="AE954" s="8" t="s">
        <v>5434</v>
      </c>
      <c r="AF954" s="77" t="s">
        <v>87</v>
      </c>
      <c r="AG954" s="61" t="s">
        <v>5001</v>
      </c>
      <c r="AH954" s="60" t="s">
        <v>3956</v>
      </c>
      <c r="AI954" s="48" t="s">
        <v>108</v>
      </c>
      <c r="AJ954" s="97">
        <v>45652</v>
      </c>
      <c r="AK954" s="50">
        <v>7950000</v>
      </c>
      <c r="AL954" s="50">
        <v>7950000</v>
      </c>
      <c r="AM954" s="48">
        <v>123883</v>
      </c>
      <c r="AN954" s="46">
        <v>2163</v>
      </c>
      <c r="AO954" s="59">
        <v>45649</v>
      </c>
      <c r="AP954" s="50">
        <v>7950000</v>
      </c>
      <c r="AQ954" s="46">
        <v>2767</v>
      </c>
      <c r="AR954" s="59">
        <v>45653</v>
      </c>
      <c r="AS954" s="50">
        <v>7950000</v>
      </c>
      <c r="AT954" s="66">
        <v>1</v>
      </c>
      <c r="AU954" s="66">
        <v>15</v>
      </c>
      <c r="AV954" s="66">
        <f>AT954*30+AU954</f>
        <v>45</v>
      </c>
      <c r="AW954" s="66" t="s">
        <v>110</v>
      </c>
      <c r="AX954" s="66">
        <v>45</v>
      </c>
      <c r="AY954" s="86">
        <v>45732</v>
      </c>
      <c r="AZ954" s="75"/>
      <c r="BA954" s="75"/>
      <c r="BB954" s="75"/>
      <c r="BC954" s="75"/>
      <c r="BD954" s="75"/>
      <c r="BE954" s="75"/>
      <c r="BF954" s="75"/>
      <c r="BG954" s="75"/>
      <c r="BH954" s="75"/>
      <c r="BI954" s="75"/>
      <c r="BJ954" s="75"/>
      <c r="BK954" s="75"/>
      <c r="BL954" s="75"/>
      <c r="BM954" s="75"/>
      <c r="BN954" s="75"/>
      <c r="BO954" s="75"/>
      <c r="BP954" s="75"/>
      <c r="BQ954" s="75"/>
      <c r="BR954" s="75"/>
      <c r="BS954" s="75"/>
      <c r="BT954" s="75"/>
      <c r="BU954" s="75"/>
      <c r="BV954" s="75"/>
      <c r="BW954" s="75"/>
      <c r="BX954" s="86">
        <v>45732</v>
      </c>
      <c r="BY954" s="65">
        <f>R954+AX954</f>
        <v>150</v>
      </c>
      <c r="BZ954" s="66" t="s">
        <v>111</v>
      </c>
      <c r="CA954" s="42">
        <f>T954+AL954</f>
        <v>26500000</v>
      </c>
      <c r="CB954" s="66" t="s">
        <v>656</v>
      </c>
    </row>
    <row r="955" spans="1:80" s="58" customFormat="1" ht="29.25" customHeight="1" x14ac:dyDescent="0.3">
      <c r="A955" s="75">
        <v>954</v>
      </c>
      <c r="B955" s="73">
        <v>115608</v>
      </c>
      <c r="C955" s="36" t="s">
        <v>1590</v>
      </c>
      <c r="D955" s="71" t="s">
        <v>1591</v>
      </c>
      <c r="E955" s="71" t="s">
        <v>1592</v>
      </c>
      <c r="F955" s="66" t="s">
        <v>5435</v>
      </c>
      <c r="G955" s="38" t="s">
        <v>2201</v>
      </c>
      <c r="H955" s="76" t="s">
        <v>76</v>
      </c>
      <c r="I955" s="76" t="s">
        <v>5436</v>
      </c>
      <c r="J955" s="127" t="s">
        <v>5437</v>
      </c>
      <c r="K955" s="66" t="s">
        <v>80</v>
      </c>
      <c r="L955" s="76" t="s">
        <v>81</v>
      </c>
      <c r="M955" s="86">
        <v>45567</v>
      </c>
      <c r="N955" s="86">
        <v>45573</v>
      </c>
      <c r="O955" s="86">
        <v>45695</v>
      </c>
      <c r="P955" s="76">
        <v>4</v>
      </c>
      <c r="Q955" s="76">
        <v>0</v>
      </c>
      <c r="R955" s="76">
        <v>120</v>
      </c>
      <c r="S955" s="76" t="s">
        <v>1144</v>
      </c>
      <c r="T955" s="69">
        <v>10400000</v>
      </c>
      <c r="U955" s="69">
        <v>2600000</v>
      </c>
      <c r="V955" s="77">
        <v>1802</v>
      </c>
      <c r="W955" s="44">
        <v>45545</v>
      </c>
      <c r="X955" s="45">
        <v>93600000</v>
      </c>
      <c r="Y955" s="77">
        <v>2326</v>
      </c>
      <c r="Z955" s="97">
        <v>45568</v>
      </c>
      <c r="AA955" s="111">
        <v>10400000</v>
      </c>
      <c r="AB955" s="77" t="s">
        <v>84</v>
      </c>
      <c r="AC955" s="86">
        <v>45567</v>
      </c>
      <c r="AD955" s="48" t="s">
        <v>5438</v>
      </c>
      <c r="AE955" s="8" t="s">
        <v>5439</v>
      </c>
      <c r="AF955" s="77" t="s">
        <v>87</v>
      </c>
      <c r="AG955" s="61" t="s">
        <v>978</v>
      </c>
      <c r="AH955" s="60" t="s">
        <v>1594</v>
      </c>
      <c r="AI955" s="48" t="s">
        <v>108</v>
      </c>
      <c r="AJ955" s="59">
        <v>45693</v>
      </c>
      <c r="AK955" s="50">
        <v>3900000</v>
      </c>
      <c r="AL955" s="50">
        <v>3900000</v>
      </c>
      <c r="AM955" s="48">
        <v>129578</v>
      </c>
      <c r="AN955" s="48">
        <v>1067</v>
      </c>
      <c r="AO955" s="57">
        <v>45687</v>
      </c>
      <c r="AP955" s="50">
        <v>3900000</v>
      </c>
      <c r="AQ955" s="48">
        <v>1100</v>
      </c>
      <c r="AR955" s="57">
        <v>45698</v>
      </c>
      <c r="AS955" s="50">
        <v>3900000</v>
      </c>
      <c r="AT955" s="66">
        <v>1</v>
      </c>
      <c r="AU955" s="66">
        <v>15</v>
      </c>
      <c r="AV955" s="66">
        <v>45</v>
      </c>
      <c r="AW955" s="66" t="s">
        <v>110</v>
      </c>
      <c r="AX955" s="66">
        <v>45</v>
      </c>
      <c r="AY955" s="57">
        <v>45738</v>
      </c>
      <c r="AZ955" s="37"/>
      <c r="BA955" s="75"/>
      <c r="BB955" s="75"/>
      <c r="BC955" s="75"/>
      <c r="BD955" s="75"/>
      <c r="BE955" s="75"/>
      <c r="BF955" s="75"/>
      <c r="BG955" s="75"/>
      <c r="BH955" s="75"/>
      <c r="BI955" s="75"/>
      <c r="BJ955" s="75"/>
      <c r="BK955" s="75"/>
      <c r="BL955" s="75"/>
      <c r="BM955" s="75"/>
      <c r="BN955" s="75"/>
      <c r="BO955" s="75"/>
      <c r="BP955" s="75"/>
      <c r="BQ955" s="75"/>
      <c r="BR955" s="75"/>
      <c r="BS955" s="75"/>
      <c r="BT955" s="75"/>
      <c r="BU955" s="75"/>
      <c r="BV955" s="75"/>
      <c r="BW955" s="75"/>
      <c r="BX955" s="57">
        <v>45738</v>
      </c>
      <c r="BY955" s="65">
        <f>R955+AX955</f>
        <v>165</v>
      </c>
      <c r="BZ955" s="66" t="s">
        <v>4527</v>
      </c>
      <c r="CA955" s="42">
        <f>T955+AL955</f>
        <v>14300000</v>
      </c>
      <c r="CB955" s="66" t="s">
        <v>656</v>
      </c>
    </row>
    <row r="956" spans="1:80" s="58" customFormat="1" ht="29.25" customHeight="1" x14ac:dyDescent="0.3">
      <c r="A956" s="75">
        <v>955</v>
      </c>
      <c r="B956" s="73">
        <v>114914</v>
      </c>
      <c r="C956" s="36" t="s">
        <v>133</v>
      </c>
      <c r="D956" s="71" t="s">
        <v>134</v>
      </c>
      <c r="E956" s="71" t="s">
        <v>385</v>
      </c>
      <c r="F956" s="66" t="s">
        <v>5440</v>
      </c>
      <c r="G956" s="38" t="s">
        <v>556</v>
      </c>
      <c r="H956" s="76" t="s">
        <v>76</v>
      </c>
      <c r="I956" s="76" t="s">
        <v>5441</v>
      </c>
      <c r="J956" s="127" t="s">
        <v>5442</v>
      </c>
      <c r="K956" s="66" t="s">
        <v>80</v>
      </c>
      <c r="L956" s="76" t="s">
        <v>81</v>
      </c>
      <c r="M956" s="86">
        <v>45567</v>
      </c>
      <c r="N956" s="86">
        <v>45573</v>
      </c>
      <c r="O956" s="86">
        <v>45710</v>
      </c>
      <c r="P956" s="76">
        <v>4</v>
      </c>
      <c r="Q956" s="76">
        <v>15</v>
      </c>
      <c r="R956" s="76">
        <v>135</v>
      </c>
      <c r="S956" s="76" t="s">
        <v>2785</v>
      </c>
      <c r="T956" s="69">
        <v>11700000</v>
      </c>
      <c r="U956" s="69">
        <v>2600000</v>
      </c>
      <c r="V956" s="77">
        <v>1785</v>
      </c>
      <c r="W956" s="44">
        <v>45545</v>
      </c>
      <c r="X956" s="45">
        <v>58500000</v>
      </c>
      <c r="Y956" s="77">
        <v>2328</v>
      </c>
      <c r="Z956" s="97">
        <v>45568</v>
      </c>
      <c r="AA956" s="111">
        <v>11700000</v>
      </c>
      <c r="AB956" s="77" t="s">
        <v>84</v>
      </c>
      <c r="AC956" s="86">
        <v>45567</v>
      </c>
      <c r="AD956" s="48" t="s">
        <v>5443</v>
      </c>
      <c r="AE956" s="8" t="s">
        <v>5444</v>
      </c>
      <c r="AF956" s="77" t="s">
        <v>87</v>
      </c>
      <c r="AG956" s="61" t="s">
        <v>643</v>
      </c>
      <c r="AH956" s="61" t="s">
        <v>107</v>
      </c>
      <c r="AI956" s="48" t="s">
        <v>108</v>
      </c>
      <c r="AJ956" s="59">
        <v>45709</v>
      </c>
      <c r="AK956" s="50">
        <v>3900000</v>
      </c>
      <c r="AL956" s="50">
        <v>3900000</v>
      </c>
      <c r="AM956" s="48">
        <v>131034</v>
      </c>
      <c r="AN956" s="48">
        <v>1217</v>
      </c>
      <c r="AO956" s="57">
        <v>45707</v>
      </c>
      <c r="AP956" s="50">
        <v>3900000</v>
      </c>
      <c r="AQ956" s="48">
        <v>1207</v>
      </c>
      <c r="AR956" s="57">
        <v>45712</v>
      </c>
      <c r="AS956" s="50">
        <v>3900000</v>
      </c>
      <c r="AT956" s="66">
        <v>1</v>
      </c>
      <c r="AU956" s="66">
        <v>15</v>
      </c>
      <c r="AV956" s="66">
        <v>45</v>
      </c>
      <c r="AW956" s="66" t="s">
        <v>110</v>
      </c>
      <c r="AX956" s="52">
        <v>45</v>
      </c>
      <c r="AY956" s="57">
        <v>45754</v>
      </c>
      <c r="AZ956" s="37"/>
      <c r="BA956" s="75"/>
      <c r="BB956" s="75"/>
      <c r="BC956" s="75"/>
      <c r="BD956" s="75"/>
      <c r="BE956" s="75"/>
      <c r="BF956" s="75"/>
      <c r="BG956" s="75"/>
      <c r="BH956" s="75"/>
      <c r="BI956" s="75"/>
      <c r="BJ956" s="75"/>
      <c r="BK956" s="75"/>
      <c r="BL956" s="75"/>
      <c r="BM956" s="75"/>
      <c r="BN956" s="75"/>
      <c r="BO956" s="75"/>
      <c r="BP956" s="75"/>
      <c r="BQ956" s="75"/>
      <c r="BR956" s="75"/>
      <c r="BS956" s="75"/>
      <c r="BT956" s="75"/>
      <c r="BU956" s="75"/>
      <c r="BV956" s="75"/>
      <c r="BW956" s="75"/>
      <c r="BX956" s="64">
        <v>45754</v>
      </c>
      <c r="BY956" s="65">
        <f>R956+AX956</f>
        <v>180</v>
      </c>
      <c r="BZ956" s="66" t="s">
        <v>2888</v>
      </c>
      <c r="CA956" s="42">
        <f>T956+AL956</f>
        <v>15600000</v>
      </c>
      <c r="CB956" s="66" t="s">
        <v>91</v>
      </c>
    </row>
    <row r="957" spans="1:80" s="58" customFormat="1" ht="29.25" customHeight="1" x14ac:dyDescent="0.3">
      <c r="A957" s="75">
        <v>956</v>
      </c>
      <c r="B957" s="73">
        <v>116572</v>
      </c>
      <c r="C957" s="36" t="s">
        <v>133</v>
      </c>
      <c r="D957" s="71" t="s">
        <v>134</v>
      </c>
      <c r="E957" s="71" t="s">
        <v>385</v>
      </c>
      <c r="F957" s="66" t="s">
        <v>5445</v>
      </c>
      <c r="G957" s="38" t="s">
        <v>152</v>
      </c>
      <c r="H957" s="76" t="s">
        <v>76</v>
      </c>
      <c r="I957" s="76" t="s">
        <v>5446</v>
      </c>
      <c r="J957" s="127" t="s">
        <v>1019</v>
      </c>
      <c r="K957" s="66" t="s">
        <v>80</v>
      </c>
      <c r="L957" s="76" t="s">
        <v>81</v>
      </c>
      <c r="M957" s="86">
        <v>45567</v>
      </c>
      <c r="N957" s="86">
        <v>45568</v>
      </c>
      <c r="O957" s="86">
        <v>45674</v>
      </c>
      <c r="P957" s="76">
        <v>3</v>
      </c>
      <c r="Q957" s="76">
        <v>15</v>
      </c>
      <c r="R957" s="76">
        <f>90+15</f>
        <v>105</v>
      </c>
      <c r="S957" s="76" t="s">
        <v>82</v>
      </c>
      <c r="T957" s="69">
        <v>9100000</v>
      </c>
      <c r="U957" s="69">
        <v>2600000</v>
      </c>
      <c r="V957" s="77">
        <v>1829</v>
      </c>
      <c r="W957" s="44">
        <v>45552</v>
      </c>
      <c r="X957" s="45">
        <v>118300000</v>
      </c>
      <c r="Y957" s="77">
        <v>2329</v>
      </c>
      <c r="Z957" s="97">
        <v>45568</v>
      </c>
      <c r="AA957" s="111">
        <v>9100000</v>
      </c>
      <c r="AB957" s="77" t="s">
        <v>84</v>
      </c>
      <c r="AC957" s="86">
        <v>45567</v>
      </c>
      <c r="AD957" s="48" t="s">
        <v>5447</v>
      </c>
      <c r="AE957" s="8" t="s">
        <v>5448</v>
      </c>
      <c r="AF957" s="77" t="s">
        <v>87</v>
      </c>
      <c r="AG957" s="61" t="s">
        <v>3907</v>
      </c>
      <c r="AH957" s="60" t="s">
        <v>5157</v>
      </c>
      <c r="AI957" s="48" t="s">
        <v>108</v>
      </c>
      <c r="AJ957" s="97">
        <v>45652</v>
      </c>
      <c r="AK957" s="50">
        <v>3900000</v>
      </c>
      <c r="AL957" s="50">
        <v>3900000</v>
      </c>
      <c r="AM957" s="48">
        <v>124796</v>
      </c>
      <c r="AN957" s="46">
        <v>2170</v>
      </c>
      <c r="AO957" s="59">
        <v>45649</v>
      </c>
      <c r="AP957" s="50">
        <v>3900000</v>
      </c>
      <c r="AQ957" s="46">
        <v>2768</v>
      </c>
      <c r="AR957" s="59">
        <v>45653</v>
      </c>
      <c r="AS957" s="50">
        <v>3900000</v>
      </c>
      <c r="AT957" s="66">
        <v>1</v>
      </c>
      <c r="AU957" s="66">
        <v>15</v>
      </c>
      <c r="AV957" s="66">
        <f>AT957*30+AU957</f>
        <v>45</v>
      </c>
      <c r="AW957" s="66" t="s">
        <v>110</v>
      </c>
      <c r="AX957" s="66">
        <v>45</v>
      </c>
      <c r="AY957" s="86">
        <v>45717</v>
      </c>
      <c r="AZ957" s="75"/>
      <c r="BA957" s="75"/>
      <c r="BB957" s="75"/>
      <c r="BC957" s="75"/>
      <c r="BD957" s="75"/>
      <c r="BE957" s="75"/>
      <c r="BF957" s="75"/>
      <c r="BG957" s="75"/>
      <c r="BH957" s="75"/>
      <c r="BI957" s="75"/>
      <c r="BJ957" s="75"/>
      <c r="BK957" s="75"/>
      <c r="BL957" s="75"/>
      <c r="BM957" s="75"/>
      <c r="BN957" s="75"/>
      <c r="BO957" s="75"/>
      <c r="BP957" s="75"/>
      <c r="BQ957" s="75"/>
      <c r="BR957" s="75"/>
      <c r="BS957" s="75"/>
      <c r="BT957" s="75"/>
      <c r="BU957" s="75"/>
      <c r="BV957" s="75"/>
      <c r="BW957" s="75"/>
      <c r="BX957" s="86">
        <v>45717</v>
      </c>
      <c r="BY957" s="65">
        <f>R957+AX957</f>
        <v>150</v>
      </c>
      <c r="BZ957" s="66" t="s">
        <v>111</v>
      </c>
      <c r="CA957" s="42">
        <f>T957+AL957</f>
        <v>13000000</v>
      </c>
      <c r="CB957" s="66" t="s">
        <v>656</v>
      </c>
    </row>
    <row r="958" spans="1:80" s="58" customFormat="1" ht="29.25" customHeight="1" x14ac:dyDescent="0.3">
      <c r="A958" s="75">
        <v>957</v>
      </c>
      <c r="B958" s="73">
        <v>116572</v>
      </c>
      <c r="C958" s="36" t="s">
        <v>133</v>
      </c>
      <c r="D958" s="71" t="s">
        <v>134</v>
      </c>
      <c r="E958" s="71" t="s">
        <v>385</v>
      </c>
      <c r="F958" s="66" t="s">
        <v>5449</v>
      </c>
      <c r="G958" s="38" t="s">
        <v>1816</v>
      </c>
      <c r="H958" s="76" t="s">
        <v>76</v>
      </c>
      <c r="I958" s="76" t="s">
        <v>5450</v>
      </c>
      <c r="J958" s="127" t="s">
        <v>1019</v>
      </c>
      <c r="K958" s="66" t="s">
        <v>80</v>
      </c>
      <c r="L958" s="76" t="s">
        <v>81</v>
      </c>
      <c r="M958" s="86">
        <v>45567</v>
      </c>
      <c r="N958" s="86">
        <v>45569</v>
      </c>
      <c r="O958" s="86">
        <v>45675</v>
      </c>
      <c r="P958" s="76">
        <v>3</v>
      </c>
      <c r="Q958" s="76">
        <v>15</v>
      </c>
      <c r="R958" s="76">
        <f>90+15</f>
        <v>105</v>
      </c>
      <c r="S958" s="76" t="s">
        <v>82</v>
      </c>
      <c r="T958" s="69">
        <v>9100000</v>
      </c>
      <c r="U958" s="69">
        <v>2600000</v>
      </c>
      <c r="V958" s="77">
        <v>1829</v>
      </c>
      <c r="W958" s="44">
        <v>45552</v>
      </c>
      <c r="X958" s="45">
        <v>118300000</v>
      </c>
      <c r="Y958" s="77">
        <v>2331</v>
      </c>
      <c r="Z958" s="97">
        <v>45568</v>
      </c>
      <c r="AA958" s="111">
        <v>9100000</v>
      </c>
      <c r="AB958" s="77" t="s">
        <v>84</v>
      </c>
      <c r="AC958" s="86">
        <v>45567</v>
      </c>
      <c r="AD958" s="48" t="s">
        <v>5451</v>
      </c>
      <c r="AE958" s="8" t="s">
        <v>5452</v>
      </c>
      <c r="AF958" s="77" t="s">
        <v>87</v>
      </c>
      <c r="AG958" s="61" t="s">
        <v>3907</v>
      </c>
      <c r="AH958" s="60" t="s">
        <v>5157</v>
      </c>
      <c r="AI958" s="48" t="s">
        <v>108</v>
      </c>
      <c r="AJ958" s="97">
        <v>45653</v>
      </c>
      <c r="AK958" s="50">
        <v>3900000</v>
      </c>
      <c r="AL958" s="50">
        <v>3900000</v>
      </c>
      <c r="AM958" s="48">
        <v>124800</v>
      </c>
      <c r="AN958" s="46">
        <v>2172</v>
      </c>
      <c r="AO958" s="59">
        <v>45649</v>
      </c>
      <c r="AP958" s="50">
        <v>3900000</v>
      </c>
      <c r="AQ958" s="46">
        <v>2799</v>
      </c>
      <c r="AR958" s="59">
        <v>45656</v>
      </c>
      <c r="AS958" s="50">
        <v>3900000</v>
      </c>
      <c r="AT958" s="66">
        <v>1</v>
      </c>
      <c r="AU958" s="66">
        <v>15</v>
      </c>
      <c r="AV958" s="66">
        <f>AT958*30+AU958</f>
        <v>45</v>
      </c>
      <c r="AW958" s="66" t="s">
        <v>110</v>
      </c>
      <c r="AX958" s="66">
        <v>45</v>
      </c>
      <c r="AY958" s="86">
        <v>45718</v>
      </c>
      <c r="AZ958" s="75"/>
      <c r="BA958" s="75"/>
      <c r="BB958" s="75"/>
      <c r="BC958" s="75"/>
      <c r="BD958" s="75"/>
      <c r="BE958" s="75"/>
      <c r="BF958" s="75"/>
      <c r="BG958" s="75"/>
      <c r="BH958" s="75"/>
      <c r="BI958" s="75"/>
      <c r="BJ958" s="75"/>
      <c r="BK958" s="75"/>
      <c r="BL958" s="75"/>
      <c r="BM958" s="75"/>
      <c r="BN958" s="75"/>
      <c r="BO958" s="75"/>
      <c r="BP958" s="75"/>
      <c r="BQ958" s="75"/>
      <c r="BR958" s="75"/>
      <c r="BS958" s="75"/>
      <c r="BT958" s="75"/>
      <c r="BU958" s="75"/>
      <c r="BV958" s="75"/>
      <c r="BW958" s="75"/>
      <c r="BX958" s="86">
        <v>45718</v>
      </c>
      <c r="BY958" s="65">
        <f>R958+AX958</f>
        <v>150</v>
      </c>
      <c r="BZ958" s="66" t="s">
        <v>111</v>
      </c>
      <c r="CA958" s="42">
        <f>T958+AL958</f>
        <v>13000000</v>
      </c>
      <c r="CB958" s="66" t="s">
        <v>656</v>
      </c>
    </row>
    <row r="959" spans="1:80" s="58" customFormat="1" ht="29.25" customHeight="1" x14ac:dyDescent="0.3">
      <c r="A959" s="75">
        <v>958</v>
      </c>
      <c r="B959" s="73">
        <v>116572</v>
      </c>
      <c r="C959" s="36" t="s">
        <v>133</v>
      </c>
      <c r="D959" s="71" t="s">
        <v>134</v>
      </c>
      <c r="E959" s="71" t="s">
        <v>385</v>
      </c>
      <c r="F959" s="66" t="s">
        <v>5453</v>
      </c>
      <c r="G959" s="38" t="s">
        <v>1017</v>
      </c>
      <c r="H959" s="76" t="s">
        <v>76</v>
      </c>
      <c r="I959" s="76" t="s">
        <v>5454</v>
      </c>
      <c r="J959" s="127" t="s">
        <v>1019</v>
      </c>
      <c r="K959" s="66" t="s">
        <v>80</v>
      </c>
      <c r="L959" s="76" t="s">
        <v>81</v>
      </c>
      <c r="M959" s="86">
        <v>45567</v>
      </c>
      <c r="N959" s="86">
        <v>45569</v>
      </c>
      <c r="O959" s="86">
        <v>45675</v>
      </c>
      <c r="P959" s="76">
        <v>3</v>
      </c>
      <c r="Q959" s="76">
        <v>15</v>
      </c>
      <c r="R959" s="76">
        <f>90+15</f>
        <v>105</v>
      </c>
      <c r="S959" s="76" t="s">
        <v>82</v>
      </c>
      <c r="T959" s="69">
        <v>9100000</v>
      </c>
      <c r="U959" s="69">
        <v>2600000</v>
      </c>
      <c r="V959" s="77">
        <v>1829</v>
      </c>
      <c r="W959" s="44">
        <v>45552</v>
      </c>
      <c r="X959" s="45">
        <v>118300000</v>
      </c>
      <c r="Y959" s="77">
        <v>2330</v>
      </c>
      <c r="Z959" s="97">
        <v>45568</v>
      </c>
      <c r="AA959" s="111">
        <v>9100000</v>
      </c>
      <c r="AB959" s="77" t="s">
        <v>84</v>
      </c>
      <c r="AC959" s="86">
        <v>45567</v>
      </c>
      <c r="AD959" s="48" t="s">
        <v>5455</v>
      </c>
      <c r="AE959" s="8" t="s">
        <v>5456</v>
      </c>
      <c r="AF959" s="77" t="s">
        <v>87</v>
      </c>
      <c r="AG959" s="48" t="s">
        <v>643</v>
      </c>
      <c r="AH959" s="61" t="s">
        <v>107</v>
      </c>
      <c r="AI959" s="48" t="s">
        <v>108</v>
      </c>
      <c r="AJ959" s="97">
        <v>45653</v>
      </c>
      <c r="AK959" s="50">
        <v>3900000</v>
      </c>
      <c r="AL959" s="50">
        <v>3900000</v>
      </c>
      <c r="AM959" s="48">
        <v>124801</v>
      </c>
      <c r="AN959" s="46">
        <v>2173</v>
      </c>
      <c r="AO959" s="59">
        <v>45650</v>
      </c>
      <c r="AP959" s="50">
        <v>3900000</v>
      </c>
      <c r="AQ959" s="46">
        <v>2800</v>
      </c>
      <c r="AR959" s="59">
        <v>45656</v>
      </c>
      <c r="AS959" s="50">
        <v>3900000</v>
      </c>
      <c r="AT959" s="66">
        <v>1</v>
      </c>
      <c r="AU959" s="66">
        <v>15</v>
      </c>
      <c r="AV959" s="66">
        <f>AT959*30+AU959</f>
        <v>45</v>
      </c>
      <c r="AW959" s="66" t="s">
        <v>110</v>
      </c>
      <c r="AX959" s="66">
        <v>45</v>
      </c>
      <c r="AY959" s="86">
        <v>45718</v>
      </c>
      <c r="AZ959" s="75"/>
      <c r="BA959" s="75"/>
      <c r="BB959" s="75"/>
      <c r="BC959" s="75"/>
      <c r="BD959" s="75"/>
      <c r="BE959" s="75"/>
      <c r="BF959" s="75"/>
      <c r="BG959" s="75"/>
      <c r="BH959" s="75"/>
      <c r="BI959" s="75"/>
      <c r="BJ959" s="75"/>
      <c r="BK959" s="75"/>
      <c r="BL959" s="75"/>
      <c r="BM959" s="75"/>
      <c r="BN959" s="75"/>
      <c r="BO959" s="75"/>
      <c r="BP959" s="75"/>
      <c r="BQ959" s="75"/>
      <c r="BR959" s="75"/>
      <c r="BS959" s="75"/>
      <c r="BT959" s="75"/>
      <c r="BU959" s="75"/>
      <c r="BV959" s="75"/>
      <c r="BW959" s="75"/>
      <c r="BX959" s="86">
        <v>45718</v>
      </c>
      <c r="BY959" s="65">
        <f>R959+AX959</f>
        <v>150</v>
      </c>
      <c r="BZ959" s="66" t="s">
        <v>111</v>
      </c>
      <c r="CA959" s="42">
        <f>T959+AL959</f>
        <v>13000000</v>
      </c>
      <c r="CB959" s="66" t="s">
        <v>656</v>
      </c>
    </row>
    <row r="960" spans="1:80" s="58" customFormat="1" ht="29.25" customHeight="1" x14ac:dyDescent="0.3">
      <c r="A960" s="75">
        <v>959</v>
      </c>
      <c r="B960" s="73">
        <v>117150</v>
      </c>
      <c r="C960" s="36" t="s">
        <v>281</v>
      </c>
      <c r="D960" s="71" t="s">
        <v>282</v>
      </c>
      <c r="E960" s="71" t="s">
        <v>283</v>
      </c>
      <c r="F960" s="66" t="s">
        <v>5457</v>
      </c>
      <c r="G960" s="38" t="s">
        <v>1222</v>
      </c>
      <c r="H960" s="76" t="s">
        <v>76</v>
      </c>
      <c r="I960" s="76" t="s">
        <v>5458</v>
      </c>
      <c r="J960" s="127" t="s">
        <v>1519</v>
      </c>
      <c r="K960" s="66" t="s">
        <v>80</v>
      </c>
      <c r="L960" s="76" t="s">
        <v>81</v>
      </c>
      <c r="M960" s="86">
        <v>45567</v>
      </c>
      <c r="N960" s="86">
        <v>45569</v>
      </c>
      <c r="O960" s="86">
        <v>45675</v>
      </c>
      <c r="P960" s="76">
        <v>3</v>
      </c>
      <c r="Q960" s="76">
        <v>15</v>
      </c>
      <c r="R960" s="76">
        <f>90+15</f>
        <v>105</v>
      </c>
      <c r="S960" s="76" t="s">
        <v>82</v>
      </c>
      <c r="T960" s="69">
        <v>9100000</v>
      </c>
      <c r="U960" s="69">
        <v>2600000</v>
      </c>
      <c r="V960" s="77">
        <v>1833</v>
      </c>
      <c r="W960" s="44">
        <v>45552</v>
      </c>
      <c r="X960" s="45">
        <v>18200000</v>
      </c>
      <c r="Y960" s="77">
        <v>2332</v>
      </c>
      <c r="Z960" s="97">
        <v>45568</v>
      </c>
      <c r="AA960" s="111">
        <v>9100000</v>
      </c>
      <c r="AB960" s="77" t="s">
        <v>84</v>
      </c>
      <c r="AC960" s="86">
        <v>45567</v>
      </c>
      <c r="AD960" s="48" t="s">
        <v>5459</v>
      </c>
      <c r="AE960" s="8" t="s">
        <v>5460</v>
      </c>
      <c r="AF960" s="77" t="s">
        <v>87</v>
      </c>
      <c r="AG960" s="61" t="s">
        <v>290</v>
      </c>
      <c r="AH960" s="60" t="s">
        <v>4337</v>
      </c>
      <c r="AI960" s="48" t="s">
        <v>77</v>
      </c>
      <c r="AJ960" s="48" t="s">
        <v>77</v>
      </c>
      <c r="AK960" s="49"/>
      <c r="AL960" s="50"/>
      <c r="AM960" s="48" t="s">
        <v>77</v>
      </c>
      <c r="AN960" s="48" t="s">
        <v>77</v>
      </c>
      <c r="AO960" s="48" t="s">
        <v>77</v>
      </c>
      <c r="AP960" s="48" t="s">
        <v>77</v>
      </c>
      <c r="AQ960" s="48" t="s">
        <v>77</v>
      </c>
      <c r="AR960" s="48" t="s">
        <v>77</v>
      </c>
      <c r="AS960" s="48" t="s">
        <v>77</v>
      </c>
      <c r="AT960" s="51"/>
      <c r="AU960" s="51"/>
      <c r="AV960" s="51"/>
      <c r="AW960" s="51"/>
      <c r="AX960" s="52"/>
      <c r="AY960" s="37"/>
      <c r="AZ960" s="37"/>
      <c r="BA960" s="75"/>
      <c r="BB960" s="75"/>
      <c r="BC960" s="75"/>
      <c r="BD960" s="75"/>
      <c r="BE960" s="75"/>
      <c r="BF960" s="75"/>
      <c r="BG960" s="75"/>
      <c r="BH960" s="75"/>
      <c r="BI960" s="75"/>
      <c r="BJ960" s="75"/>
      <c r="BK960" s="75"/>
      <c r="BL960" s="75"/>
      <c r="BM960" s="75"/>
      <c r="BN960" s="75"/>
      <c r="BO960" s="75"/>
      <c r="BP960" s="75"/>
      <c r="BQ960" s="75"/>
      <c r="BR960" s="75"/>
      <c r="BS960" s="75"/>
      <c r="BT960" s="75"/>
      <c r="BU960" s="75"/>
      <c r="BV960" s="75"/>
      <c r="BW960" s="75"/>
      <c r="BX960" s="64">
        <f>O960</f>
        <v>45675</v>
      </c>
      <c r="BY960" s="65">
        <f>R960+AX960</f>
        <v>105</v>
      </c>
      <c r="BZ960" s="66" t="str">
        <f>S960</f>
        <v>3 MESES Y 15 DIAS</v>
      </c>
      <c r="CA960" s="42">
        <f>T960+AL960</f>
        <v>9100000</v>
      </c>
      <c r="CB960" s="37" t="s">
        <v>91</v>
      </c>
    </row>
    <row r="961" spans="1:80" s="58" customFormat="1" ht="29.25" customHeight="1" x14ac:dyDescent="0.3">
      <c r="A961" s="75">
        <v>960</v>
      </c>
      <c r="B961" s="73">
        <v>115609</v>
      </c>
      <c r="C961" s="36" t="s">
        <v>133</v>
      </c>
      <c r="D961" s="71" t="s">
        <v>134</v>
      </c>
      <c r="E961" s="71" t="s">
        <v>385</v>
      </c>
      <c r="F961" s="66" t="s">
        <v>5461</v>
      </c>
      <c r="G961" s="38" t="s">
        <v>733</v>
      </c>
      <c r="H961" s="76" t="s">
        <v>76</v>
      </c>
      <c r="I961" s="76" t="s">
        <v>5462</v>
      </c>
      <c r="J961" s="127" t="s">
        <v>482</v>
      </c>
      <c r="K961" s="66" t="s">
        <v>80</v>
      </c>
      <c r="L961" s="76" t="s">
        <v>81</v>
      </c>
      <c r="M961" s="86">
        <v>45567</v>
      </c>
      <c r="N961" s="86">
        <v>45569</v>
      </c>
      <c r="O961" s="86">
        <v>45691</v>
      </c>
      <c r="P961" s="76">
        <v>4</v>
      </c>
      <c r="Q961" s="76">
        <v>0</v>
      </c>
      <c r="R961" s="76">
        <v>120</v>
      </c>
      <c r="S961" s="76" t="s">
        <v>1144</v>
      </c>
      <c r="T961" s="69">
        <v>10400000</v>
      </c>
      <c r="U961" s="69">
        <v>2600000</v>
      </c>
      <c r="V961" s="77">
        <v>1849</v>
      </c>
      <c r="W961" s="44">
        <v>45553</v>
      </c>
      <c r="X961" s="45">
        <v>41600000</v>
      </c>
      <c r="Y961" s="77">
        <v>2333</v>
      </c>
      <c r="Z961" s="97">
        <v>45568</v>
      </c>
      <c r="AA961" s="111">
        <v>10400000</v>
      </c>
      <c r="AB961" s="77" t="s">
        <v>84</v>
      </c>
      <c r="AC961" s="86">
        <v>45567</v>
      </c>
      <c r="AD961" s="48" t="s">
        <v>5463</v>
      </c>
      <c r="AE961" s="8" t="s">
        <v>5464</v>
      </c>
      <c r="AF961" s="77" t="s">
        <v>87</v>
      </c>
      <c r="AG961" s="61" t="s">
        <v>5465</v>
      </c>
      <c r="AH961" s="60" t="s">
        <v>113</v>
      </c>
      <c r="AI961" s="48" t="s">
        <v>108</v>
      </c>
      <c r="AJ961" s="97">
        <v>45653</v>
      </c>
      <c r="AK961" s="50">
        <v>5200000</v>
      </c>
      <c r="AL961" s="50">
        <v>5200000</v>
      </c>
      <c r="AM961" s="48">
        <v>124879</v>
      </c>
      <c r="AN961" s="46">
        <v>2204</v>
      </c>
      <c r="AO961" s="59">
        <v>45649</v>
      </c>
      <c r="AP961" s="50">
        <v>5200000</v>
      </c>
      <c r="AQ961" s="46">
        <v>2801</v>
      </c>
      <c r="AR961" s="59">
        <v>45656</v>
      </c>
      <c r="AS961" s="50">
        <v>5200000</v>
      </c>
      <c r="AT961" s="66">
        <v>2</v>
      </c>
      <c r="AU961" s="66">
        <v>0</v>
      </c>
      <c r="AV961" s="66">
        <f>AT961*30+AU961</f>
        <v>60</v>
      </c>
      <c r="AW961" s="66" t="s">
        <v>4484</v>
      </c>
      <c r="AX961" s="66">
        <v>60</v>
      </c>
      <c r="AY961" s="86">
        <v>45750</v>
      </c>
      <c r="AZ961" s="75"/>
      <c r="BA961" s="75"/>
      <c r="BB961" s="75"/>
      <c r="BC961" s="75"/>
      <c r="BD961" s="75"/>
      <c r="BE961" s="75"/>
      <c r="BF961" s="75"/>
      <c r="BG961" s="75"/>
      <c r="BH961" s="75"/>
      <c r="BI961" s="75"/>
      <c r="BJ961" s="75"/>
      <c r="BK961" s="75"/>
      <c r="BL961" s="75"/>
      <c r="BM961" s="75"/>
      <c r="BN961" s="75"/>
      <c r="BO961" s="75"/>
      <c r="BP961" s="75"/>
      <c r="BQ961" s="75"/>
      <c r="BR961" s="75"/>
      <c r="BS961" s="75"/>
      <c r="BT961" s="75"/>
      <c r="BU961" s="75"/>
      <c r="BV961" s="75"/>
      <c r="BW961" s="75"/>
      <c r="BX961" s="86">
        <v>45750</v>
      </c>
      <c r="BY961" s="65">
        <f>R961+AX961</f>
        <v>180</v>
      </c>
      <c r="BZ961" s="66" t="s">
        <v>2888</v>
      </c>
      <c r="CA961" s="42">
        <f>T961+AL961</f>
        <v>15600000</v>
      </c>
      <c r="CB961" s="66" t="s">
        <v>656</v>
      </c>
    </row>
    <row r="962" spans="1:80" s="58" customFormat="1" ht="29.25" customHeight="1" x14ac:dyDescent="0.3">
      <c r="A962" s="75">
        <v>961</v>
      </c>
      <c r="B962" s="73">
        <v>115639</v>
      </c>
      <c r="C962" s="36" t="s">
        <v>121</v>
      </c>
      <c r="D962" s="71" t="s">
        <v>122</v>
      </c>
      <c r="E962" s="71" t="s">
        <v>123</v>
      </c>
      <c r="F962" s="66" t="s">
        <v>5466</v>
      </c>
      <c r="G962" s="38" t="s">
        <v>1972</v>
      </c>
      <c r="H962" s="76" t="s">
        <v>76</v>
      </c>
      <c r="I962" s="76" t="s">
        <v>5467</v>
      </c>
      <c r="J962" s="127" t="s">
        <v>5468</v>
      </c>
      <c r="K962" s="66" t="s">
        <v>80</v>
      </c>
      <c r="L962" s="76" t="s">
        <v>81</v>
      </c>
      <c r="M962" s="86">
        <v>45567</v>
      </c>
      <c r="N962" s="86">
        <v>45569</v>
      </c>
      <c r="O962" s="86">
        <v>45691</v>
      </c>
      <c r="P962" s="76">
        <v>4</v>
      </c>
      <c r="Q962" s="76">
        <v>0</v>
      </c>
      <c r="R962" s="76">
        <v>120</v>
      </c>
      <c r="S962" s="76" t="s">
        <v>1144</v>
      </c>
      <c r="T962" s="69">
        <v>16000000</v>
      </c>
      <c r="U962" s="69">
        <v>4000000</v>
      </c>
      <c r="V962" s="77">
        <v>1806</v>
      </c>
      <c r="W962" s="44">
        <v>45546</v>
      </c>
      <c r="X962" s="45">
        <v>48000000</v>
      </c>
      <c r="Y962" s="77">
        <v>2334</v>
      </c>
      <c r="Z962" s="97">
        <v>45568</v>
      </c>
      <c r="AA962" s="111">
        <v>16000000</v>
      </c>
      <c r="AB962" s="77" t="s">
        <v>84</v>
      </c>
      <c r="AC962" s="86">
        <v>45567</v>
      </c>
      <c r="AD962" s="48" t="s">
        <v>5469</v>
      </c>
      <c r="AE962" s="8" t="s">
        <v>5470</v>
      </c>
      <c r="AF962" s="77" t="s">
        <v>87</v>
      </c>
      <c r="AG962" s="61" t="s">
        <v>130</v>
      </c>
      <c r="AH962" s="99" t="s">
        <v>3668</v>
      </c>
      <c r="AI962" s="48" t="s">
        <v>108</v>
      </c>
      <c r="AJ962" s="59">
        <v>45687</v>
      </c>
      <c r="AK962" s="50">
        <v>6000000</v>
      </c>
      <c r="AL962" s="50">
        <v>6000000</v>
      </c>
      <c r="AM962" s="48">
        <v>129036</v>
      </c>
      <c r="AN962" s="48">
        <v>1026</v>
      </c>
      <c r="AO962" s="57">
        <v>45685</v>
      </c>
      <c r="AP962" s="50">
        <v>6000000</v>
      </c>
      <c r="AQ962" s="48">
        <v>1043</v>
      </c>
      <c r="AR962" s="57">
        <v>45692</v>
      </c>
      <c r="AS962" s="50">
        <v>6000000</v>
      </c>
      <c r="AT962" s="65">
        <v>1</v>
      </c>
      <c r="AU962" s="65">
        <v>15</v>
      </c>
      <c r="AV962" s="65">
        <v>45</v>
      </c>
      <c r="AW962" s="66" t="s">
        <v>110</v>
      </c>
      <c r="AX962" s="52">
        <v>45</v>
      </c>
      <c r="AY962" s="57">
        <v>45734</v>
      </c>
      <c r="AZ962" s="37"/>
      <c r="BA962" s="75"/>
      <c r="BB962" s="75"/>
      <c r="BC962" s="75"/>
      <c r="BD962" s="75"/>
      <c r="BE962" s="75"/>
      <c r="BF962" s="75"/>
      <c r="BG962" s="75"/>
      <c r="BH962" s="75"/>
      <c r="BI962" s="75"/>
      <c r="BJ962" s="75"/>
      <c r="BK962" s="75"/>
      <c r="BL962" s="75"/>
      <c r="BM962" s="75"/>
      <c r="BN962" s="75"/>
      <c r="BO962" s="75"/>
      <c r="BP962" s="75"/>
      <c r="BQ962" s="75"/>
      <c r="BR962" s="75"/>
      <c r="BS962" s="75"/>
      <c r="BT962" s="75"/>
      <c r="BU962" s="75"/>
      <c r="BV962" s="75"/>
      <c r="BW962" s="75"/>
      <c r="BX962" s="57">
        <v>45734</v>
      </c>
      <c r="BY962" s="65">
        <f>R962+AX962</f>
        <v>165</v>
      </c>
      <c r="BZ962" s="66" t="s">
        <v>4527</v>
      </c>
      <c r="CA962" s="42">
        <f>T962+AL962</f>
        <v>22000000</v>
      </c>
      <c r="CB962" s="66" t="s">
        <v>656</v>
      </c>
    </row>
    <row r="963" spans="1:80" s="58" customFormat="1" ht="29.25" customHeight="1" x14ac:dyDescent="0.3">
      <c r="A963" s="34">
        <v>962</v>
      </c>
      <c r="B963" s="37" t="s">
        <v>142</v>
      </c>
      <c r="C963" s="37" t="s">
        <v>142</v>
      </c>
      <c r="D963" s="37" t="s">
        <v>142</v>
      </c>
      <c r="E963" s="37" t="s">
        <v>142</v>
      </c>
      <c r="F963" s="37" t="s">
        <v>142</v>
      </c>
      <c r="G963" s="61" t="s">
        <v>142</v>
      </c>
      <c r="H963" s="37" t="s">
        <v>142</v>
      </c>
      <c r="I963" s="37" t="s">
        <v>142</v>
      </c>
      <c r="J963" s="37" t="s">
        <v>142</v>
      </c>
      <c r="K963" s="37" t="s">
        <v>142</v>
      </c>
      <c r="L963" s="37" t="s">
        <v>142</v>
      </c>
      <c r="M963" s="37" t="s">
        <v>142</v>
      </c>
      <c r="N963" s="37" t="s">
        <v>142</v>
      </c>
      <c r="O963" s="37" t="s">
        <v>142</v>
      </c>
      <c r="P963" s="37" t="s">
        <v>142</v>
      </c>
      <c r="Q963" s="37" t="s">
        <v>142</v>
      </c>
      <c r="R963" s="37" t="s">
        <v>142</v>
      </c>
      <c r="S963" s="37" t="s">
        <v>142</v>
      </c>
      <c r="T963" s="48" t="s">
        <v>142</v>
      </c>
      <c r="U963" s="37" t="s">
        <v>142</v>
      </c>
      <c r="V963" s="48" t="s">
        <v>142</v>
      </c>
      <c r="W963" s="48" t="s">
        <v>142</v>
      </c>
      <c r="X963" s="48" t="s">
        <v>142</v>
      </c>
      <c r="Y963" s="48" t="s">
        <v>142</v>
      </c>
      <c r="Z963" s="48" t="s">
        <v>142</v>
      </c>
      <c r="AA963" s="62" t="s">
        <v>142</v>
      </c>
      <c r="AB963" s="48" t="s">
        <v>142</v>
      </c>
      <c r="AC963" s="48" t="s">
        <v>142</v>
      </c>
      <c r="AD963" s="48" t="s">
        <v>142</v>
      </c>
      <c r="AE963" s="48" t="s">
        <v>142</v>
      </c>
      <c r="AF963" s="48" t="s">
        <v>142</v>
      </c>
      <c r="AG963" s="48" t="s">
        <v>142</v>
      </c>
      <c r="AH963" s="48" t="s">
        <v>142</v>
      </c>
      <c r="AI963" s="48" t="s">
        <v>142</v>
      </c>
      <c r="AJ963" s="48" t="s">
        <v>142</v>
      </c>
      <c r="AK963" s="48" t="s">
        <v>142</v>
      </c>
      <c r="AL963" s="48" t="s">
        <v>142</v>
      </c>
      <c r="AM963" s="48" t="s">
        <v>142</v>
      </c>
      <c r="AN963" s="48" t="s">
        <v>142</v>
      </c>
      <c r="AO963" s="37" t="s">
        <v>142</v>
      </c>
      <c r="AP963" s="37" t="s">
        <v>142</v>
      </c>
      <c r="AQ963" s="37" t="s">
        <v>142</v>
      </c>
      <c r="AR963" s="37" t="s">
        <v>142</v>
      </c>
      <c r="AS963" s="37" t="s">
        <v>142</v>
      </c>
      <c r="AT963" s="37" t="s">
        <v>142</v>
      </c>
      <c r="AU963" s="37" t="s">
        <v>142</v>
      </c>
      <c r="AV963" s="37" t="s">
        <v>142</v>
      </c>
      <c r="AW963" s="37" t="s">
        <v>142</v>
      </c>
      <c r="AX963" s="37" t="s">
        <v>142</v>
      </c>
      <c r="AY963" s="37" t="s">
        <v>142</v>
      </c>
      <c r="AZ963" s="37" t="s">
        <v>142</v>
      </c>
      <c r="BA963" s="37" t="s">
        <v>142</v>
      </c>
      <c r="BB963" s="37" t="s">
        <v>142</v>
      </c>
      <c r="BC963" s="37" t="s">
        <v>142</v>
      </c>
      <c r="BD963" s="37" t="s">
        <v>142</v>
      </c>
      <c r="BE963" s="37" t="s">
        <v>142</v>
      </c>
      <c r="BF963" s="37" t="s">
        <v>142</v>
      </c>
      <c r="BG963" s="37" t="s">
        <v>142</v>
      </c>
      <c r="BH963" s="37" t="s">
        <v>142</v>
      </c>
      <c r="BI963" s="37" t="s">
        <v>142</v>
      </c>
      <c r="BJ963" s="37" t="s">
        <v>142</v>
      </c>
      <c r="BK963" s="37" t="s">
        <v>142</v>
      </c>
      <c r="BL963" s="37" t="s">
        <v>142</v>
      </c>
      <c r="BM963" s="37" t="s">
        <v>142</v>
      </c>
      <c r="BN963" s="37" t="s">
        <v>142</v>
      </c>
      <c r="BO963" s="37" t="s">
        <v>142</v>
      </c>
      <c r="BP963" s="37" t="s">
        <v>142</v>
      </c>
      <c r="BQ963" s="37" t="s">
        <v>142</v>
      </c>
      <c r="BR963" s="37" t="s">
        <v>142</v>
      </c>
      <c r="BS963" s="37" t="s">
        <v>142</v>
      </c>
      <c r="BT963" s="37" t="s">
        <v>142</v>
      </c>
      <c r="BU963" s="37" t="s">
        <v>142</v>
      </c>
      <c r="BV963" s="37" t="s">
        <v>142</v>
      </c>
      <c r="BW963" s="37" t="s">
        <v>142</v>
      </c>
      <c r="BX963" s="37" t="s">
        <v>142</v>
      </c>
      <c r="BY963" s="37" t="s">
        <v>142</v>
      </c>
      <c r="BZ963" s="37" t="s">
        <v>142</v>
      </c>
      <c r="CA963" s="37" t="s">
        <v>142</v>
      </c>
      <c r="CB963" s="37" t="s">
        <v>142</v>
      </c>
    </row>
    <row r="964" spans="1:80" s="58" customFormat="1" ht="29.25" customHeight="1" x14ac:dyDescent="0.3">
      <c r="A964" s="75">
        <v>963</v>
      </c>
      <c r="B964" s="73">
        <v>115632</v>
      </c>
      <c r="C964" s="36" t="s">
        <v>121</v>
      </c>
      <c r="D964" s="71" t="s">
        <v>122</v>
      </c>
      <c r="E964" s="71" t="s">
        <v>123</v>
      </c>
      <c r="F964" s="66" t="s">
        <v>5471</v>
      </c>
      <c r="G964" s="38" t="s">
        <v>2996</v>
      </c>
      <c r="H964" s="76" t="s">
        <v>76</v>
      </c>
      <c r="I964" s="76" t="s">
        <v>5472</v>
      </c>
      <c r="J964" s="127" t="s">
        <v>5473</v>
      </c>
      <c r="K964" s="66" t="s">
        <v>80</v>
      </c>
      <c r="L964" s="76" t="s">
        <v>81</v>
      </c>
      <c r="M964" s="86">
        <v>45569</v>
      </c>
      <c r="N964" s="86">
        <v>45580</v>
      </c>
      <c r="O964" s="86">
        <v>45702</v>
      </c>
      <c r="P964" s="76">
        <v>4</v>
      </c>
      <c r="Q964" s="76">
        <v>0</v>
      </c>
      <c r="R964" s="76">
        <v>120</v>
      </c>
      <c r="S964" s="76" t="s">
        <v>1144</v>
      </c>
      <c r="T964" s="69">
        <v>21600000</v>
      </c>
      <c r="U964" s="69">
        <v>5400000</v>
      </c>
      <c r="V964" s="77">
        <v>1804</v>
      </c>
      <c r="W964" s="44">
        <v>45546</v>
      </c>
      <c r="X964" s="45">
        <v>280800000</v>
      </c>
      <c r="Y964" s="77">
        <v>2339</v>
      </c>
      <c r="Z964" s="97">
        <v>45573</v>
      </c>
      <c r="AA964" s="111">
        <v>21600000</v>
      </c>
      <c r="AB964" s="77" t="s">
        <v>84</v>
      </c>
      <c r="AC964" s="86">
        <v>45568</v>
      </c>
      <c r="AD964" s="48" t="s">
        <v>5474</v>
      </c>
      <c r="AE964" s="8" t="s">
        <v>5475</v>
      </c>
      <c r="AF964" s="77" t="s">
        <v>87</v>
      </c>
      <c r="AG964" s="61" t="s">
        <v>130</v>
      </c>
      <c r="AH964" s="99" t="s">
        <v>3668</v>
      </c>
      <c r="AI964" s="48" t="s">
        <v>108</v>
      </c>
      <c r="AJ964" s="59">
        <v>45686</v>
      </c>
      <c r="AK964" s="50">
        <v>8100000</v>
      </c>
      <c r="AL964" s="50">
        <v>8100000</v>
      </c>
      <c r="AM964" s="48">
        <v>129019</v>
      </c>
      <c r="AN964" s="48">
        <v>1014</v>
      </c>
      <c r="AO964" s="57">
        <v>45685</v>
      </c>
      <c r="AP964" s="50">
        <v>8100000</v>
      </c>
      <c r="AQ964" s="48">
        <v>1044</v>
      </c>
      <c r="AR964" s="57">
        <v>45692</v>
      </c>
      <c r="AS964" s="50">
        <v>8100000</v>
      </c>
      <c r="AT964" s="65">
        <v>1</v>
      </c>
      <c r="AU964" s="65">
        <v>15</v>
      </c>
      <c r="AV964" s="65">
        <v>45</v>
      </c>
      <c r="AW964" s="66" t="s">
        <v>110</v>
      </c>
      <c r="AX964" s="52">
        <v>45</v>
      </c>
      <c r="AY964" s="57">
        <v>45745</v>
      </c>
      <c r="AZ964" s="37"/>
      <c r="BA964" s="75"/>
      <c r="BB964" s="75"/>
      <c r="BC964" s="75"/>
      <c r="BD964" s="75"/>
      <c r="BE964" s="75"/>
      <c r="BF964" s="75"/>
      <c r="BG964" s="75"/>
      <c r="BH964" s="75"/>
      <c r="BI964" s="75"/>
      <c r="BJ964" s="75"/>
      <c r="BK964" s="75"/>
      <c r="BL964" s="75"/>
      <c r="BM964" s="75"/>
      <c r="BN964" s="75"/>
      <c r="BO964" s="75"/>
      <c r="BP964" s="75"/>
      <c r="BQ964" s="75"/>
      <c r="BR964" s="75"/>
      <c r="BS964" s="75"/>
      <c r="BT964" s="75"/>
      <c r="BU964" s="75"/>
      <c r="BV964" s="75"/>
      <c r="BW964" s="75"/>
      <c r="BX964" s="57">
        <v>45745</v>
      </c>
      <c r="BY964" s="65">
        <f>R964+AX964</f>
        <v>165</v>
      </c>
      <c r="BZ964" s="66" t="s">
        <v>4527</v>
      </c>
      <c r="CA964" s="42">
        <f>T964+AL964</f>
        <v>29700000</v>
      </c>
      <c r="CB964" s="66" t="s">
        <v>656</v>
      </c>
    </row>
    <row r="965" spans="1:80" s="58" customFormat="1" ht="29.25" customHeight="1" x14ac:dyDescent="0.3">
      <c r="A965" s="75">
        <v>964</v>
      </c>
      <c r="B965" s="73">
        <v>115632</v>
      </c>
      <c r="C965" s="36" t="s">
        <v>121</v>
      </c>
      <c r="D965" s="71" t="s">
        <v>122</v>
      </c>
      <c r="E965" s="71" t="s">
        <v>123</v>
      </c>
      <c r="F965" s="66" t="s">
        <v>5476</v>
      </c>
      <c r="G965" s="38" t="s">
        <v>1404</v>
      </c>
      <c r="H965" s="76" t="s">
        <v>76</v>
      </c>
      <c r="I965" s="76" t="s">
        <v>5477</v>
      </c>
      <c r="J965" s="127" t="s">
        <v>5473</v>
      </c>
      <c r="K965" s="66" t="s">
        <v>80</v>
      </c>
      <c r="L965" s="76" t="s">
        <v>81</v>
      </c>
      <c r="M965" s="86">
        <v>45568</v>
      </c>
      <c r="N965" s="86">
        <v>45574</v>
      </c>
      <c r="O965" s="86">
        <v>45696</v>
      </c>
      <c r="P965" s="76">
        <v>4</v>
      </c>
      <c r="Q965" s="76">
        <v>0</v>
      </c>
      <c r="R965" s="76">
        <v>120</v>
      </c>
      <c r="S965" s="76" t="s">
        <v>1144</v>
      </c>
      <c r="T965" s="69">
        <v>21600000</v>
      </c>
      <c r="U965" s="69">
        <v>5400000</v>
      </c>
      <c r="V965" s="77">
        <v>1804</v>
      </c>
      <c r="W965" s="44">
        <v>45546</v>
      </c>
      <c r="X965" s="45">
        <v>280800000</v>
      </c>
      <c r="Y965" s="77">
        <v>2340</v>
      </c>
      <c r="Z965" s="97">
        <v>45573</v>
      </c>
      <c r="AA965" s="111">
        <v>21600000</v>
      </c>
      <c r="AB965" s="77" t="s">
        <v>84</v>
      </c>
      <c r="AC965" s="86">
        <v>45568</v>
      </c>
      <c r="AD965" s="48" t="s">
        <v>5478</v>
      </c>
      <c r="AE965" s="8" t="s">
        <v>5479</v>
      </c>
      <c r="AF965" s="77" t="s">
        <v>87</v>
      </c>
      <c r="AG965" s="61" t="s">
        <v>130</v>
      </c>
      <c r="AH965" s="99" t="s">
        <v>3668</v>
      </c>
      <c r="AI965" s="48" t="s">
        <v>108</v>
      </c>
      <c r="AJ965" s="59">
        <v>45687</v>
      </c>
      <c r="AK965" s="50">
        <v>8100000</v>
      </c>
      <c r="AL965" s="50">
        <v>8100000</v>
      </c>
      <c r="AM965" s="48">
        <v>129026</v>
      </c>
      <c r="AN965" s="48">
        <v>1017</v>
      </c>
      <c r="AO965" s="57">
        <v>45685</v>
      </c>
      <c r="AP965" s="50">
        <v>8100000</v>
      </c>
      <c r="AQ965" s="48">
        <v>1045</v>
      </c>
      <c r="AR965" s="57">
        <v>45692</v>
      </c>
      <c r="AS965" s="50">
        <v>8100000</v>
      </c>
      <c r="AT965" s="65">
        <v>1</v>
      </c>
      <c r="AU965" s="65">
        <v>15</v>
      </c>
      <c r="AV965" s="65">
        <v>45</v>
      </c>
      <c r="AW965" s="66" t="s">
        <v>110</v>
      </c>
      <c r="AX965" s="52">
        <v>45</v>
      </c>
      <c r="AY965" s="57">
        <v>45739</v>
      </c>
      <c r="AZ965" s="37"/>
      <c r="BA965" s="75"/>
      <c r="BB965" s="75"/>
      <c r="BC965" s="75"/>
      <c r="BD965" s="75"/>
      <c r="BE965" s="75"/>
      <c r="BF965" s="75"/>
      <c r="BG965" s="75"/>
      <c r="BH965" s="75"/>
      <c r="BI965" s="75"/>
      <c r="BJ965" s="75"/>
      <c r="BK965" s="75"/>
      <c r="BL965" s="75"/>
      <c r="BM965" s="75"/>
      <c r="BN965" s="75"/>
      <c r="BO965" s="75"/>
      <c r="BP965" s="75"/>
      <c r="BQ965" s="75"/>
      <c r="BR965" s="75"/>
      <c r="BS965" s="75"/>
      <c r="BT965" s="75"/>
      <c r="BU965" s="75"/>
      <c r="BV965" s="75"/>
      <c r="BW965" s="75"/>
      <c r="BX965" s="57">
        <v>45745</v>
      </c>
      <c r="BY965" s="65">
        <f>R965+AX965</f>
        <v>165</v>
      </c>
      <c r="BZ965" s="66" t="s">
        <v>4527</v>
      </c>
      <c r="CA965" s="42">
        <f>T965+AL965</f>
        <v>29700000</v>
      </c>
      <c r="CB965" s="66" t="s">
        <v>656</v>
      </c>
    </row>
    <row r="966" spans="1:80" s="58" customFormat="1" ht="29.25" customHeight="1" x14ac:dyDescent="0.3">
      <c r="A966" s="75">
        <v>965</v>
      </c>
      <c r="B966" s="73">
        <v>115632</v>
      </c>
      <c r="C966" s="36" t="s">
        <v>121</v>
      </c>
      <c r="D966" s="71" t="s">
        <v>122</v>
      </c>
      <c r="E966" s="71" t="s">
        <v>123</v>
      </c>
      <c r="F966" s="66" t="s">
        <v>5480</v>
      </c>
      <c r="G966" s="38" t="s">
        <v>2044</v>
      </c>
      <c r="H966" s="76" t="s">
        <v>76</v>
      </c>
      <c r="I966" s="76" t="s">
        <v>5481</v>
      </c>
      <c r="J966" s="127" t="s">
        <v>5473</v>
      </c>
      <c r="K966" s="66" t="s">
        <v>80</v>
      </c>
      <c r="L966" s="76" t="s">
        <v>81</v>
      </c>
      <c r="M966" s="86">
        <v>45569</v>
      </c>
      <c r="N966" s="86">
        <v>45573</v>
      </c>
      <c r="O966" s="86">
        <v>45695</v>
      </c>
      <c r="P966" s="76">
        <v>4</v>
      </c>
      <c r="Q966" s="76">
        <v>0</v>
      </c>
      <c r="R966" s="76">
        <v>120</v>
      </c>
      <c r="S966" s="76" t="s">
        <v>1144</v>
      </c>
      <c r="T966" s="69">
        <v>21600000</v>
      </c>
      <c r="U966" s="69">
        <v>5400000</v>
      </c>
      <c r="V966" s="77">
        <v>1804</v>
      </c>
      <c r="W966" s="44">
        <v>45546</v>
      </c>
      <c r="X966" s="45">
        <v>280800000</v>
      </c>
      <c r="Y966" s="77">
        <v>2341</v>
      </c>
      <c r="Z966" s="97">
        <v>45573</v>
      </c>
      <c r="AA966" s="111">
        <v>21600000</v>
      </c>
      <c r="AB966" s="77" t="s">
        <v>84</v>
      </c>
      <c r="AC966" s="86">
        <v>45569</v>
      </c>
      <c r="AD966" s="48" t="s">
        <v>5482</v>
      </c>
      <c r="AE966" s="8" t="s">
        <v>5483</v>
      </c>
      <c r="AF966" s="77" t="s">
        <v>87</v>
      </c>
      <c r="AG966" s="61" t="s">
        <v>130</v>
      </c>
      <c r="AH966" s="99" t="s">
        <v>3668</v>
      </c>
      <c r="AI966" s="48" t="s">
        <v>108</v>
      </c>
      <c r="AJ966" s="59">
        <v>45686</v>
      </c>
      <c r="AK966" s="50">
        <v>8100000</v>
      </c>
      <c r="AL966" s="50">
        <v>8100000</v>
      </c>
      <c r="AM966" s="48" t="s">
        <v>5484</v>
      </c>
      <c r="AN966" s="48">
        <v>1022</v>
      </c>
      <c r="AO966" s="57">
        <v>45685</v>
      </c>
      <c r="AP966" s="50">
        <v>8100000</v>
      </c>
      <c r="AQ966" s="48">
        <v>1046</v>
      </c>
      <c r="AR966" s="57">
        <v>45692</v>
      </c>
      <c r="AS966" s="50">
        <v>8100000</v>
      </c>
      <c r="AT966" s="65">
        <v>1</v>
      </c>
      <c r="AU966" s="65">
        <v>15</v>
      </c>
      <c r="AV966" s="65">
        <v>45</v>
      </c>
      <c r="AW966" s="66" t="s">
        <v>110</v>
      </c>
      <c r="AX966" s="52">
        <v>45</v>
      </c>
      <c r="AY966" s="57">
        <v>45738</v>
      </c>
      <c r="AZ966" s="37"/>
      <c r="BA966" s="75"/>
      <c r="BB966" s="75"/>
      <c r="BC966" s="75"/>
      <c r="BD966" s="75"/>
      <c r="BE966" s="75"/>
      <c r="BF966" s="75"/>
      <c r="BG966" s="75"/>
      <c r="BH966" s="75"/>
      <c r="BI966" s="75"/>
      <c r="BJ966" s="75"/>
      <c r="BK966" s="75"/>
      <c r="BL966" s="75"/>
      <c r="BM966" s="75"/>
      <c r="BN966" s="75"/>
      <c r="BO966" s="75"/>
      <c r="BP966" s="75"/>
      <c r="BQ966" s="75"/>
      <c r="BR966" s="75"/>
      <c r="BS966" s="75"/>
      <c r="BT966" s="75"/>
      <c r="BU966" s="75"/>
      <c r="BV966" s="75"/>
      <c r="BW966" s="75"/>
      <c r="BX966" s="57">
        <v>45738</v>
      </c>
      <c r="BY966" s="65">
        <f>R966+AX966</f>
        <v>165</v>
      </c>
      <c r="BZ966" s="66" t="s">
        <v>4527</v>
      </c>
      <c r="CA966" s="42">
        <f>T966+AL966</f>
        <v>29700000</v>
      </c>
      <c r="CB966" s="66" t="s">
        <v>656</v>
      </c>
    </row>
    <row r="967" spans="1:80" s="58" customFormat="1" ht="29.25" customHeight="1" x14ac:dyDescent="0.3">
      <c r="A967" s="75">
        <v>966</v>
      </c>
      <c r="B967" s="73">
        <v>115632</v>
      </c>
      <c r="C967" s="36" t="s">
        <v>121</v>
      </c>
      <c r="D967" s="71" t="s">
        <v>122</v>
      </c>
      <c r="E967" s="71" t="s">
        <v>123</v>
      </c>
      <c r="F967" s="66" t="s">
        <v>5485</v>
      </c>
      <c r="G967" s="38" t="s">
        <v>5486</v>
      </c>
      <c r="H967" s="76" t="s">
        <v>76</v>
      </c>
      <c r="I967" s="76" t="s">
        <v>5487</v>
      </c>
      <c r="J967" s="127" t="s">
        <v>5473</v>
      </c>
      <c r="K967" s="66" t="s">
        <v>80</v>
      </c>
      <c r="L967" s="76" t="s">
        <v>81</v>
      </c>
      <c r="M967" s="86">
        <v>45569</v>
      </c>
      <c r="N967" s="86">
        <v>45573</v>
      </c>
      <c r="O967" s="86">
        <v>45695</v>
      </c>
      <c r="P967" s="76">
        <v>4</v>
      </c>
      <c r="Q967" s="76">
        <v>0</v>
      </c>
      <c r="R967" s="76">
        <v>120</v>
      </c>
      <c r="S967" s="76" t="s">
        <v>1144</v>
      </c>
      <c r="T967" s="69">
        <v>21600000</v>
      </c>
      <c r="U967" s="69">
        <v>5400000</v>
      </c>
      <c r="V967" s="77">
        <v>1804</v>
      </c>
      <c r="W967" s="44">
        <v>45546</v>
      </c>
      <c r="X967" s="45">
        <v>280800000</v>
      </c>
      <c r="Y967" s="77">
        <v>2342</v>
      </c>
      <c r="Z967" s="97">
        <v>45573</v>
      </c>
      <c r="AA967" s="111">
        <v>21600000</v>
      </c>
      <c r="AB967" s="77" t="s">
        <v>84</v>
      </c>
      <c r="AC967" s="86">
        <v>45569</v>
      </c>
      <c r="AD967" s="48" t="s">
        <v>5488</v>
      </c>
      <c r="AE967" s="8" t="s">
        <v>5489</v>
      </c>
      <c r="AF967" s="77" t="s">
        <v>87</v>
      </c>
      <c r="AG967" s="61" t="s">
        <v>130</v>
      </c>
      <c r="AH967" s="99" t="s">
        <v>3668</v>
      </c>
      <c r="AI967" s="48" t="s">
        <v>108</v>
      </c>
      <c r="AJ967" s="59">
        <v>45687</v>
      </c>
      <c r="AK967" s="50">
        <v>8100000</v>
      </c>
      <c r="AL967" s="50">
        <v>8100000</v>
      </c>
      <c r="AM967" s="48">
        <v>129033</v>
      </c>
      <c r="AN967" s="48">
        <v>1023</v>
      </c>
      <c r="AO967" s="57">
        <v>45685</v>
      </c>
      <c r="AP967" s="50">
        <v>8100000</v>
      </c>
      <c r="AQ967" s="48">
        <v>1047</v>
      </c>
      <c r="AR967" s="57">
        <v>45692</v>
      </c>
      <c r="AS967" s="50">
        <v>8100000</v>
      </c>
      <c r="AT967" s="65">
        <v>1</v>
      </c>
      <c r="AU967" s="65">
        <v>15</v>
      </c>
      <c r="AV967" s="65">
        <v>45</v>
      </c>
      <c r="AW967" s="66" t="s">
        <v>110</v>
      </c>
      <c r="AX967" s="52">
        <v>45</v>
      </c>
      <c r="AY967" s="57">
        <v>45738</v>
      </c>
      <c r="AZ967" s="37"/>
      <c r="BA967" s="75"/>
      <c r="BB967" s="75"/>
      <c r="BC967" s="75"/>
      <c r="BD967" s="75"/>
      <c r="BE967" s="75"/>
      <c r="BF967" s="75"/>
      <c r="BG967" s="75"/>
      <c r="BH967" s="75"/>
      <c r="BI967" s="75"/>
      <c r="BJ967" s="75"/>
      <c r="BK967" s="75"/>
      <c r="BL967" s="75"/>
      <c r="BM967" s="75"/>
      <c r="BN967" s="75"/>
      <c r="BO967" s="75"/>
      <c r="BP967" s="75"/>
      <c r="BQ967" s="75"/>
      <c r="BR967" s="75"/>
      <c r="BS967" s="75"/>
      <c r="BT967" s="75"/>
      <c r="BU967" s="75"/>
      <c r="BV967" s="75"/>
      <c r="BW967" s="75"/>
      <c r="BX967" s="57">
        <v>45738</v>
      </c>
      <c r="BY967" s="65">
        <f>R967+AX967</f>
        <v>165</v>
      </c>
      <c r="BZ967" s="66" t="s">
        <v>4527</v>
      </c>
      <c r="CA967" s="42">
        <f>T967+AL967</f>
        <v>29700000</v>
      </c>
      <c r="CB967" s="66" t="s">
        <v>656</v>
      </c>
    </row>
    <row r="968" spans="1:80" s="58" customFormat="1" ht="29.25" customHeight="1" x14ac:dyDescent="0.3">
      <c r="A968" s="75">
        <v>967</v>
      </c>
      <c r="B968" s="73">
        <v>115632</v>
      </c>
      <c r="C968" s="36" t="s">
        <v>121</v>
      </c>
      <c r="D968" s="71" t="s">
        <v>122</v>
      </c>
      <c r="E968" s="71" t="s">
        <v>123</v>
      </c>
      <c r="F968" s="66" t="s">
        <v>5490</v>
      </c>
      <c r="G968" s="38" t="s">
        <v>5491</v>
      </c>
      <c r="H968" s="76" t="s">
        <v>76</v>
      </c>
      <c r="I968" s="76" t="s">
        <v>5492</v>
      </c>
      <c r="J968" s="127" t="s">
        <v>5473</v>
      </c>
      <c r="K968" s="66" t="s">
        <v>80</v>
      </c>
      <c r="L968" s="76" t="s">
        <v>81</v>
      </c>
      <c r="M968" s="86">
        <v>45569</v>
      </c>
      <c r="N968" s="86">
        <v>45580</v>
      </c>
      <c r="O968" s="86">
        <v>45702</v>
      </c>
      <c r="P968" s="76">
        <v>4</v>
      </c>
      <c r="Q968" s="76">
        <v>0</v>
      </c>
      <c r="R968" s="76">
        <v>120</v>
      </c>
      <c r="S968" s="76" t="s">
        <v>1144</v>
      </c>
      <c r="T968" s="69">
        <v>21600000</v>
      </c>
      <c r="U968" s="69">
        <v>5400000</v>
      </c>
      <c r="V968" s="77">
        <v>1804</v>
      </c>
      <c r="W968" s="44">
        <v>45546</v>
      </c>
      <c r="X968" s="45">
        <v>280800000</v>
      </c>
      <c r="Y968" s="77">
        <v>2343</v>
      </c>
      <c r="Z968" s="97">
        <v>45573</v>
      </c>
      <c r="AA968" s="111">
        <v>21600000</v>
      </c>
      <c r="AB968" s="77" t="s">
        <v>84</v>
      </c>
      <c r="AC968" s="86">
        <v>45569</v>
      </c>
      <c r="AD968" s="48" t="s">
        <v>5493</v>
      </c>
      <c r="AE968" s="8" t="s">
        <v>5494</v>
      </c>
      <c r="AF968" s="77" t="s">
        <v>87</v>
      </c>
      <c r="AG968" s="61" t="s">
        <v>130</v>
      </c>
      <c r="AH968" s="99" t="s">
        <v>3668</v>
      </c>
      <c r="AI968" s="48" t="s">
        <v>108</v>
      </c>
      <c r="AJ968" s="59">
        <v>45687</v>
      </c>
      <c r="AK968" s="50">
        <v>8100000</v>
      </c>
      <c r="AL968" s="50">
        <v>8100000</v>
      </c>
      <c r="AM968" s="48">
        <v>129035</v>
      </c>
      <c r="AN968" s="48">
        <v>1024</v>
      </c>
      <c r="AO968" s="57">
        <v>45685</v>
      </c>
      <c r="AP968" s="50">
        <v>8100000</v>
      </c>
      <c r="AQ968" s="48">
        <v>1048</v>
      </c>
      <c r="AR968" s="57">
        <v>45692</v>
      </c>
      <c r="AS968" s="50">
        <v>8100000</v>
      </c>
      <c r="AT968" s="65">
        <v>1</v>
      </c>
      <c r="AU968" s="65">
        <v>15</v>
      </c>
      <c r="AV968" s="65">
        <v>45</v>
      </c>
      <c r="AW968" s="66" t="s">
        <v>110</v>
      </c>
      <c r="AX968" s="52">
        <v>45</v>
      </c>
      <c r="AY968" s="57">
        <v>45745</v>
      </c>
      <c r="AZ968" s="37"/>
      <c r="BA968" s="75"/>
      <c r="BB968" s="75"/>
      <c r="BC968" s="75"/>
      <c r="BD968" s="75"/>
      <c r="BE968" s="75"/>
      <c r="BF968" s="75"/>
      <c r="BG968" s="75"/>
      <c r="BH968" s="75"/>
      <c r="BI968" s="75"/>
      <c r="BJ968" s="75"/>
      <c r="BK968" s="75"/>
      <c r="BL968" s="75"/>
      <c r="BM968" s="75"/>
      <c r="BN968" s="75"/>
      <c r="BO968" s="75"/>
      <c r="BP968" s="75"/>
      <c r="BQ968" s="75"/>
      <c r="BR968" s="75"/>
      <c r="BS968" s="75"/>
      <c r="BT968" s="75"/>
      <c r="BU968" s="75"/>
      <c r="BV968" s="75"/>
      <c r="BW968" s="75"/>
      <c r="BX968" s="57">
        <v>45745</v>
      </c>
      <c r="BY968" s="65">
        <f>R968+AX968</f>
        <v>165</v>
      </c>
      <c r="BZ968" s="66" t="s">
        <v>4527</v>
      </c>
      <c r="CA968" s="42">
        <f>T968+AL968</f>
        <v>29700000</v>
      </c>
      <c r="CB968" s="66" t="s">
        <v>656</v>
      </c>
    </row>
    <row r="969" spans="1:80" s="58" customFormat="1" ht="29.25" customHeight="1" x14ac:dyDescent="0.3">
      <c r="A969" s="75">
        <v>968</v>
      </c>
      <c r="B969" s="73">
        <v>115632</v>
      </c>
      <c r="C969" s="36" t="s">
        <v>121</v>
      </c>
      <c r="D969" s="71" t="s">
        <v>122</v>
      </c>
      <c r="E969" s="71" t="s">
        <v>123</v>
      </c>
      <c r="F969" s="66" t="s">
        <v>5495</v>
      </c>
      <c r="G969" s="38" t="s">
        <v>1151</v>
      </c>
      <c r="H969" s="76" t="s">
        <v>76</v>
      </c>
      <c r="I969" s="76" t="s">
        <v>5496</v>
      </c>
      <c r="J969" s="127" t="s">
        <v>5473</v>
      </c>
      <c r="K969" s="66" t="s">
        <v>80</v>
      </c>
      <c r="L969" s="76" t="s">
        <v>81</v>
      </c>
      <c r="M969" s="86">
        <v>45568</v>
      </c>
      <c r="N969" s="86">
        <v>45573</v>
      </c>
      <c r="O969" s="86">
        <v>45695</v>
      </c>
      <c r="P969" s="76">
        <v>4</v>
      </c>
      <c r="Q969" s="76">
        <v>0</v>
      </c>
      <c r="R969" s="76">
        <v>120</v>
      </c>
      <c r="S969" s="76" t="s">
        <v>1144</v>
      </c>
      <c r="T969" s="69">
        <v>21600000</v>
      </c>
      <c r="U969" s="69">
        <v>5400000</v>
      </c>
      <c r="V969" s="77">
        <v>1804</v>
      </c>
      <c r="W969" s="44">
        <v>45546</v>
      </c>
      <c r="X969" s="45">
        <v>280800000</v>
      </c>
      <c r="Y969" s="77">
        <v>2344</v>
      </c>
      <c r="Z969" s="97">
        <v>45573</v>
      </c>
      <c r="AA969" s="111">
        <v>21600000</v>
      </c>
      <c r="AB969" s="77" t="s">
        <v>84</v>
      </c>
      <c r="AC969" s="86">
        <v>45568</v>
      </c>
      <c r="AD969" s="48" t="s">
        <v>5497</v>
      </c>
      <c r="AE969" s="8" t="s">
        <v>5498</v>
      </c>
      <c r="AF969" s="77" t="s">
        <v>87</v>
      </c>
      <c r="AG969" s="61" t="s">
        <v>130</v>
      </c>
      <c r="AH969" s="99" t="s">
        <v>3668</v>
      </c>
      <c r="AI969" s="48" t="s">
        <v>108</v>
      </c>
      <c r="AJ969" s="59">
        <v>45686</v>
      </c>
      <c r="AK969" s="50">
        <v>8100000</v>
      </c>
      <c r="AL969" s="50">
        <v>8100000</v>
      </c>
      <c r="AM969" s="48">
        <v>129018</v>
      </c>
      <c r="AN969" s="48">
        <v>1013</v>
      </c>
      <c r="AO969" s="57">
        <v>45685</v>
      </c>
      <c r="AP969" s="50">
        <v>8100000</v>
      </c>
      <c r="AQ969" s="48">
        <v>1049</v>
      </c>
      <c r="AR969" s="57">
        <v>45692</v>
      </c>
      <c r="AS969" s="50">
        <v>8100000</v>
      </c>
      <c r="AT969" s="65">
        <v>1</v>
      </c>
      <c r="AU969" s="65">
        <v>15</v>
      </c>
      <c r="AV969" s="65">
        <v>45</v>
      </c>
      <c r="AW969" s="66" t="s">
        <v>110</v>
      </c>
      <c r="AX969" s="52">
        <v>45</v>
      </c>
      <c r="AY969" s="57">
        <v>45738</v>
      </c>
      <c r="AZ969" s="37"/>
      <c r="BA969" s="75"/>
      <c r="BB969" s="75"/>
      <c r="BC969" s="75"/>
      <c r="BD969" s="75"/>
      <c r="BE969" s="75"/>
      <c r="BF969" s="75"/>
      <c r="BG969" s="75"/>
      <c r="BH969" s="75"/>
      <c r="BI969" s="75"/>
      <c r="BJ969" s="75"/>
      <c r="BK969" s="75"/>
      <c r="BL969" s="75"/>
      <c r="BM969" s="75"/>
      <c r="BN969" s="75"/>
      <c r="BO969" s="75"/>
      <c r="BP969" s="75"/>
      <c r="BQ969" s="75"/>
      <c r="BR969" s="75"/>
      <c r="BS969" s="75"/>
      <c r="BT969" s="75"/>
      <c r="BU969" s="75"/>
      <c r="BV969" s="75"/>
      <c r="BW969" s="75"/>
      <c r="BX969" s="57">
        <v>45738</v>
      </c>
      <c r="BY969" s="65">
        <f>R969+AX969</f>
        <v>165</v>
      </c>
      <c r="BZ969" s="66" t="s">
        <v>4527</v>
      </c>
      <c r="CA969" s="42">
        <f>T969+AL969</f>
        <v>29700000</v>
      </c>
      <c r="CB969" s="66" t="s">
        <v>656</v>
      </c>
    </row>
    <row r="970" spans="1:80" s="58" customFormat="1" ht="29.25" customHeight="1" x14ac:dyDescent="0.3">
      <c r="A970" s="75">
        <v>969</v>
      </c>
      <c r="B970" s="73">
        <v>115165</v>
      </c>
      <c r="C970" s="36" t="s">
        <v>738</v>
      </c>
      <c r="D970" s="71" t="s">
        <v>186</v>
      </c>
      <c r="E970" s="71" t="s">
        <v>187</v>
      </c>
      <c r="F970" s="66" t="s">
        <v>5499</v>
      </c>
      <c r="G970" s="38" t="s">
        <v>5500</v>
      </c>
      <c r="H970" s="76" t="s">
        <v>76</v>
      </c>
      <c r="I970" s="76" t="s">
        <v>5501</v>
      </c>
      <c r="J970" s="127" t="s">
        <v>5355</v>
      </c>
      <c r="K970" s="66" t="s">
        <v>80</v>
      </c>
      <c r="L970" s="76" t="s">
        <v>81</v>
      </c>
      <c r="M970" s="86">
        <v>45569</v>
      </c>
      <c r="N970" s="86">
        <v>45573</v>
      </c>
      <c r="O970" s="86">
        <v>45710</v>
      </c>
      <c r="P970" s="76">
        <v>4</v>
      </c>
      <c r="Q970" s="76">
        <v>15</v>
      </c>
      <c r="R970" s="76">
        <v>135</v>
      </c>
      <c r="S970" s="76" t="s">
        <v>2785</v>
      </c>
      <c r="T970" s="69">
        <v>10800000</v>
      </c>
      <c r="U970" s="69">
        <v>2400000</v>
      </c>
      <c r="V970" s="77">
        <v>1843</v>
      </c>
      <c r="W970" s="44">
        <v>45553</v>
      </c>
      <c r="X970" s="45">
        <v>75600000</v>
      </c>
      <c r="Y970" s="77">
        <v>2345</v>
      </c>
      <c r="Z970" s="97">
        <v>45573</v>
      </c>
      <c r="AA970" s="111">
        <v>10800000</v>
      </c>
      <c r="AB970" s="77" t="s">
        <v>84</v>
      </c>
      <c r="AC970" s="86">
        <v>45568</v>
      </c>
      <c r="AD970" s="48" t="s">
        <v>5502</v>
      </c>
      <c r="AE970" s="8" t="s">
        <v>5503</v>
      </c>
      <c r="AF970" s="77" t="s">
        <v>87</v>
      </c>
      <c r="AG970" s="61" t="s">
        <v>746</v>
      </c>
      <c r="AH970" s="60" t="s">
        <v>747</v>
      </c>
      <c r="AI970" s="48" t="s">
        <v>108</v>
      </c>
      <c r="AJ970" s="59">
        <v>45687</v>
      </c>
      <c r="AK970" s="50">
        <v>6000000</v>
      </c>
      <c r="AL970" s="50">
        <v>6000000</v>
      </c>
      <c r="AM970" s="48">
        <v>130009</v>
      </c>
      <c r="AN970" s="48">
        <v>1111</v>
      </c>
      <c r="AO970" s="57">
        <v>45692</v>
      </c>
      <c r="AP970" s="50">
        <v>3600000</v>
      </c>
      <c r="AQ970" s="48">
        <v>1142</v>
      </c>
      <c r="AR970" s="57">
        <v>45699</v>
      </c>
      <c r="AS970" s="50">
        <v>3600000</v>
      </c>
      <c r="AT970" s="65">
        <v>1</v>
      </c>
      <c r="AU970" s="65">
        <v>15</v>
      </c>
      <c r="AV970" s="65">
        <v>45</v>
      </c>
      <c r="AW970" s="66" t="s">
        <v>110</v>
      </c>
      <c r="AX970" s="52">
        <v>45</v>
      </c>
      <c r="AY970" s="57">
        <v>45739</v>
      </c>
      <c r="AZ970" s="37"/>
      <c r="BA970" s="75"/>
      <c r="BB970" s="75"/>
      <c r="BC970" s="75"/>
      <c r="BD970" s="75"/>
      <c r="BE970" s="75"/>
      <c r="BF970" s="75"/>
      <c r="BG970" s="75"/>
      <c r="BH970" s="75"/>
      <c r="BI970" s="75"/>
      <c r="BJ970" s="75"/>
      <c r="BK970" s="75"/>
      <c r="BL970" s="75"/>
      <c r="BM970" s="75"/>
      <c r="BN970" s="75"/>
      <c r="BO970" s="75"/>
      <c r="BP970" s="75"/>
      <c r="BQ970" s="75"/>
      <c r="BR970" s="75"/>
      <c r="BS970" s="75"/>
      <c r="BT970" s="75"/>
      <c r="BU970" s="75"/>
      <c r="BV970" s="75"/>
      <c r="BW970" s="75"/>
      <c r="BX970" s="57">
        <v>45739</v>
      </c>
      <c r="BY970" s="65">
        <f>R970+AX970</f>
        <v>180</v>
      </c>
      <c r="BZ970" s="66" t="s">
        <v>2888</v>
      </c>
      <c r="CA970" s="42">
        <f>T970+AL970</f>
        <v>16800000</v>
      </c>
      <c r="CB970" s="66" t="s">
        <v>656</v>
      </c>
    </row>
    <row r="971" spans="1:80" s="58" customFormat="1" ht="29.25" customHeight="1" x14ac:dyDescent="0.3">
      <c r="A971" s="75">
        <v>970</v>
      </c>
      <c r="B971" s="73">
        <v>115165</v>
      </c>
      <c r="C971" s="36" t="s">
        <v>738</v>
      </c>
      <c r="D971" s="71" t="s">
        <v>186</v>
      </c>
      <c r="E971" s="71" t="s">
        <v>187</v>
      </c>
      <c r="F971" s="66" t="s">
        <v>5504</v>
      </c>
      <c r="G971" s="38" t="s">
        <v>2054</v>
      </c>
      <c r="H971" s="76" t="s">
        <v>76</v>
      </c>
      <c r="I971" s="76" t="s">
        <v>5505</v>
      </c>
      <c r="J971" s="127" t="s">
        <v>751</v>
      </c>
      <c r="K971" s="66" t="s">
        <v>80</v>
      </c>
      <c r="L971" s="76" t="s">
        <v>81</v>
      </c>
      <c r="M971" s="86">
        <v>45569</v>
      </c>
      <c r="N971" s="86">
        <v>45574</v>
      </c>
      <c r="O971" s="86">
        <v>45711</v>
      </c>
      <c r="P971" s="76">
        <v>4</v>
      </c>
      <c r="Q971" s="76">
        <v>15</v>
      </c>
      <c r="R971" s="76">
        <v>135</v>
      </c>
      <c r="S971" s="76" t="s">
        <v>2785</v>
      </c>
      <c r="T971" s="69">
        <v>10800000</v>
      </c>
      <c r="U971" s="69">
        <v>2400000</v>
      </c>
      <c r="V971" s="77">
        <v>1843</v>
      </c>
      <c r="W971" s="44">
        <v>45553</v>
      </c>
      <c r="X971" s="45">
        <v>75600000</v>
      </c>
      <c r="Y971" s="77">
        <v>2346</v>
      </c>
      <c r="Z971" s="97">
        <v>45573</v>
      </c>
      <c r="AA971" s="111">
        <v>10800000</v>
      </c>
      <c r="AB971" s="77" t="s">
        <v>84</v>
      </c>
      <c r="AC971" s="86">
        <v>45568</v>
      </c>
      <c r="AD971" s="48" t="s">
        <v>5506</v>
      </c>
      <c r="AE971" s="8" t="s">
        <v>5507</v>
      </c>
      <c r="AF971" s="77" t="s">
        <v>87</v>
      </c>
      <c r="AG971" s="61" t="s">
        <v>746</v>
      </c>
      <c r="AH971" s="60" t="s">
        <v>747</v>
      </c>
      <c r="AI971" s="59"/>
      <c r="AJ971" s="48" t="s">
        <v>77</v>
      </c>
      <c r="AK971" s="50"/>
      <c r="AL971" s="50"/>
      <c r="AM971" s="48" t="s">
        <v>77</v>
      </c>
      <c r="AN971" s="48" t="s">
        <v>77</v>
      </c>
      <c r="AO971" s="48" t="s">
        <v>77</v>
      </c>
      <c r="AP971" s="48" t="s">
        <v>77</v>
      </c>
      <c r="AQ971" s="48" t="s">
        <v>77</v>
      </c>
      <c r="AR971" s="48" t="s">
        <v>77</v>
      </c>
      <c r="AS971" s="48" t="s">
        <v>77</v>
      </c>
      <c r="AT971" s="51"/>
      <c r="AU971" s="51"/>
      <c r="AV971" s="51"/>
      <c r="AW971" s="51"/>
      <c r="AX971" s="52"/>
      <c r="AY971" s="37"/>
      <c r="AZ971" s="37"/>
      <c r="BA971" s="75"/>
      <c r="BB971" s="75"/>
      <c r="BC971" s="75"/>
      <c r="BD971" s="75"/>
      <c r="BE971" s="75"/>
      <c r="BF971" s="75"/>
      <c r="BG971" s="75"/>
      <c r="BH971" s="75"/>
      <c r="BI971" s="75"/>
      <c r="BJ971" s="75"/>
      <c r="BK971" s="75"/>
      <c r="BL971" s="75"/>
      <c r="BM971" s="75"/>
      <c r="BN971" s="75"/>
      <c r="BO971" s="75"/>
      <c r="BP971" s="75"/>
      <c r="BQ971" s="75"/>
      <c r="BR971" s="75"/>
      <c r="BS971" s="75"/>
      <c r="BT971" s="75"/>
      <c r="BU971" s="75"/>
      <c r="BV971" s="75"/>
      <c r="BW971" s="75"/>
      <c r="BX971" s="64">
        <f>O971</f>
        <v>45711</v>
      </c>
      <c r="BY971" s="65">
        <f>R971+AX971</f>
        <v>135</v>
      </c>
      <c r="BZ971" s="66" t="str">
        <f>S971</f>
        <v>4 MESES Y 15 DIAS</v>
      </c>
      <c r="CA971" s="42">
        <f>T971+AL971</f>
        <v>10800000</v>
      </c>
      <c r="CB971" s="66" t="s">
        <v>656</v>
      </c>
    </row>
    <row r="972" spans="1:80" s="58" customFormat="1" ht="29.25" customHeight="1" x14ac:dyDescent="0.3">
      <c r="A972" s="75">
        <v>971</v>
      </c>
      <c r="B972" s="73">
        <v>115165</v>
      </c>
      <c r="C972" s="36" t="s">
        <v>738</v>
      </c>
      <c r="D972" s="71" t="s">
        <v>186</v>
      </c>
      <c r="E972" s="71" t="s">
        <v>187</v>
      </c>
      <c r="F972" s="66" t="s">
        <v>5508</v>
      </c>
      <c r="G972" s="38" t="s">
        <v>2930</v>
      </c>
      <c r="H972" s="76" t="s">
        <v>76</v>
      </c>
      <c r="I972" s="76" t="s">
        <v>5509</v>
      </c>
      <c r="J972" s="127" t="s">
        <v>751</v>
      </c>
      <c r="K972" s="66" t="s">
        <v>80</v>
      </c>
      <c r="L972" s="76" t="s">
        <v>81</v>
      </c>
      <c r="M972" s="86">
        <v>45569</v>
      </c>
      <c r="N972" s="86">
        <v>45574</v>
      </c>
      <c r="O972" s="86">
        <v>45711</v>
      </c>
      <c r="P972" s="76">
        <v>4</v>
      </c>
      <c r="Q972" s="76">
        <v>15</v>
      </c>
      <c r="R972" s="76">
        <v>135</v>
      </c>
      <c r="S972" s="76" t="s">
        <v>2785</v>
      </c>
      <c r="T972" s="69">
        <v>10800000</v>
      </c>
      <c r="U972" s="69">
        <v>2400000</v>
      </c>
      <c r="V972" s="77">
        <v>1843</v>
      </c>
      <c r="W972" s="44">
        <v>45553</v>
      </c>
      <c r="X972" s="45">
        <v>75600000</v>
      </c>
      <c r="Y972" s="77">
        <v>2347</v>
      </c>
      <c r="Z972" s="97">
        <v>45573</v>
      </c>
      <c r="AA972" s="111">
        <v>10800000</v>
      </c>
      <c r="AB972" s="77" t="s">
        <v>84</v>
      </c>
      <c r="AC972" s="86">
        <v>45568</v>
      </c>
      <c r="AD972" s="48" t="s">
        <v>5510</v>
      </c>
      <c r="AE972" s="8" t="s">
        <v>5511</v>
      </c>
      <c r="AF972" s="77" t="s">
        <v>87</v>
      </c>
      <c r="AG972" s="61" t="s">
        <v>746</v>
      </c>
      <c r="AH972" s="60" t="s">
        <v>747</v>
      </c>
      <c r="AI972" s="48" t="s">
        <v>108</v>
      </c>
      <c r="AJ972" s="59">
        <v>45695</v>
      </c>
      <c r="AK972" s="50">
        <v>3600000</v>
      </c>
      <c r="AL972" s="50">
        <v>3600000</v>
      </c>
      <c r="AM972" s="48">
        <v>130007</v>
      </c>
      <c r="AN972" s="48">
        <v>1109</v>
      </c>
      <c r="AO972" s="57">
        <v>45692</v>
      </c>
      <c r="AP972" s="50">
        <v>3600000</v>
      </c>
      <c r="AQ972" s="48">
        <v>1143</v>
      </c>
      <c r="AR972" s="57">
        <v>45699</v>
      </c>
      <c r="AS972" s="50">
        <v>3600000</v>
      </c>
      <c r="AT972" s="66">
        <v>1</v>
      </c>
      <c r="AU972" s="66">
        <v>15</v>
      </c>
      <c r="AV972" s="66">
        <v>45</v>
      </c>
      <c r="AW972" s="66" t="s">
        <v>110</v>
      </c>
      <c r="AX972" s="66">
        <v>45</v>
      </c>
      <c r="AY972" s="57">
        <v>45754</v>
      </c>
      <c r="AZ972" s="37"/>
      <c r="BA972" s="75"/>
      <c r="BB972" s="75"/>
      <c r="BC972" s="75"/>
      <c r="BD972" s="75"/>
      <c r="BE972" s="75"/>
      <c r="BF972" s="75"/>
      <c r="BG972" s="75"/>
      <c r="BH972" s="75"/>
      <c r="BI972" s="75"/>
      <c r="BJ972" s="75"/>
      <c r="BK972" s="75"/>
      <c r="BL972" s="75"/>
      <c r="BM972" s="75"/>
      <c r="BN972" s="75"/>
      <c r="BO972" s="75"/>
      <c r="BP972" s="75"/>
      <c r="BQ972" s="75"/>
      <c r="BR972" s="75"/>
      <c r="BS972" s="75"/>
      <c r="BT972" s="75"/>
      <c r="BU972" s="75"/>
      <c r="BV972" s="75"/>
      <c r="BW972" s="75"/>
      <c r="BX972" s="64">
        <v>45754</v>
      </c>
      <c r="BY972" s="65">
        <f>R972+AX972</f>
        <v>180</v>
      </c>
      <c r="BZ972" s="66" t="s">
        <v>2888</v>
      </c>
      <c r="CA972" s="42">
        <f>T972+AL972</f>
        <v>14400000</v>
      </c>
      <c r="CB972" s="66" t="s">
        <v>91</v>
      </c>
    </row>
    <row r="973" spans="1:80" s="58" customFormat="1" ht="29.25" customHeight="1" x14ac:dyDescent="0.3">
      <c r="A973" s="75">
        <v>972</v>
      </c>
      <c r="B973" s="73">
        <v>115162</v>
      </c>
      <c r="C973" s="36" t="s">
        <v>738</v>
      </c>
      <c r="D973" s="71" t="s">
        <v>186</v>
      </c>
      <c r="E973" s="71" t="s">
        <v>187</v>
      </c>
      <c r="F973" s="66" t="s">
        <v>5512</v>
      </c>
      <c r="G973" s="38" t="s">
        <v>5513</v>
      </c>
      <c r="H973" s="76" t="s">
        <v>76</v>
      </c>
      <c r="I973" s="76" t="s">
        <v>5514</v>
      </c>
      <c r="J973" s="127" t="s">
        <v>804</v>
      </c>
      <c r="K973" s="66" t="s">
        <v>80</v>
      </c>
      <c r="L973" s="76" t="s">
        <v>81</v>
      </c>
      <c r="M973" s="86">
        <v>45569</v>
      </c>
      <c r="N973" s="86">
        <v>45631</v>
      </c>
      <c r="O973" s="86">
        <v>45766</v>
      </c>
      <c r="P973" s="76">
        <v>4</v>
      </c>
      <c r="Q973" s="76">
        <v>15</v>
      </c>
      <c r="R973" s="76">
        <v>135</v>
      </c>
      <c r="S973" s="76" t="s">
        <v>2785</v>
      </c>
      <c r="T973" s="69">
        <v>12960000</v>
      </c>
      <c r="U973" s="69">
        <v>2880000</v>
      </c>
      <c r="V973" s="77">
        <v>1841</v>
      </c>
      <c r="W973" s="44">
        <v>45553</v>
      </c>
      <c r="X973" s="45">
        <v>77760000</v>
      </c>
      <c r="Y973" s="77">
        <v>2348</v>
      </c>
      <c r="Z973" s="97">
        <v>45573</v>
      </c>
      <c r="AA973" s="111">
        <v>12960000</v>
      </c>
      <c r="AB973" s="77" t="s">
        <v>84</v>
      </c>
      <c r="AC973" s="86">
        <v>45568</v>
      </c>
      <c r="AD973" s="48" t="s">
        <v>5515</v>
      </c>
      <c r="AE973" s="8" t="s">
        <v>5516</v>
      </c>
      <c r="AF973" s="77" t="s">
        <v>87</v>
      </c>
      <c r="AG973" s="61" t="s">
        <v>746</v>
      </c>
      <c r="AH973" s="60" t="s">
        <v>747</v>
      </c>
      <c r="AI973" s="59"/>
      <c r="AJ973" s="48"/>
      <c r="AK973" s="50"/>
      <c r="AL973" s="50"/>
      <c r="AM973" s="48" t="s">
        <v>77</v>
      </c>
      <c r="AN973" s="48" t="s">
        <v>77</v>
      </c>
      <c r="AO973" s="48" t="s">
        <v>77</v>
      </c>
      <c r="AP973" s="48" t="s">
        <v>77</v>
      </c>
      <c r="AQ973" s="48" t="s">
        <v>77</v>
      </c>
      <c r="AR973" s="48" t="s">
        <v>77</v>
      </c>
      <c r="AS973" s="48" t="s">
        <v>77</v>
      </c>
      <c r="AT973" s="51"/>
      <c r="AU973" s="51"/>
      <c r="AV973" s="51"/>
      <c r="AW973" s="51"/>
      <c r="AX973" s="52"/>
      <c r="AY973" s="37"/>
      <c r="AZ973" s="37"/>
      <c r="BA973" s="75"/>
      <c r="BB973" s="75"/>
      <c r="BC973" s="75"/>
      <c r="BD973" s="75"/>
      <c r="BE973" s="75"/>
      <c r="BF973" s="75"/>
      <c r="BG973" s="75"/>
      <c r="BH973" s="75"/>
      <c r="BI973" s="75"/>
      <c r="BJ973" s="76" t="s">
        <v>490</v>
      </c>
      <c r="BK973" s="64">
        <v>45625</v>
      </c>
      <c r="BL973" s="79">
        <v>45632</v>
      </c>
      <c r="BM973" s="81" t="s">
        <v>5517</v>
      </c>
      <c r="BN973" s="66">
        <v>77158978</v>
      </c>
      <c r="BO973" s="66" t="s">
        <v>1189</v>
      </c>
      <c r="BP973" s="42">
        <v>0</v>
      </c>
      <c r="BQ973" s="81" t="s">
        <v>5513</v>
      </c>
      <c r="BR973" s="66">
        <v>79819854</v>
      </c>
      <c r="BS973" s="66" t="s">
        <v>2785</v>
      </c>
      <c r="BT973" s="69">
        <v>12960000</v>
      </c>
      <c r="BU973" s="80" t="s">
        <v>120</v>
      </c>
      <c r="BV973" s="75"/>
      <c r="BW973" s="75"/>
      <c r="BX973" s="64">
        <f>O973</f>
        <v>45766</v>
      </c>
      <c r="BY973" s="65">
        <f>R973+AX973</f>
        <v>135</v>
      </c>
      <c r="BZ973" s="66" t="str">
        <f>S973</f>
        <v>4 MESES Y 15 DIAS</v>
      </c>
      <c r="CA973" s="42">
        <f>T973+AL973</f>
        <v>12960000</v>
      </c>
      <c r="CB973" s="66" t="s">
        <v>91</v>
      </c>
    </row>
    <row r="974" spans="1:80" s="58" customFormat="1" ht="29.25" customHeight="1" x14ac:dyDescent="0.3">
      <c r="A974" s="75">
        <v>973</v>
      </c>
      <c r="B974" s="73">
        <v>115162</v>
      </c>
      <c r="C974" s="36" t="s">
        <v>738</v>
      </c>
      <c r="D974" s="71" t="s">
        <v>186</v>
      </c>
      <c r="E974" s="71" t="s">
        <v>187</v>
      </c>
      <c r="F974" s="66" t="s">
        <v>5518</v>
      </c>
      <c r="G974" s="38" t="s">
        <v>2070</v>
      </c>
      <c r="H974" s="76" t="s">
        <v>76</v>
      </c>
      <c r="I974" s="76" t="s">
        <v>5519</v>
      </c>
      <c r="J974" s="127" t="s">
        <v>804</v>
      </c>
      <c r="K974" s="66" t="s">
        <v>80</v>
      </c>
      <c r="L974" s="76" t="s">
        <v>81</v>
      </c>
      <c r="M974" s="86">
        <v>45569</v>
      </c>
      <c r="N974" s="86">
        <v>45573</v>
      </c>
      <c r="O974" s="86">
        <v>45710</v>
      </c>
      <c r="P974" s="76">
        <v>4</v>
      </c>
      <c r="Q974" s="76">
        <v>15</v>
      </c>
      <c r="R974" s="76">
        <v>135</v>
      </c>
      <c r="S974" s="76" t="s">
        <v>2785</v>
      </c>
      <c r="T974" s="69">
        <v>12960000</v>
      </c>
      <c r="U974" s="69">
        <v>2880000</v>
      </c>
      <c r="V974" s="77">
        <v>1841</v>
      </c>
      <c r="W974" s="44">
        <v>45553</v>
      </c>
      <c r="X974" s="45">
        <v>77760000</v>
      </c>
      <c r="Y974" s="77">
        <v>2349</v>
      </c>
      <c r="Z974" s="97">
        <v>45573</v>
      </c>
      <c r="AA974" s="111">
        <v>12960000</v>
      </c>
      <c r="AB974" s="77" t="s">
        <v>84</v>
      </c>
      <c r="AC974" s="86">
        <v>45568</v>
      </c>
      <c r="AD974" s="48" t="s">
        <v>5520</v>
      </c>
      <c r="AE974" s="8" t="s">
        <v>5521</v>
      </c>
      <c r="AF974" s="77" t="s">
        <v>87</v>
      </c>
      <c r="AG974" s="61" t="s">
        <v>746</v>
      </c>
      <c r="AH974" s="60" t="s">
        <v>747</v>
      </c>
      <c r="AI974" s="48" t="s">
        <v>108</v>
      </c>
      <c r="AJ974" s="59">
        <v>45700</v>
      </c>
      <c r="AK974" s="50">
        <v>4320000</v>
      </c>
      <c r="AL974" s="50">
        <v>4320000</v>
      </c>
      <c r="AM974" s="48">
        <v>129953</v>
      </c>
      <c r="AN974" s="48">
        <v>1096</v>
      </c>
      <c r="AO974" s="57">
        <v>45692</v>
      </c>
      <c r="AP974" s="50">
        <v>4320000</v>
      </c>
      <c r="AQ974" s="48">
        <v>1154</v>
      </c>
      <c r="AR974" s="57">
        <v>45701</v>
      </c>
      <c r="AS974" s="50">
        <v>4320000</v>
      </c>
      <c r="AT974" s="66">
        <v>1</v>
      </c>
      <c r="AU974" s="66">
        <v>15</v>
      </c>
      <c r="AV974" s="66">
        <v>45</v>
      </c>
      <c r="AW974" s="66" t="s">
        <v>110</v>
      </c>
      <c r="AX974" s="52">
        <v>45</v>
      </c>
      <c r="AY974" s="57">
        <v>45754</v>
      </c>
      <c r="AZ974" s="37"/>
      <c r="BA974" s="75"/>
      <c r="BB974" s="75"/>
      <c r="BC974" s="75"/>
      <c r="BD974" s="75"/>
      <c r="BE974" s="75"/>
      <c r="BF974" s="75"/>
      <c r="BG974" s="75"/>
      <c r="BH974" s="75"/>
      <c r="BI974" s="75"/>
      <c r="BJ974" s="75"/>
      <c r="BK974" s="75"/>
      <c r="BL974" s="75"/>
      <c r="BM974" s="75"/>
      <c r="BN974" s="75"/>
      <c r="BO974" s="75"/>
      <c r="BP974" s="75"/>
      <c r="BQ974" s="75"/>
      <c r="BR974" s="75"/>
      <c r="BS974" s="75"/>
      <c r="BT974" s="75"/>
      <c r="BU974" s="75"/>
      <c r="BV974" s="75"/>
      <c r="BW974" s="75"/>
      <c r="BX974" s="64">
        <v>45754</v>
      </c>
      <c r="BY974" s="65">
        <f>R974+AX974</f>
        <v>180</v>
      </c>
      <c r="BZ974" s="66" t="s">
        <v>2888</v>
      </c>
      <c r="CA974" s="42">
        <f>T974+AL974</f>
        <v>17280000</v>
      </c>
      <c r="CB974" s="66" t="s">
        <v>91</v>
      </c>
    </row>
    <row r="975" spans="1:80" s="58" customFormat="1" ht="29.25" customHeight="1" x14ac:dyDescent="0.3">
      <c r="A975" s="75">
        <v>974</v>
      </c>
      <c r="B975" s="73">
        <v>115162</v>
      </c>
      <c r="C975" s="36" t="s">
        <v>738</v>
      </c>
      <c r="D975" s="71" t="s">
        <v>186</v>
      </c>
      <c r="E975" s="71" t="s">
        <v>187</v>
      </c>
      <c r="F975" s="66" t="s">
        <v>5522</v>
      </c>
      <c r="G975" s="38" t="s">
        <v>5523</v>
      </c>
      <c r="H975" s="76" t="s">
        <v>76</v>
      </c>
      <c r="I975" s="76" t="s">
        <v>5524</v>
      </c>
      <c r="J975" s="127" t="s">
        <v>931</v>
      </c>
      <c r="K975" s="66" t="s">
        <v>80</v>
      </c>
      <c r="L975" s="76" t="s">
        <v>81</v>
      </c>
      <c r="M975" s="86">
        <v>45569</v>
      </c>
      <c r="N975" s="86">
        <v>45573</v>
      </c>
      <c r="O975" s="86">
        <v>45710</v>
      </c>
      <c r="P975" s="76">
        <v>4</v>
      </c>
      <c r="Q975" s="76">
        <v>15</v>
      </c>
      <c r="R975" s="76">
        <v>135</v>
      </c>
      <c r="S975" s="76" t="s">
        <v>2785</v>
      </c>
      <c r="T975" s="69">
        <v>12960000</v>
      </c>
      <c r="U975" s="69">
        <v>2880000</v>
      </c>
      <c r="V975" s="77">
        <v>1841</v>
      </c>
      <c r="W975" s="44">
        <v>45553</v>
      </c>
      <c r="X975" s="45">
        <v>77760000</v>
      </c>
      <c r="Y975" s="77">
        <v>2350</v>
      </c>
      <c r="Z975" s="97">
        <v>45573</v>
      </c>
      <c r="AA975" s="111">
        <v>12960000</v>
      </c>
      <c r="AB975" s="77" t="s">
        <v>84</v>
      </c>
      <c r="AC975" s="86">
        <v>45568</v>
      </c>
      <c r="AD975" s="48" t="s">
        <v>5525</v>
      </c>
      <c r="AE975" s="8" t="s">
        <v>5526</v>
      </c>
      <c r="AF975" s="77" t="s">
        <v>87</v>
      </c>
      <c r="AG975" s="61" t="s">
        <v>746</v>
      </c>
      <c r="AH975" s="60" t="s">
        <v>747</v>
      </c>
      <c r="AI975" s="48" t="s">
        <v>108</v>
      </c>
      <c r="AJ975" s="59">
        <v>45694</v>
      </c>
      <c r="AK975" s="50">
        <v>4320000</v>
      </c>
      <c r="AL975" s="50">
        <v>4320000</v>
      </c>
      <c r="AM975" s="48">
        <v>129952</v>
      </c>
      <c r="AN975" s="48">
        <v>1095</v>
      </c>
      <c r="AO975" s="57">
        <v>45692</v>
      </c>
      <c r="AP975" s="50">
        <v>4320000</v>
      </c>
      <c r="AQ975" s="48">
        <v>1101</v>
      </c>
      <c r="AR975" s="57">
        <v>45698</v>
      </c>
      <c r="AS975" s="50">
        <v>4320000</v>
      </c>
      <c r="AT975" s="66">
        <v>1</v>
      </c>
      <c r="AU975" s="66">
        <v>15</v>
      </c>
      <c r="AV975" s="66">
        <v>45</v>
      </c>
      <c r="AW975" s="66" t="s">
        <v>110</v>
      </c>
      <c r="AX975" s="66">
        <v>45</v>
      </c>
      <c r="AY975" s="57">
        <v>45753</v>
      </c>
      <c r="AZ975" s="37"/>
      <c r="BA975" s="75"/>
      <c r="BB975" s="75"/>
      <c r="BC975" s="75"/>
      <c r="BD975" s="75"/>
      <c r="BE975" s="75"/>
      <c r="BF975" s="75"/>
      <c r="BG975" s="75"/>
      <c r="BH975" s="75"/>
      <c r="BI975" s="75"/>
      <c r="BJ975" s="75"/>
      <c r="BK975" s="75"/>
      <c r="BL975" s="75"/>
      <c r="BM975" s="75"/>
      <c r="BN975" s="75"/>
      <c r="BO975" s="75"/>
      <c r="BP975" s="75"/>
      <c r="BQ975" s="75"/>
      <c r="BR975" s="75"/>
      <c r="BS975" s="75"/>
      <c r="BT975" s="75"/>
      <c r="BU975" s="75"/>
      <c r="BV975" s="75"/>
      <c r="BW975" s="75"/>
      <c r="BX975" s="64">
        <v>45753</v>
      </c>
      <c r="BY975" s="65">
        <f>R975+AX975</f>
        <v>180</v>
      </c>
      <c r="BZ975" s="66" t="s">
        <v>2888</v>
      </c>
      <c r="CA975" s="42">
        <f>T975+AL975</f>
        <v>17280000</v>
      </c>
      <c r="CB975" s="66" t="s">
        <v>656</v>
      </c>
    </row>
    <row r="976" spans="1:80" s="58" customFormat="1" ht="29.25" customHeight="1" x14ac:dyDescent="0.3">
      <c r="A976" s="75">
        <v>975</v>
      </c>
      <c r="B976" s="73">
        <v>115162</v>
      </c>
      <c r="C976" s="36" t="s">
        <v>738</v>
      </c>
      <c r="D976" s="71" t="s">
        <v>186</v>
      </c>
      <c r="E976" s="71" t="s">
        <v>187</v>
      </c>
      <c r="F976" s="66" t="s">
        <v>5527</v>
      </c>
      <c r="G976" s="38" t="s">
        <v>5528</v>
      </c>
      <c r="H976" s="76" t="s">
        <v>76</v>
      </c>
      <c r="I976" s="76" t="s">
        <v>5529</v>
      </c>
      <c r="J976" s="127" t="s">
        <v>804</v>
      </c>
      <c r="K976" s="66" t="s">
        <v>80</v>
      </c>
      <c r="L976" s="76" t="s">
        <v>81</v>
      </c>
      <c r="M976" s="86">
        <v>45569</v>
      </c>
      <c r="N976" s="86">
        <v>45573</v>
      </c>
      <c r="O976" s="86">
        <v>45710</v>
      </c>
      <c r="P976" s="76">
        <v>4</v>
      </c>
      <c r="Q976" s="76">
        <v>15</v>
      </c>
      <c r="R976" s="76">
        <v>135</v>
      </c>
      <c r="S976" s="76" t="s">
        <v>2785</v>
      </c>
      <c r="T976" s="69">
        <v>12960000</v>
      </c>
      <c r="U976" s="69">
        <v>2880000</v>
      </c>
      <c r="V976" s="77">
        <v>1841</v>
      </c>
      <c r="W976" s="44">
        <v>45553</v>
      </c>
      <c r="X976" s="45">
        <v>77760000</v>
      </c>
      <c r="Y976" s="77">
        <v>2351</v>
      </c>
      <c r="Z976" s="97">
        <v>45573</v>
      </c>
      <c r="AA976" s="111">
        <v>12960000</v>
      </c>
      <c r="AB976" s="77" t="s">
        <v>84</v>
      </c>
      <c r="AC976" s="86">
        <v>45568</v>
      </c>
      <c r="AD976" s="48" t="s">
        <v>5530</v>
      </c>
      <c r="AE976" s="8" t="s">
        <v>5531</v>
      </c>
      <c r="AF976" s="77" t="s">
        <v>87</v>
      </c>
      <c r="AG976" s="61" t="s">
        <v>746</v>
      </c>
      <c r="AH976" s="60" t="s">
        <v>747</v>
      </c>
      <c r="AI976" s="48" t="s">
        <v>108</v>
      </c>
      <c r="AJ976" s="59">
        <v>45700</v>
      </c>
      <c r="AK976" s="50">
        <v>4320000</v>
      </c>
      <c r="AL976" s="50">
        <v>4320000</v>
      </c>
      <c r="AM976" s="48">
        <v>129954</v>
      </c>
      <c r="AN976" s="48">
        <v>1097</v>
      </c>
      <c r="AO976" s="57">
        <v>45692</v>
      </c>
      <c r="AP976" s="50">
        <v>4320000</v>
      </c>
      <c r="AQ976" s="48">
        <v>1155</v>
      </c>
      <c r="AR976" s="57">
        <v>45701</v>
      </c>
      <c r="AS976" s="50">
        <v>4320000</v>
      </c>
      <c r="AT976" s="66">
        <v>1</v>
      </c>
      <c r="AU976" s="66">
        <v>15</v>
      </c>
      <c r="AV976" s="66">
        <v>45</v>
      </c>
      <c r="AW976" s="66" t="s">
        <v>110</v>
      </c>
      <c r="AX976" s="52">
        <v>45</v>
      </c>
      <c r="AY976" s="57">
        <v>45754</v>
      </c>
      <c r="AZ976" s="37"/>
      <c r="BA976" s="75"/>
      <c r="BB976" s="75"/>
      <c r="BC976" s="75"/>
      <c r="BD976" s="75"/>
      <c r="BE976" s="75"/>
      <c r="BF976" s="75"/>
      <c r="BG976" s="75"/>
      <c r="BH976" s="75"/>
      <c r="BI976" s="75"/>
      <c r="BJ976" s="75"/>
      <c r="BK976" s="75"/>
      <c r="BL976" s="75"/>
      <c r="BM976" s="75"/>
      <c r="BN976" s="75"/>
      <c r="BO976" s="75"/>
      <c r="BP976" s="75"/>
      <c r="BQ976" s="75"/>
      <c r="BR976" s="75"/>
      <c r="BS976" s="75"/>
      <c r="BT976" s="75"/>
      <c r="BU976" s="75"/>
      <c r="BV976" s="75"/>
      <c r="BW976" s="75"/>
      <c r="BX976" s="64">
        <v>45754</v>
      </c>
      <c r="BY976" s="65">
        <f>R976+AX976</f>
        <v>180</v>
      </c>
      <c r="BZ976" s="66" t="s">
        <v>2888</v>
      </c>
      <c r="CA976" s="42">
        <f>T976+AL976</f>
        <v>17280000</v>
      </c>
      <c r="CB976" s="66" t="s">
        <v>91</v>
      </c>
    </row>
    <row r="977" spans="1:80" s="58" customFormat="1" ht="29.25" customHeight="1" x14ac:dyDescent="0.3">
      <c r="A977" s="75">
        <v>976</v>
      </c>
      <c r="B977" s="73">
        <v>114959</v>
      </c>
      <c r="C977" s="36" t="s">
        <v>2265</v>
      </c>
      <c r="D977" s="71" t="s">
        <v>2266</v>
      </c>
      <c r="E977" s="71" t="s">
        <v>2321</v>
      </c>
      <c r="F977" s="66" t="s">
        <v>5532</v>
      </c>
      <c r="G977" s="38" t="s">
        <v>5533</v>
      </c>
      <c r="H977" s="76" t="s">
        <v>76</v>
      </c>
      <c r="I977" s="76" t="s">
        <v>5534</v>
      </c>
      <c r="J977" s="127" t="s">
        <v>5535</v>
      </c>
      <c r="K977" s="66" t="s">
        <v>80</v>
      </c>
      <c r="L977" s="76" t="s">
        <v>81</v>
      </c>
      <c r="M977" s="86">
        <v>45569</v>
      </c>
      <c r="N977" s="86">
        <v>45573</v>
      </c>
      <c r="O977" s="86">
        <v>45695</v>
      </c>
      <c r="P977" s="76">
        <v>4</v>
      </c>
      <c r="Q977" s="76">
        <v>0</v>
      </c>
      <c r="R977" s="76">
        <v>120</v>
      </c>
      <c r="S977" s="76" t="s">
        <v>1144</v>
      </c>
      <c r="T977" s="69">
        <v>19200000</v>
      </c>
      <c r="U977" s="69">
        <v>4800000</v>
      </c>
      <c r="V977" s="77">
        <v>1821</v>
      </c>
      <c r="W977" s="44">
        <v>45546</v>
      </c>
      <c r="X977" s="45">
        <v>192000000</v>
      </c>
      <c r="Y977" s="77">
        <v>2352</v>
      </c>
      <c r="Z977" s="97">
        <v>45573</v>
      </c>
      <c r="AA977" s="111">
        <v>19200000</v>
      </c>
      <c r="AB977" s="77" t="s">
        <v>84</v>
      </c>
      <c r="AC977" s="86">
        <v>45568</v>
      </c>
      <c r="AD977" s="48" t="s">
        <v>5536</v>
      </c>
      <c r="AE977" s="8" t="s">
        <v>5537</v>
      </c>
      <c r="AF977" s="77" t="s">
        <v>87</v>
      </c>
      <c r="AG977" s="61" t="s">
        <v>2329</v>
      </c>
      <c r="AH977" s="89" t="s">
        <v>2275</v>
      </c>
      <c r="AI977" s="48" t="s">
        <v>108</v>
      </c>
      <c r="AJ977" s="59">
        <v>45688</v>
      </c>
      <c r="AK977" s="50">
        <v>7200000</v>
      </c>
      <c r="AL977" s="50">
        <v>7200000</v>
      </c>
      <c r="AM977" s="48">
        <v>129646</v>
      </c>
      <c r="AN977" s="48">
        <v>1058</v>
      </c>
      <c r="AO977" s="57">
        <v>45687</v>
      </c>
      <c r="AP977" s="50">
        <v>7200000</v>
      </c>
      <c r="AQ977" s="48">
        <v>1073</v>
      </c>
      <c r="AR977" s="57">
        <v>45692</v>
      </c>
      <c r="AS977" s="50">
        <v>7200000</v>
      </c>
      <c r="AT977" s="65">
        <v>1</v>
      </c>
      <c r="AU977" s="65">
        <v>15</v>
      </c>
      <c r="AV977" s="65">
        <v>45</v>
      </c>
      <c r="AW977" s="65" t="s">
        <v>110</v>
      </c>
      <c r="AX977" s="52">
        <v>45</v>
      </c>
      <c r="AY977" s="57">
        <v>45738</v>
      </c>
      <c r="AZ977" s="37"/>
      <c r="BA977" s="75"/>
      <c r="BB977" s="75"/>
      <c r="BC977" s="75"/>
      <c r="BD977" s="75"/>
      <c r="BE977" s="75"/>
      <c r="BF977" s="75"/>
      <c r="BG977" s="75"/>
      <c r="BH977" s="75"/>
      <c r="BI977" s="75"/>
      <c r="BJ977" s="75"/>
      <c r="BK977" s="75"/>
      <c r="BL977" s="75"/>
      <c r="BM977" s="75"/>
      <c r="BN977" s="75"/>
      <c r="BO977" s="75"/>
      <c r="BP977" s="75"/>
      <c r="BQ977" s="75"/>
      <c r="BR977" s="75"/>
      <c r="BS977" s="75"/>
      <c r="BT977" s="75"/>
      <c r="BU977" s="75"/>
      <c r="BV977" s="75"/>
      <c r="BW977" s="75"/>
      <c r="BX977" s="57">
        <v>45738</v>
      </c>
      <c r="BY977" s="65">
        <f>R977+AX977</f>
        <v>165</v>
      </c>
      <c r="BZ977" s="66" t="s">
        <v>4527</v>
      </c>
      <c r="CA977" s="42">
        <f>T977+AL977</f>
        <v>26400000</v>
      </c>
      <c r="CB977" s="66" t="s">
        <v>656</v>
      </c>
    </row>
    <row r="978" spans="1:80" s="58" customFormat="1" ht="29.25" customHeight="1" x14ac:dyDescent="0.3">
      <c r="A978" s="75">
        <v>977</v>
      </c>
      <c r="B978" s="73">
        <v>114919</v>
      </c>
      <c r="C978" s="36" t="s">
        <v>133</v>
      </c>
      <c r="D978" s="71" t="s">
        <v>134</v>
      </c>
      <c r="E978" s="71" t="s">
        <v>385</v>
      </c>
      <c r="F978" s="66" t="s">
        <v>5538</v>
      </c>
      <c r="G978" s="38" t="s">
        <v>5539</v>
      </c>
      <c r="H978" s="76" t="s">
        <v>76</v>
      </c>
      <c r="I978" s="76" t="s">
        <v>5540</v>
      </c>
      <c r="J978" s="127" t="s">
        <v>2159</v>
      </c>
      <c r="K978" s="66" t="s">
        <v>80</v>
      </c>
      <c r="L978" s="76" t="s">
        <v>81</v>
      </c>
      <c r="M978" s="86">
        <v>45569</v>
      </c>
      <c r="N978" s="86">
        <v>45573</v>
      </c>
      <c r="O978" s="86">
        <v>45710</v>
      </c>
      <c r="P978" s="76">
        <v>4</v>
      </c>
      <c r="Q978" s="76">
        <v>15</v>
      </c>
      <c r="R978" s="76">
        <v>135</v>
      </c>
      <c r="S978" s="76" t="s">
        <v>2785</v>
      </c>
      <c r="T978" s="69">
        <v>24750000</v>
      </c>
      <c r="U978" s="69">
        <v>5500000</v>
      </c>
      <c r="V978" s="77">
        <v>1787</v>
      </c>
      <c r="W978" s="44">
        <v>45545</v>
      </c>
      <c r="X978" s="45">
        <v>148500000</v>
      </c>
      <c r="Y978" s="77">
        <v>2353</v>
      </c>
      <c r="Z978" s="97">
        <v>45573</v>
      </c>
      <c r="AA978" s="111">
        <v>24750000</v>
      </c>
      <c r="AB978" s="77" t="s">
        <v>84</v>
      </c>
      <c r="AC978" s="86">
        <v>45569</v>
      </c>
      <c r="AD978" s="48" t="s">
        <v>5541</v>
      </c>
      <c r="AE978" s="8" t="s">
        <v>5542</v>
      </c>
      <c r="AF978" s="77" t="s">
        <v>87</v>
      </c>
      <c r="AG978" s="61" t="s">
        <v>643</v>
      </c>
      <c r="AH978" s="61" t="s">
        <v>107</v>
      </c>
      <c r="AI978" s="61" t="s">
        <v>2887</v>
      </c>
      <c r="AJ978" s="59">
        <v>45685</v>
      </c>
      <c r="AK978" s="50">
        <v>8250000</v>
      </c>
      <c r="AL978" s="50">
        <v>8250000</v>
      </c>
      <c r="AM978" s="48">
        <v>128674</v>
      </c>
      <c r="AN978" s="48">
        <v>992</v>
      </c>
      <c r="AO978" s="57">
        <v>45679</v>
      </c>
      <c r="AP978" s="50">
        <v>8250000</v>
      </c>
      <c r="AQ978" s="48">
        <v>1038</v>
      </c>
      <c r="AR978" s="57">
        <v>45687</v>
      </c>
      <c r="AS978" s="50">
        <v>8250000</v>
      </c>
      <c r="AT978" s="66">
        <v>1</v>
      </c>
      <c r="AU978" s="66">
        <v>15</v>
      </c>
      <c r="AV978" s="66">
        <v>45</v>
      </c>
      <c r="AW978" s="66" t="s">
        <v>110</v>
      </c>
      <c r="AX978" s="52">
        <v>45</v>
      </c>
      <c r="AY978" s="57">
        <v>45753</v>
      </c>
      <c r="AZ978" s="37"/>
      <c r="BA978" s="75"/>
      <c r="BB978" s="75"/>
      <c r="BC978" s="75"/>
      <c r="BD978" s="75"/>
      <c r="BE978" s="75"/>
      <c r="BF978" s="75"/>
      <c r="BG978" s="75"/>
      <c r="BH978" s="75"/>
      <c r="BI978" s="75"/>
      <c r="BJ978" s="75"/>
      <c r="BK978" s="75"/>
      <c r="BL978" s="75"/>
      <c r="BM978" s="75"/>
      <c r="BN978" s="75"/>
      <c r="BO978" s="75"/>
      <c r="BP978" s="75"/>
      <c r="BQ978" s="75"/>
      <c r="BR978" s="75"/>
      <c r="BS978" s="75"/>
      <c r="BT978" s="75"/>
      <c r="BU978" s="75"/>
      <c r="BV978" s="75"/>
      <c r="BW978" s="75"/>
      <c r="BX978" s="64">
        <v>45753</v>
      </c>
      <c r="BY978" s="65">
        <f>R978+AX978</f>
        <v>180</v>
      </c>
      <c r="BZ978" s="66" t="s">
        <v>2888</v>
      </c>
      <c r="CA978" s="42">
        <f>T978+AL978</f>
        <v>33000000</v>
      </c>
      <c r="CB978" s="66" t="s">
        <v>656</v>
      </c>
    </row>
    <row r="979" spans="1:80" s="58" customFormat="1" ht="29.25" customHeight="1" x14ac:dyDescent="0.3">
      <c r="A979" s="75">
        <v>978</v>
      </c>
      <c r="B979" s="73">
        <v>115609</v>
      </c>
      <c r="C979" s="36" t="s">
        <v>133</v>
      </c>
      <c r="D979" s="71" t="s">
        <v>134</v>
      </c>
      <c r="E979" s="71" t="s">
        <v>385</v>
      </c>
      <c r="F979" s="66" t="s">
        <v>5543</v>
      </c>
      <c r="G979" s="38" t="s">
        <v>703</v>
      </c>
      <c r="H979" s="76" t="s">
        <v>76</v>
      </c>
      <c r="I979" s="76" t="s">
        <v>5544</v>
      </c>
      <c r="J979" s="127" t="s">
        <v>482</v>
      </c>
      <c r="K979" s="66" t="s">
        <v>80</v>
      </c>
      <c r="L979" s="76" t="s">
        <v>81</v>
      </c>
      <c r="M979" s="86">
        <v>45568</v>
      </c>
      <c r="N979" s="86">
        <v>45574</v>
      </c>
      <c r="O979" s="86">
        <v>45696</v>
      </c>
      <c r="P979" s="76">
        <v>4</v>
      </c>
      <c r="Q979" s="76">
        <v>0</v>
      </c>
      <c r="R979" s="76">
        <v>120</v>
      </c>
      <c r="S979" s="76" t="s">
        <v>1144</v>
      </c>
      <c r="T979" s="69">
        <v>10400000</v>
      </c>
      <c r="U979" s="69">
        <v>2600000</v>
      </c>
      <c r="V979" s="77">
        <v>1849</v>
      </c>
      <c r="W979" s="44">
        <v>45553</v>
      </c>
      <c r="X979" s="45">
        <v>41600000</v>
      </c>
      <c r="Y979" s="77">
        <v>2354</v>
      </c>
      <c r="Z979" s="97">
        <v>45573</v>
      </c>
      <c r="AA979" s="111">
        <v>10400000</v>
      </c>
      <c r="AB979" s="77" t="s">
        <v>84</v>
      </c>
      <c r="AC979" s="86">
        <v>45568</v>
      </c>
      <c r="AD979" s="48" t="s">
        <v>5545</v>
      </c>
      <c r="AE979" s="8" t="s">
        <v>5546</v>
      </c>
      <c r="AF979" s="77" t="s">
        <v>87</v>
      </c>
      <c r="AG979" s="61" t="s">
        <v>5465</v>
      </c>
      <c r="AH979" s="60" t="s">
        <v>113</v>
      </c>
      <c r="AI979" s="48" t="s">
        <v>108</v>
      </c>
      <c r="AJ979" s="97">
        <v>45652</v>
      </c>
      <c r="AK979" s="50">
        <v>5200000</v>
      </c>
      <c r="AL979" s="50">
        <v>5200000</v>
      </c>
      <c r="AM979" s="48">
        <v>125150</v>
      </c>
      <c r="AN979" s="46">
        <v>2218</v>
      </c>
      <c r="AO979" s="59">
        <v>45650</v>
      </c>
      <c r="AP979" s="50">
        <v>5200000</v>
      </c>
      <c r="AQ979" s="46">
        <v>2749</v>
      </c>
      <c r="AR979" s="59">
        <v>45653</v>
      </c>
      <c r="AS979" s="50">
        <v>5200000</v>
      </c>
      <c r="AT979" s="66">
        <v>2</v>
      </c>
      <c r="AU979" s="66">
        <v>0</v>
      </c>
      <c r="AV979" s="66">
        <f>AT979*30+AU979</f>
        <v>60</v>
      </c>
      <c r="AW979" s="66" t="s">
        <v>4484</v>
      </c>
      <c r="AX979" s="66">
        <v>60</v>
      </c>
      <c r="AY979" s="86">
        <v>45755</v>
      </c>
      <c r="AZ979" s="75"/>
      <c r="BA979" s="75"/>
      <c r="BB979" s="75"/>
      <c r="BC979" s="75"/>
      <c r="BD979" s="75"/>
      <c r="BE979" s="75"/>
      <c r="BF979" s="75"/>
      <c r="BG979" s="75"/>
      <c r="BH979" s="75"/>
      <c r="BI979" s="75"/>
      <c r="BJ979" s="75"/>
      <c r="BK979" s="75"/>
      <c r="BL979" s="75"/>
      <c r="BM979" s="75"/>
      <c r="BN979" s="75"/>
      <c r="BO979" s="75"/>
      <c r="BP979" s="75"/>
      <c r="BQ979" s="75"/>
      <c r="BR979" s="75"/>
      <c r="BS979" s="75"/>
      <c r="BT979" s="75"/>
      <c r="BU979" s="75"/>
      <c r="BV979" s="75"/>
      <c r="BW979" s="75"/>
      <c r="BX979" s="86">
        <v>45755</v>
      </c>
      <c r="BY979" s="65">
        <f>R979+AX979</f>
        <v>180</v>
      </c>
      <c r="BZ979" s="66" t="s">
        <v>2888</v>
      </c>
      <c r="CA979" s="42">
        <f>T979+AL979</f>
        <v>15600000</v>
      </c>
      <c r="CB979" s="66" t="s">
        <v>91</v>
      </c>
    </row>
    <row r="980" spans="1:80" s="58" customFormat="1" ht="29.25" customHeight="1" x14ac:dyDescent="0.3">
      <c r="A980" s="75">
        <v>979</v>
      </c>
      <c r="B980" s="73">
        <v>115639</v>
      </c>
      <c r="C980" s="36" t="s">
        <v>121</v>
      </c>
      <c r="D980" s="71" t="s">
        <v>122</v>
      </c>
      <c r="E980" s="71" t="s">
        <v>123</v>
      </c>
      <c r="F980" s="66" t="s">
        <v>5547</v>
      </c>
      <c r="G980" s="38" t="s">
        <v>1890</v>
      </c>
      <c r="H980" s="76" t="s">
        <v>76</v>
      </c>
      <c r="I980" s="76" t="s">
        <v>5548</v>
      </c>
      <c r="J980" s="127" t="s">
        <v>5468</v>
      </c>
      <c r="K980" s="66" t="s">
        <v>80</v>
      </c>
      <c r="L980" s="76" t="s">
        <v>81</v>
      </c>
      <c r="M980" s="86">
        <v>45569</v>
      </c>
      <c r="N980" s="86">
        <v>45573</v>
      </c>
      <c r="O980" s="86">
        <v>45695</v>
      </c>
      <c r="P980" s="76">
        <v>4</v>
      </c>
      <c r="Q980" s="76">
        <v>0</v>
      </c>
      <c r="R980" s="76">
        <v>120</v>
      </c>
      <c r="S980" s="76" t="s">
        <v>1144</v>
      </c>
      <c r="T980" s="69">
        <v>16000000</v>
      </c>
      <c r="U980" s="69">
        <v>4000000</v>
      </c>
      <c r="V980" s="77">
        <v>1806</v>
      </c>
      <c r="W980" s="44">
        <v>45546</v>
      </c>
      <c r="X980" s="45">
        <v>48000000</v>
      </c>
      <c r="Y980" s="77">
        <v>2355</v>
      </c>
      <c r="Z980" s="97">
        <v>45573</v>
      </c>
      <c r="AA980" s="111">
        <v>16000000</v>
      </c>
      <c r="AB980" s="77" t="s">
        <v>84</v>
      </c>
      <c r="AC980" s="86">
        <v>45568</v>
      </c>
      <c r="AD980" s="48" t="s">
        <v>5549</v>
      </c>
      <c r="AE980" s="8" t="s">
        <v>5550</v>
      </c>
      <c r="AF980" s="77" t="s">
        <v>87</v>
      </c>
      <c r="AG980" s="61" t="s">
        <v>130</v>
      </c>
      <c r="AH980" s="99" t="s">
        <v>3668</v>
      </c>
      <c r="AI980" s="48" t="s">
        <v>108</v>
      </c>
      <c r="AJ980" s="59">
        <v>45688</v>
      </c>
      <c r="AK980" s="50">
        <v>6000000</v>
      </c>
      <c r="AL980" s="50">
        <v>6000000</v>
      </c>
      <c r="AM980" s="48">
        <v>129047</v>
      </c>
      <c r="AN980" s="48">
        <v>1028</v>
      </c>
      <c r="AO980" s="57">
        <v>45685</v>
      </c>
      <c r="AP980" s="50">
        <v>6000000</v>
      </c>
      <c r="AQ980" s="48">
        <v>1050</v>
      </c>
      <c r="AR980" s="57">
        <v>45692</v>
      </c>
      <c r="AS980" s="50">
        <v>6000000</v>
      </c>
      <c r="AT980" s="65">
        <v>1</v>
      </c>
      <c r="AU980" s="65">
        <v>15</v>
      </c>
      <c r="AV980" s="65">
        <v>45</v>
      </c>
      <c r="AW980" s="66" t="s">
        <v>110</v>
      </c>
      <c r="AX980" s="52">
        <v>45</v>
      </c>
      <c r="AY980" s="57">
        <v>45738</v>
      </c>
      <c r="AZ980" s="37"/>
      <c r="BA980" s="75"/>
      <c r="BB980" s="75"/>
      <c r="BC980" s="75"/>
      <c r="BD980" s="75"/>
      <c r="BE980" s="75"/>
      <c r="BF980" s="75"/>
      <c r="BG980" s="75"/>
      <c r="BH980" s="75"/>
      <c r="BI980" s="75"/>
      <c r="BJ980" s="75"/>
      <c r="BK980" s="75"/>
      <c r="BL980" s="75"/>
      <c r="BM980" s="75"/>
      <c r="BN980" s="75"/>
      <c r="BO980" s="75"/>
      <c r="BP980" s="75"/>
      <c r="BQ980" s="75"/>
      <c r="BR980" s="75"/>
      <c r="BS980" s="75"/>
      <c r="BT980" s="75"/>
      <c r="BU980" s="75"/>
      <c r="BV980" s="75"/>
      <c r="BW980" s="75"/>
      <c r="BX980" s="57">
        <v>45738</v>
      </c>
      <c r="BY980" s="65">
        <f>R980+AX980</f>
        <v>165</v>
      </c>
      <c r="BZ980" s="66" t="s">
        <v>4527</v>
      </c>
      <c r="CA980" s="42">
        <f>T980+AL980</f>
        <v>22000000</v>
      </c>
      <c r="CB980" s="66" t="s">
        <v>656</v>
      </c>
    </row>
    <row r="981" spans="1:80" s="58" customFormat="1" ht="29.25" customHeight="1" x14ac:dyDescent="0.3">
      <c r="A981" s="75">
        <v>980</v>
      </c>
      <c r="B981" s="73">
        <v>115639</v>
      </c>
      <c r="C981" s="36" t="s">
        <v>121</v>
      </c>
      <c r="D981" s="71" t="s">
        <v>122</v>
      </c>
      <c r="E981" s="71" t="s">
        <v>123</v>
      </c>
      <c r="F981" s="66" t="s">
        <v>5551</v>
      </c>
      <c r="G981" s="38" t="s">
        <v>5552</v>
      </c>
      <c r="H981" s="76" t="s">
        <v>76</v>
      </c>
      <c r="I981" s="76" t="s">
        <v>5553</v>
      </c>
      <c r="J981" s="127" t="s">
        <v>5468</v>
      </c>
      <c r="K981" s="66" t="s">
        <v>80</v>
      </c>
      <c r="L981" s="76" t="s">
        <v>81</v>
      </c>
      <c r="M981" s="86">
        <v>45569</v>
      </c>
      <c r="N981" s="86">
        <v>45574</v>
      </c>
      <c r="O981" s="86">
        <v>45696</v>
      </c>
      <c r="P981" s="76">
        <v>4</v>
      </c>
      <c r="Q981" s="76">
        <v>0</v>
      </c>
      <c r="R981" s="76">
        <v>120</v>
      </c>
      <c r="S981" s="76" t="s">
        <v>1144</v>
      </c>
      <c r="T981" s="69">
        <v>16000000</v>
      </c>
      <c r="U981" s="69">
        <v>4000000</v>
      </c>
      <c r="V981" s="77">
        <v>1806</v>
      </c>
      <c r="W981" s="44">
        <v>45546</v>
      </c>
      <c r="X981" s="45">
        <v>48000000</v>
      </c>
      <c r="Y981" s="77">
        <v>2356</v>
      </c>
      <c r="Z981" s="97">
        <v>45573</v>
      </c>
      <c r="AA981" s="111">
        <v>16000000</v>
      </c>
      <c r="AB981" s="77" t="s">
        <v>84</v>
      </c>
      <c r="AC981" s="86">
        <v>45568</v>
      </c>
      <c r="AD981" s="48" t="s">
        <v>5554</v>
      </c>
      <c r="AE981" s="8" t="s">
        <v>5555</v>
      </c>
      <c r="AF981" s="77" t="s">
        <v>87</v>
      </c>
      <c r="AG981" s="61" t="s">
        <v>130</v>
      </c>
      <c r="AH981" s="99" t="s">
        <v>3668</v>
      </c>
      <c r="AI981" s="48" t="s">
        <v>108</v>
      </c>
      <c r="AJ981" s="59">
        <v>45687</v>
      </c>
      <c r="AK981" s="50">
        <v>6000000</v>
      </c>
      <c r="AL981" s="50">
        <v>6000000</v>
      </c>
      <c r="AM981" s="48">
        <v>129045</v>
      </c>
      <c r="AN981" s="48">
        <v>1027</v>
      </c>
      <c r="AO981" s="57">
        <v>45685</v>
      </c>
      <c r="AP981" s="50">
        <v>6000000</v>
      </c>
      <c r="AQ981" s="48">
        <v>1051</v>
      </c>
      <c r="AR981" s="57">
        <v>45692</v>
      </c>
      <c r="AS981" s="50">
        <v>6000000</v>
      </c>
      <c r="AT981" s="65">
        <v>1</v>
      </c>
      <c r="AU981" s="65">
        <v>15</v>
      </c>
      <c r="AV981" s="65">
        <v>45</v>
      </c>
      <c r="AW981" s="65" t="s">
        <v>110</v>
      </c>
      <c r="AX981" s="52">
        <v>45</v>
      </c>
      <c r="AY981" s="57">
        <v>45739</v>
      </c>
      <c r="AZ981" s="37"/>
      <c r="BA981" s="75"/>
      <c r="BB981" s="75"/>
      <c r="BC981" s="75"/>
      <c r="BD981" s="75"/>
      <c r="BE981" s="75"/>
      <c r="BF981" s="75"/>
      <c r="BG981" s="75"/>
      <c r="BH981" s="75"/>
      <c r="BI981" s="75"/>
      <c r="BJ981" s="75"/>
      <c r="BK981" s="75"/>
      <c r="BL981" s="75"/>
      <c r="BM981" s="75"/>
      <c r="BN981" s="75"/>
      <c r="BO981" s="75"/>
      <c r="BP981" s="75"/>
      <c r="BQ981" s="75"/>
      <c r="BR981" s="75"/>
      <c r="BS981" s="75"/>
      <c r="BT981" s="75"/>
      <c r="BU981" s="75"/>
      <c r="BV981" s="75"/>
      <c r="BW981" s="75"/>
      <c r="BX981" s="57">
        <v>45739</v>
      </c>
      <c r="BY981" s="65">
        <f>R981+AX981</f>
        <v>165</v>
      </c>
      <c r="BZ981" s="66" t="s">
        <v>4527</v>
      </c>
      <c r="CA981" s="42">
        <f>T981+AL981</f>
        <v>22000000</v>
      </c>
      <c r="CB981" s="66" t="s">
        <v>656</v>
      </c>
    </row>
    <row r="982" spans="1:80" s="58" customFormat="1" ht="29.25" customHeight="1" x14ac:dyDescent="0.3">
      <c r="A982" s="75">
        <v>981</v>
      </c>
      <c r="B982" s="73">
        <v>114913</v>
      </c>
      <c r="C982" s="36" t="s">
        <v>133</v>
      </c>
      <c r="D982" s="71" t="s">
        <v>134</v>
      </c>
      <c r="E982" s="71" t="s">
        <v>385</v>
      </c>
      <c r="F982" s="66" t="s">
        <v>5556</v>
      </c>
      <c r="G982" s="38" t="s">
        <v>1426</v>
      </c>
      <c r="H982" s="76" t="s">
        <v>76</v>
      </c>
      <c r="I982" s="76" t="s">
        <v>5557</v>
      </c>
      <c r="J982" s="127" t="s">
        <v>5391</v>
      </c>
      <c r="K982" s="66" t="s">
        <v>80</v>
      </c>
      <c r="L982" s="76" t="s">
        <v>81</v>
      </c>
      <c r="M982" s="86">
        <v>45569</v>
      </c>
      <c r="N982" s="86">
        <v>45573</v>
      </c>
      <c r="O982" s="86">
        <v>45710</v>
      </c>
      <c r="P982" s="76">
        <v>4</v>
      </c>
      <c r="Q982" s="76">
        <v>15</v>
      </c>
      <c r="R982" s="76">
        <v>135</v>
      </c>
      <c r="S982" s="76" t="s">
        <v>2785</v>
      </c>
      <c r="T982" s="69">
        <v>12600000</v>
      </c>
      <c r="U982" s="69">
        <v>2800000</v>
      </c>
      <c r="V982" s="77">
        <v>1784</v>
      </c>
      <c r="W982" s="44">
        <v>45545</v>
      </c>
      <c r="X982" s="45">
        <v>504000000</v>
      </c>
      <c r="Y982" s="77">
        <v>2357</v>
      </c>
      <c r="Z982" s="97">
        <v>45573</v>
      </c>
      <c r="AA982" s="111">
        <v>12600000</v>
      </c>
      <c r="AB982" s="77" t="s">
        <v>84</v>
      </c>
      <c r="AC982" s="86">
        <v>45568</v>
      </c>
      <c r="AD982" s="48" t="s">
        <v>5558</v>
      </c>
      <c r="AE982" s="8" t="s">
        <v>5559</v>
      </c>
      <c r="AF982" s="77" t="s">
        <v>87</v>
      </c>
      <c r="AG982" s="48" t="s">
        <v>626</v>
      </c>
      <c r="AH982" s="60" t="s">
        <v>4568</v>
      </c>
      <c r="AI982" s="48" t="s">
        <v>77</v>
      </c>
      <c r="AJ982" s="48" t="s">
        <v>77</v>
      </c>
      <c r="AK982" s="49"/>
      <c r="AL982" s="50"/>
      <c r="AM982" s="48" t="s">
        <v>77</v>
      </c>
      <c r="AN982" s="48" t="s">
        <v>77</v>
      </c>
      <c r="AO982" s="48" t="s">
        <v>77</v>
      </c>
      <c r="AP982" s="48" t="s">
        <v>77</v>
      </c>
      <c r="AQ982" s="48" t="s">
        <v>77</v>
      </c>
      <c r="AR982" s="48" t="s">
        <v>77</v>
      </c>
      <c r="AS982" s="48" t="s">
        <v>77</v>
      </c>
      <c r="AT982" s="51"/>
      <c r="AU982" s="51"/>
      <c r="AV982" s="51"/>
      <c r="AW982" s="51"/>
      <c r="AX982" s="52"/>
      <c r="AY982" s="37"/>
      <c r="AZ982" s="37"/>
      <c r="BA982" s="75"/>
      <c r="BB982" s="75"/>
      <c r="BC982" s="75"/>
      <c r="BD982" s="75"/>
      <c r="BE982" s="75"/>
      <c r="BF982" s="75"/>
      <c r="BG982" s="75"/>
      <c r="BH982" s="75"/>
      <c r="BI982" s="75"/>
      <c r="BJ982" s="75"/>
      <c r="BK982" s="75"/>
      <c r="BL982" s="75"/>
      <c r="BM982" s="75"/>
      <c r="BN982" s="75"/>
      <c r="BO982" s="75"/>
      <c r="BP982" s="75"/>
      <c r="BQ982" s="75"/>
      <c r="BR982" s="75"/>
      <c r="BS982" s="75"/>
      <c r="BT982" s="75"/>
      <c r="BU982" s="75"/>
      <c r="BV982" s="75"/>
      <c r="BW982" s="75"/>
      <c r="BX982" s="64">
        <f>O982</f>
        <v>45710</v>
      </c>
      <c r="BY982" s="65">
        <f>R982+AX982</f>
        <v>135</v>
      </c>
      <c r="BZ982" s="66" t="str">
        <f>S982</f>
        <v>4 MESES Y 15 DIAS</v>
      </c>
      <c r="CA982" s="42">
        <f>T982+AL982</f>
        <v>12600000</v>
      </c>
      <c r="CB982" s="66" t="s">
        <v>656</v>
      </c>
    </row>
    <row r="983" spans="1:80" s="58" customFormat="1" ht="29.25" customHeight="1" x14ac:dyDescent="0.3">
      <c r="A983" s="75">
        <v>982</v>
      </c>
      <c r="B983" s="73">
        <v>114913</v>
      </c>
      <c r="C983" s="36" t="s">
        <v>133</v>
      </c>
      <c r="D983" s="71" t="s">
        <v>134</v>
      </c>
      <c r="E983" s="71" t="s">
        <v>385</v>
      </c>
      <c r="F983" s="66" t="s">
        <v>5560</v>
      </c>
      <c r="G983" s="38" t="s">
        <v>400</v>
      </c>
      <c r="H983" s="76" t="s">
        <v>76</v>
      </c>
      <c r="I983" s="76" t="s">
        <v>5561</v>
      </c>
      <c r="J983" s="127" t="s">
        <v>5391</v>
      </c>
      <c r="K983" s="66" t="s">
        <v>80</v>
      </c>
      <c r="L983" s="76" t="s">
        <v>81</v>
      </c>
      <c r="M983" s="86">
        <v>45568</v>
      </c>
      <c r="N983" s="86">
        <v>45580</v>
      </c>
      <c r="O983" s="86">
        <v>45717</v>
      </c>
      <c r="P983" s="76">
        <v>4</v>
      </c>
      <c r="Q983" s="76">
        <v>15</v>
      </c>
      <c r="R983" s="76">
        <v>135</v>
      </c>
      <c r="S983" s="76" t="s">
        <v>2785</v>
      </c>
      <c r="T983" s="69">
        <v>12600000</v>
      </c>
      <c r="U983" s="69">
        <v>2800000</v>
      </c>
      <c r="V983" s="77">
        <v>1784</v>
      </c>
      <c r="W983" s="44">
        <v>45545</v>
      </c>
      <c r="X983" s="45">
        <v>504000000</v>
      </c>
      <c r="Y983" s="77">
        <v>2358</v>
      </c>
      <c r="Z983" s="97">
        <v>45573</v>
      </c>
      <c r="AA983" s="111">
        <v>12600000</v>
      </c>
      <c r="AB983" s="77" t="s">
        <v>84</v>
      </c>
      <c r="AC983" s="86">
        <v>45568</v>
      </c>
      <c r="AD983" s="48" t="s">
        <v>5562</v>
      </c>
      <c r="AE983" s="8" t="s">
        <v>5563</v>
      </c>
      <c r="AF983" s="77" t="s">
        <v>87</v>
      </c>
      <c r="AG983" s="48" t="s">
        <v>626</v>
      </c>
      <c r="AH983" s="60" t="s">
        <v>4568</v>
      </c>
      <c r="AI983" s="48" t="s">
        <v>77</v>
      </c>
      <c r="AJ983" s="48" t="s">
        <v>77</v>
      </c>
      <c r="AK983" s="49"/>
      <c r="AL983" s="50"/>
      <c r="AM983" s="48" t="s">
        <v>77</v>
      </c>
      <c r="AN983" s="48" t="s">
        <v>77</v>
      </c>
      <c r="AO983" s="48" t="s">
        <v>77</v>
      </c>
      <c r="AP983" s="48" t="s">
        <v>77</v>
      </c>
      <c r="AQ983" s="48" t="s">
        <v>77</v>
      </c>
      <c r="AR983" s="48" t="s">
        <v>77</v>
      </c>
      <c r="AS983" s="48" t="s">
        <v>77</v>
      </c>
      <c r="AT983" s="51"/>
      <c r="AU983" s="51"/>
      <c r="AV983" s="51"/>
      <c r="AW983" s="51"/>
      <c r="AX983" s="52"/>
      <c r="AY983" s="37"/>
      <c r="AZ983" s="37"/>
      <c r="BA983" s="75"/>
      <c r="BB983" s="75"/>
      <c r="BC983" s="75"/>
      <c r="BD983" s="75"/>
      <c r="BE983" s="75"/>
      <c r="BF983" s="75"/>
      <c r="BG983" s="75"/>
      <c r="BH983" s="75"/>
      <c r="BI983" s="75"/>
      <c r="BJ983" s="75"/>
      <c r="BK983" s="75"/>
      <c r="BL983" s="75"/>
      <c r="BM983" s="75"/>
      <c r="BN983" s="75"/>
      <c r="BO983" s="75"/>
      <c r="BP983" s="75"/>
      <c r="BQ983" s="75"/>
      <c r="BR983" s="75"/>
      <c r="BS983" s="75"/>
      <c r="BT983" s="75"/>
      <c r="BU983" s="75"/>
      <c r="BV983" s="75"/>
      <c r="BW983" s="75"/>
      <c r="BX983" s="64">
        <f>O983</f>
        <v>45717</v>
      </c>
      <c r="BY983" s="65">
        <f>R983+AX983</f>
        <v>135</v>
      </c>
      <c r="BZ983" s="66" t="str">
        <f>S983</f>
        <v>4 MESES Y 15 DIAS</v>
      </c>
      <c r="CA983" s="42">
        <f>T983+AL983</f>
        <v>12600000</v>
      </c>
      <c r="CB983" s="66" t="s">
        <v>656</v>
      </c>
    </row>
    <row r="984" spans="1:80" s="58" customFormat="1" ht="29.25" customHeight="1" x14ac:dyDescent="0.3">
      <c r="A984" s="75">
        <v>983</v>
      </c>
      <c r="B984" s="73">
        <v>114913</v>
      </c>
      <c r="C984" s="36" t="s">
        <v>133</v>
      </c>
      <c r="D984" s="71" t="s">
        <v>134</v>
      </c>
      <c r="E984" s="71" t="s">
        <v>385</v>
      </c>
      <c r="F984" s="66" t="s">
        <v>5564</v>
      </c>
      <c r="G984" s="38" t="s">
        <v>421</v>
      </c>
      <c r="H984" s="76" t="s">
        <v>76</v>
      </c>
      <c r="I984" s="76" t="s">
        <v>5565</v>
      </c>
      <c r="J984" s="127" t="s">
        <v>5391</v>
      </c>
      <c r="K984" s="66" t="s">
        <v>80</v>
      </c>
      <c r="L984" s="76" t="s">
        <v>81</v>
      </c>
      <c r="M984" s="86">
        <v>45568</v>
      </c>
      <c r="N984" s="86">
        <v>45573</v>
      </c>
      <c r="O984" s="86">
        <v>45710</v>
      </c>
      <c r="P984" s="76">
        <v>4</v>
      </c>
      <c r="Q984" s="76">
        <v>15</v>
      </c>
      <c r="R984" s="76">
        <v>135</v>
      </c>
      <c r="S984" s="76" t="s">
        <v>2785</v>
      </c>
      <c r="T984" s="69">
        <v>12600000</v>
      </c>
      <c r="U984" s="69">
        <v>2800000</v>
      </c>
      <c r="V984" s="77">
        <v>1784</v>
      </c>
      <c r="W984" s="44">
        <v>45545</v>
      </c>
      <c r="X984" s="45">
        <v>504000000</v>
      </c>
      <c r="Y984" s="77">
        <v>2359</v>
      </c>
      <c r="Z984" s="97">
        <v>45573</v>
      </c>
      <c r="AA984" s="111">
        <v>12600000</v>
      </c>
      <c r="AB984" s="77" t="s">
        <v>84</v>
      </c>
      <c r="AC984" s="86">
        <v>45568</v>
      </c>
      <c r="AD984" s="48" t="s">
        <v>5566</v>
      </c>
      <c r="AE984" s="8" t="s">
        <v>5567</v>
      </c>
      <c r="AF984" s="77" t="s">
        <v>87</v>
      </c>
      <c r="AG984" s="48" t="s">
        <v>626</v>
      </c>
      <c r="AH984" s="60" t="s">
        <v>4568</v>
      </c>
      <c r="AI984" s="48" t="s">
        <v>108</v>
      </c>
      <c r="AJ984" s="59">
        <v>45702</v>
      </c>
      <c r="AK984" s="50">
        <v>4200000</v>
      </c>
      <c r="AL984" s="50">
        <v>4200000</v>
      </c>
      <c r="AM984" s="48">
        <v>130247</v>
      </c>
      <c r="AN984" s="48">
        <v>1144</v>
      </c>
      <c r="AO984" s="57">
        <v>45699</v>
      </c>
      <c r="AP984" s="50">
        <v>4200000</v>
      </c>
      <c r="AQ984" s="48">
        <v>1184</v>
      </c>
      <c r="AR984" s="57">
        <v>45706</v>
      </c>
      <c r="AS984" s="50">
        <v>4200000</v>
      </c>
      <c r="AT984" s="66">
        <v>1</v>
      </c>
      <c r="AU984" s="66">
        <v>15</v>
      </c>
      <c r="AV984" s="66">
        <v>45</v>
      </c>
      <c r="AW984" s="66" t="s">
        <v>110</v>
      </c>
      <c r="AX984" s="52">
        <v>45</v>
      </c>
      <c r="AY984" s="57">
        <v>45754</v>
      </c>
      <c r="AZ984" s="37"/>
      <c r="BA984" s="75"/>
      <c r="BB984" s="75"/>
      <c r="BC984" s="75"/>
      <c r="BD984" s="75"/>
      <c r="BE984" s="75"/>
      <c r="BF984" s="75"/>
      <c r="BG984" s="75"/>
      <c r="BH984" s="75"/>
      <c r="BI984" s="75"/>
      <c r="BJ984" s="75"/>
      <c r="BK984" s="75"/>
      <c r="BL984" s="75"/>
      <c r="BM984" s="75"/>
      <c r="BN984" s="75"/>
      <c r="BO984" s="75"/>
      <c r="BP984" s="75"/>
      <c r="BQ984" s="75"/>
      <c r="BR984" s="75"/>
      <c r="BS984" s="75"/>
      <c r="BT984" s="75"/>
      <c r="BU984" s="75"/>
      <c r="BV984" s="75"/>
      <c r="BW984" s="75"/>
      <c r="BX984" s="57">
        <v>45754</v>
      </c>
      <c r="BY984" s="65">
        <f>R984+AX984</f>
        <v>180</v>
      </c>
      <c r="BZ984" s="66" t="s">
        <v>2888</v>
      </c>
      <c r="CA984" s="42">
        <f>T984+AL984</f>
        <v>16800000</v>
      </c>
      <c r="CB984" s="66" t="s">
        <v>91</v>
      </c>
    </row>
    <row r="985" spans="1:80" s="58" customFormat="1" ht="29.25" customHeight="1" x14ac:dyDescent="0.3">
      <c r="A985" s="75">
        <v>984</v>
      </c>
      <c r="B985" s="73">
        <v>114962</v>
      </c>
      <c r="C985" s="36" t="s">
        <v>2287</v>
      </c>
      <c r="D985" s="71" t="s">
        <v>2288</v>
      </c>
      <c r="E985" s="71" t="s">
        <v>2289</v>
      </c>
      <c r="F985" s="66" t="s">
        <v>5568</v>
      </c>
      <c r="G985" s="38" t="s">
        <v>2614</v>
      </c>
      <c r="H985" s="76" t="s">
        <v>76</v>
      </c>
      <c r="I985" s="76" t="s">
        <v>5569</v>
      </c>
      <c r="J985" s="127" t="s">
        <v>5570</v>
      </c>
      <c r="K985" s="66" t="s">
        <v>80</v>
      </c>
      <c r="L985" s="76" t="s">
        <v>81</v>
      </c>
      <c r="M985" s="86">
        <v>45569</v>
      </c>
      <c r="N985" s="86">
        <v>45573</v>
      </c>
      <c r="O985" s="86">
        <v>45695</v>
      </c>
      <c r="P985" s="76">
        <v>4</v>
      </c>
      <c r="Q985" s="76">
        <v>0</v>
      </c>
      <c r="R985" s="76">
        <v>120</v>
      </c>
      <c r="S985" s="76" t="s">
        <v>1144</v>
      </c>
      <c r="T985" s="69">
        <v>16000000</v>
      </c>
      <c r="U985" s="69">
        <v>4000000</v>
      </c>
      <c r="V985" s="77">
        <v>1822</v>
      </c>
      <c r="W985" s="44">
        <v>45546</v>
      </c>
      <c r="X985" s="45">
        <v>192000000</v>
      </c>
      <c r="Y985" s="77">
        <v>2360</v>
      </c>
      <c r="Z985" s="97">
        <v>45573</v>
      </c>
      <c r="AA985" s="111">
        <v>16000000</v>
      </c>
      <c r="AB985" s="77" t="s">
        <v>84</v>
      </c>
      <c r="AC985" s="86">
        <v>45568</v>
      </c>
      <c r="AD985" s="48" t="s">
        <v>5571</v>
      </c>
      <c r="AE985" s="8" t="s">
        <v>5572</v>
      </c>
      <c r="AF985" s="77" t="s">
        <v>87</v>
      </c>
      <c r="AG985" s="61" t="s">
        <v>2296</v>
      </c>
      <c r="AH985" s="60" t="s">
        <v>846</v>
      </c>
      <c r="AI985" s="48"/>
      <c r="AJ985" s="48" t="s">
        <v>77</v>
      </c>
      <c r="AK985" s="50"/>
      <c r="AL985" s="50"/>
      <c r="AM985" s="48" t="s">
        <v>77</v>
      </c>
      <c r="AN985" s="48" t="s">
        <v>77</v>
      </c>
      <c r="AO985" s="48" t="s">
        <v>77</v>
      </c>
      <c r="AP985" s="48" t="s">
        <v>77</v>
      </c>
      <c r="AQ985" s="48" t="s">
        <v>77</v>
      </c>
      <c r="AR985" s="48" t="s">
        <v>77</v>
      </c>
      <c r="AS985" s="48" t="s">
        <v>77</v>
      </c>
      <c r="AT985" s="51"/>
      <c r="AU985" s="51"/>
      <c r="AV985" s="51"/>
      <c r="AW985" s="51"/>
      <c r="AX985" s="52"/>
      <c r="AY985" s="37"/>
      <c r="AZ985" s="37"/>
      <c r="BA985" s="75"/>
      <c r="BB985" s="75"/>
      <c r="BC985" s="75"/>
      <c r="BD985" s="75"/>
      <c r="BE985" s="75"/>
      <c r="BF985" s="75"/>
      <c r="BG985" s="75"/>
      <c r="BH985" s="75"/>
      <c r="BI985" s="75"/>
      <c r="BJ985" s="75"/>
      <c r="BK985" s="75"/>
      <c r="BL985" s="75"/>
      <c r="BM985" s="75"/>
      <c r="BN985" s="75"/>
      <c r="BO985" s="75"/>
      <c r="BP985" s="75"/>
      <c r="BQ985" s="75"/>
      <c r="BR985" s="75"/>
      <c r="BS985" s="75"/>
      <c r="BT985" s="75"/>
      <c r="BU985" s="75"/>
      <c r="BV985" s="67" t="s">
        <v>243</v>
      </c>
      <c r="BW985" s="79">
        <v>45657</v>
      </c>
      <c r="BX985" s="79">
        <v>45657</v>
      </c>
      <c r="BY985" s="65">
        <f>R985+AX985</f>
        <v>120</v>
      </c>
      <c r="BZ985" s="66" t="s">
        <v>3255</v>
      </c>
      <c r="CA985" s="42">
        <v>11200000</v>
      </c>
      <c r="CB985" s="37" t="s">
        <v>245</v>
      </c>
    </row>
    <row r="986" spans="1:80" s="58" customFormat="1" ht="29.25" customHeight="1" x14ac:dyDescent="0.3">
      <c r="A986" s="75">
        <v>985</v>
      </c>
      <c r="B986" s="73">
        <v>114899</v>
      </c>
      <c r="C986" s="36" t="s">
        <v>2497</v>
      </c>
      <c r="D986" s="71" t="s">
        <v>2498</v>
      </c>
      <c r="E986" s="71" t="s">
        <v>2499</v>
      </c>
      <c r="F986" s="66" t="s">
        <v>5573</v>
      </c>
      <c r="G986" s="38" t="s">
        <v>2694</v>
      </c>
      <c r="H986" s="76" t="s">
        <v>76</v>
      </c>
      <c r="I986" s="76" t="s">
        <v>5574</v>
      </c>
      <c r="J986" s="127" t="s">
        <v>5424</v>
      </c>
      <c r="K986" s="66" t="s">
        <v>80</v>
      </c>
      <c r="L986" s="76" t="s">
        <v>81</v>
      </c>
      <c r="M986" s="86">
        <v>45568</v>
      </c>
      <c r="N986" s="86">
        <v>45573</v>
      </c>
      <c r="O986" s="86">
        <v>45695</v>
      </c>
      <c r="P986" s="76">
        <v>4</v>
      </c>
      <c r="Q986" s="76">
        <v>15</v>
      </c>
      <c r="R986" s="76">
        <v>135</v>
      </c>
      <c r="S986" s="76" t="s">
        <v>2785</v>
      </c>
      <c r="T986" s="69">
        <v>11700000</v>
      </c>
      <c r="U986" s="69">
        <v>2600000</v>
      </c>
      <c r="V986" s="77">
        <v>1818</v>
      </c>
      <c r="W986" s="44">
        <v>45546</v>
      </c>
      <c r="X986" s="45">
        <v>128700000</v>
      </c>
      <c r="Y986" s="77">
        <v>2361</v>
      </c>
      <c r="Z986" s="97">
        <v>45573</v>
      </c>
      <c r="AA986" s="111">
        <v>11700000</v>
      </c>
      <c r="AB986" s="77" t="s">
        <v>84</v>
      </c>
      <c r="AC986" s="86">
        <v>45568</v>
      </c>
      <c r="AD986" s="48" t="s">
        <v>5575</v>
      </c>
      <c r="AE986" s="8" t="s">
        <v>5576</v>
      </c>
      <c r="AF986" s="77" t="s">
        <v>87</v>
      </c>
      <c r="AG986" s="61" t="s">
        <v>290</v>
      </c>
      <c r="AH986" s="60" t="s">
        <v>4337</v>
      </c>
      <c r="AI986" s="48" t="s">
        <v>108</v>
      </c>
      <c r="AJ986" s="59">
        <v>45688</v>
      </c>
      <c r="AK986" s="50">
        <v>3900000</v>
      </c>
      <c r="AL986" s="50">
        <v>3900000</v>
      </c>
      <c r="AM986" s="48">
        <v>129569</v>
      </c>
      <c r="AN986" s="48">
        <v>1061</v>
      </c>
      <c r="AO986" s="57">
        <v>45687</v>
      </c>
      <c r="AP986" s="50">
        <v>3900000</v>
      </c>
      <c r="AQ986" s="48">
        <v>1074</v>
      </c>
      <c r="AR986" s="57">
        <v>45692</v>
      </c>
      <c r="AS986" s="50">
        <v>3900000</v>
      </c>
      <c r="AT986" s="65">
        <v>1</v>
      </c>
      <c r="AU986" s="65">
        <v>15</v>
      </c>
      <c r="AV986" s="65">
        <v>45</v>
      </c>
      <c r="AW986" s="65" t="s">
        <v>110</v>
      </c>
      <c r="AX986" s="52">
        <v>45</v>
      </c>
      <c r="AY986" s="57">
        <v>45754</v>
      </c>
      <c r="AZ986" s="37"/>
      <c r="BA986" s="75"/>
      <c r="BB986" s="75"/>
      <c r="BC986" s="75"/>
      <c r="BD986" s="75"/>
      <c r="BE986" s="75"/>
      <c r="BF986" s="75"/>
      <c r="BG986" s="75"/>
      <c r="BH986" s="75"/>
      <c r="BI986" s="75"/>
      <c r="BJ986" s="75"/>
      <c r="BK986" s="75"/>
      <c r="BL986" s="75"/>
      <c r="BM986" s="75"/>
      <c r="BN986" s="75"/>
      <c r="BO986" s="75"/>
      <c r="BP986" s="75"/>
      <c r="BQ986" s="75"/>
      <c r="BR986" s="75"/>
      <c r="BS986" s="75"/>
      <c r="BT986" s="75"/>
      <c r="BU986" s="75"/>
      <c r="BV986" s="75"/>
      <c r="BW986" s="75"/>
      <c r="BX986" s="57">
        <v>45754</v>
      </c>
      <c r="BY986" s="65">
        <f>R986+AX986</f>
        <v>180</v>
      </c>
      <c r="BZ986" s="66" t="s">
        <v>2888</v>
      </c>
      <c r="CA986" s="42">
        <f>T986+AL986</f>
        <v>15600000</v>
      </c>
      <c r="CB986" s="66" t="s">
        <v>91</v>
      </c>
    </row>
    <row r="987" spans="1:80" s="58" customFormat="1" ht="29.25" customHeight="1" x14ac:dyDescent="0.3">
      <c r="A987" s="75">
        <v>986</v>
      </c>
      <c r="B987" s="73">
        <v>114899</v>
      </c>
      <c r="C987" s="36" t="s">
        <v>2497</v>
      </c>
      <c r="D987" s="71" t="s">
        <v>2498</v>
      </c>
      <c r="E987" s="71" t="s">
        <v>2499</v>
      </c>
      <c r="F987" s="66" t="s">
        <v>5577</v>
      </c>
      <c r="G987" s="38" t="s">
        <v>2560</v>
      </c>
      <c r="H987" s="76" t="s">
        <v>76</v>
      </c>
      <c r="I987" s="76" t="s">
        <v>5578</v>
      </c>
      <c r="J987" s="127" t="s">
        <v>5424</v>
      </c>
      <c r="K987" s="66" t="s">
        <v>80</v>
      </c>
      <c r="L987" s="76" t="s">
        <v>81</v>
      </c>
      <c r="M987" s="86">
        <v>45568</v>
      </c>
      <c r="N987" s="86">
        <v>45573</v>
      </c>
      <c r="O987" s="86">
        <v>45710</v>
      </c>
      <c r="P987" s="76">
        <v>4</v>
      </c>
      <c r="Q987" s="76">
        <v>15</v>
      </c>
      <c r="R987" s="76">
        <v>135</v>
      </c>
      <c r="S987" s="76" t="s">
        <v>2785</v>
      </c>
      <c r="T987" s="69">
        <v>11700000</v>
      </c>
      <c r="U987" s="69">
        <v>2600000</v>
      </c>
      <c r="V987" s="77">
        <v>1818</v>
      </c>
      <c r="W987" s="44">
        <v>45546</v>
      </c>
      <c r="X987" s="45">
        <v>128700000</v>
      </c>
      <c r="Y987" s="77">
        <v>2362</v>
      </c>
      <c r="Z987" s="97">
        <v>45573</v>
      </c>
      <c r="AA987" s="111">
        <v>11700000</v>
      </c>
      <c r="AB987" s="77" t="s">
        <v>84</v>
      </c>
      <c r="AC987" s="86">
        <v>45568</v>
      </c>
      <c r="AD987" s="48" t="s">
        <v>5579</v>
      </c>
      <c r="AE987" s="8" t="s">
        <v>5580</v>
      </c>
      <c r="AF987" s="77" t="s">
        <v>87</v>
      </c>
      <c r="AG987" s="61" t="s">
        <v>290</v>
      </c>
      <c r="AH987" s="60" t="s">
        <v>4337</v>
      </c>
      <c r="AI987" s="48" t="s">
        <v>108</v>
      </c>
      <c r="AJ987" s="59">
        <v>45691</v>
      </c>
      <c r="AK987" s="50">
        <v>3900000</v>
      </c>
      <c r="AL987" s="50">
        <v>3900000</v>
      </c>
      <c r="AM987" s="48">
        <v>129565</v>
      </c>
      <c r="AN987" s="48">
        <v>1051</v>
      </c>
      <c r="AO987" s="57">
        <v>45687</v>
      </c>
      <c r="AP987" s="50">
        <v>3900000</v>
      </c>
      <c r="AQ987" s="48">
        <v>1075</v>
      </c>
      <c r="AR987" s="57">
        <v>45692</v>
      </c>
      <c r="AS987" s="50">
        <v>3900000</v>
      </c>
      <c r="AT987" s="65">
        <v>1</v>
      </c>
      <c r="AU987" s="65">
        <v>15</v>
      </c>
      <c r="AV987" s="65">
        <v>45</v>
      </c>
      <c r="AW987" s="65" t="s">
        <v>110</v>
      </c>
      <c r="AX987" s="52">
        <v>45</v>
      </c>
      <c r="AY987" s="57">
        <v>45754</v>
      </c>
      <c r="AZ987" s="37"/>
      <c r="BA987" s="75"/>
      <c r="BB987" s="75"/>
      <c r="BC987" s="75"/>
      <c r="BD987" s="75"/>
      <c r="BE987" s="75"/>
      <c r="BF987" s="75"/>
      <c r="BG987" s="75"/>
      <c r="BH987" s="75"/>
      <c r="BI987" s="75"/>
      <c r="BJ987" s="75"/>
      <c r="BK987" s="75"/>
      <c r="BL987" s="75"/>
      <c r="BM987" s="75"/>
      <c r="BN987" s="75"/>
      <c r="BO987" s="75"/>
      <c r="BP987" s="75"/>
      <c r="BQ987" s="75"/>
      <c r="BR987" s="75"/>
      <c r="BS987" s="75"/>
      <c r="BT987" s="75"/>
      <c r="BU987" s="75"/>
      <c r="BV987" s="75"/>
      <c r="BW987" s="75"/>
      <c r="BX987" s="57">
        <v>45754</v>
      </c>
      <c r="BY987" s="65">
        <f>R987+AX987</f>
        <v>180</v>
      </c>
      <c r="BZ987" s="66" t="s">
        <v>2888</v>
      </c>
      <c r="CA987" s="42">
        <f>T987+AL987</f>
        <v>15600000</v>
      </c>
      <c r="CB987" s="66" t="s">
        <v>91</v>
      </c>
    </row>
    <row r="988" spans="1:80" s="58" customFormat="1" ht="29.25" customHeight="1" x14ac:dyDescent="0.3">
      <c r="A988" s="75">
        <v>987</v>
      </c>
      <c r="B988" s="73">
        <v>114899</v>
      </c>
      <c r="C988" s="36" t="s">
        <v>2497</v>
      </c>
      <c r="D988" s="71" t="s">
        <v>2498</v>
      </c>
      <c r="E988" s="71" t="s">
        <v>2499</v>
      </c>
      <c r="F988" s="66" t="s">
        <v>5581</v>
      </c>
      <c r="G988" s="38" t="s">
        <v>2705</v>
      </c>
      <c r="H988" s="76" t="s">
        <v>76</v>
      </c>
      <c r="I988" s="76" t="s">
        <v>5582</v>
      </c>
      <c r="J988" s="127" t="s">
        <v>5424</v>
      </c>
      <c r="K988" s="66" t="s">
        <v>80</v>
      </c>
      <c r="L988" s="76" t="s">
        <v>81</v>
      </c>
      <c r="M988" s="86">
        <v>45569</v>
      </c>
      <c r="N988" s="86">
        <v>45573</v>
      </c>
      <c r="O988" s="86">
        <v>45710</v>
      </c>
      <c r="P988" s="76">
        <v>4</v>
      </c>
      <c r="Q988" s="76">
        <v>15</v>
      </c>
      <c r="R988" s="76">
        <v>135</v>
      </c>
      <c r="S988" s="76" t="s">
        <v>2785</v>
      </c>
      <c r="T988" s="69">
        <v>11700000</v>
      </c>
      <c r="U988" s="69">
        <v>2600000</v>
      </c>
      <c r="V988" s="77">
        <v>1818</v>
      </c>
      <c r="W988" s="44">
        <v>45546</v>
      </c>
      <c r="X988" s="45">
        <v>128700000</v>
      </c>
      <c r="Y988" s="77">
        <v>2363</v>
      </c>
      <c r="Z988" s="97">
        <v>45573</v>
      </c>
      <c r="AA988" s="111">
        <v>11700000</v>
      </c>
      <c r="AB988" s="77" t="s">
        <v>84</v>
      </c>
      <c r="AC988" s="86">
        <v>45568</v>
      </c>
      <c r="AD988" s="48" t="s">
        <v>5583</v>
      </c>
      <c r="AE988" s="8" t="s">
        <v>5584</v>
      </c>
      <c r="AF988" s="77" t="s">
        <v>87</v>
      </c>
      <c r="AG988" s="61" t="s">
        <v>290</v>
      </c>
      <c r="AH988" s="60" t="s">
        <v>4337</v>
      </c>
      <c r="AI988" s="48" t="s">
        <v>77</v>
      </c>
      <c r="AJ988" s="48" t="s">
        <v>77</v>
      </c>
      <c r="AK988" s="49"/>
      <c r="AL988" s="50"/>
      <c r="AM988" s="48" t="s">
        <v>77</v>
      </c>
      <c r="AN988" s="48" t="s">
        <v>77</v>
      </c>
      <c r="AO988" s="48" t="s">
        <v>77</v>
      </c>
      <c r="AP988" s="48" t="s">
        <v>77</v>
      </c>
      <c r="AQ988" s="48" t="s">
        <v>77</v>
      </c>
      <c r="AR988" s="48" t="s">
        <v>77</v>
      </c>
      <c r="AS988" s="48" t="s">
        <v>77</v>
      </c>
      <c r="AT988" s="51"/>
      <c r="AU988" s="51"/>
      <c r="AV988" s="51"/>
      <c r="AW988" s="51"/>
      <c r="AX988" s="52"/>
      <c r="AY988" s="37"/>
      <c r="AZ988" s="37"/>
      <c r="BA988" s="75"/>
      <c r="BB988" s="75"/>
      <c r="BC988" s="75"/>
      <c r="BD988" s="75"/>
      <c r="BE988" s="75"/>
      <c r="BF988" s="75"/>
      <c r="BG988" s="75"/>
      <c r="BH988" s="75"/>
      <c r="BI988" s="75"/>
      <c r="BJ988" s="75"/>
      <c r="BK988" s="75"/>
      <c r="BL988" s="75"/>
      <c r="BM988" s="75"/>
      <c r="BN988" s="75"/>
      <c r="BO988" s="75"/>
      <c r="BP988" s="75"/>
      <c r="BQ988" s="75"/>
      <c r="BR988" s="75"/>
      <c r="BS988" s="75"/>
      <c r="BT988" s="75"/>
      <c r="BU988" s="75"/>
      <c r="BV988" s="75"/>
      <c r="BW988" s="75"/>
      <c r="BX988" s="64">
        <f>O988</f>
        <v>45710</v>
      </c>
      <c r="BY988" s="65">
        <f>R988+AX988</f>
        <v>135</v>
      </c>
      <c r="BZ988" s="66" t="str">
        <f>S988</f>
        <v>4 MESES Y 15 DIAS</v>
      </c>
      <c r="CA988" s="42">
        <f>T988+AL988</f>
        <v>11700000</v>
      </c>
      <c r="CB988" s="66" t="s">
        <v>656</v>
      </c>
    </row>
    <row r="989" spans="1:80" s="58" customFormat="1" ht="29.25" customHeight="1" x14ac:dyDescent="0.3">
      <c r="A989" s="75">
        <v>988</v>
      </c>
      <c r="B989" s="73">
        <v>114899</v>
      </c>
      <c r="C989" s="36" t="s">
        <v>2497</v>
      </c>
      <c r="D989" s="71" t="s">
        <v>2498</v>
      </c>
      <c r="E989" s="71" t="s">
        <v>2499</v>
      </c>
      <c r="F989" s="66" t="s">
        <v>5585</v>
      </c>
      <c r="G989" s="38" t="s">
        <v>2634</v>
      </c>
      <c r="H989" s="76" t="s">
        <v>76</v>
      </c>
      <c r="I989" s="76" t="s">
        <v>5586</v>
      </c>
      <c r="J989" s="127" t="s">
        <v>5424</v>
      </c>
      <c r="K989" s="66" t="s">
        <v>80</v>
      </c>
      <c r="L989" s="76" t="s">
        <v>81</v>
      </c>
      <c r="M989" s="86">
        <v>45568</v>
      </c>
      <c r="N989" s="86">
        <v>45573</v>
      </c>
      <c r="O989" s="86">
        <v>45710</v>
      </c>
      <c r="P989" s="76">
        <v>4</v>
      </c>
      <c r="Q989" s="76">
        <v>15</v>
      </c>
      <c r="R989" s="76">
        <v>135</v>
      </c>
      <c r="S989" s="76" t="s">
        <v>2785</v>
      </c>
      <c r="T989" s="69">
        <v>11700000</v>
      </c>
      <c r="U989" s="69">
        <v>2600000</v>
      </c>
      <c r="V989" s="77">
        <v>1818</v>
      </c>
      <c r="W989" s="44">
        <v>45546</v>
      </c>
      <c r="X989" s="45">
        <v>128700000</v>
      </c>
      <c r="Y989" s="77">
        <v>2364</v>
      </c>
      <c r="Z989" s="97">
        <v>45573</v>
      </c>
      <c r="AA989" s="111">
        <v>11700000</v>
      </c>
      <c r="AB989" s="77" t="s">
        <v>84</v>
      </c>
      <c r="AC989" s="86">
        <v>45568</v>
      </c>
      <c r="AD989" s="48" t="s">
        <v>5587</v>
      </c>
      <c r="AE989" s="8" t="s">
        <v>5588</v>
      </c>
      <c r="AF989" s="77" t="s">
        <v>87</v>
      </c>
      <c r="AG989" s="61" t="s">
        <v>290</v>
      </c>
      <c r="AH989" s="60" t="s">
        <v>4337</v>
      </c>
      <c r="AI989" s="48" t="s">
        <v>108</v>
      </c>
      <c r="AJ989" s="59">
        <v>45694</v>
      </c>
      <c r="AK989" s="50">
        <v>3900000</v>
      </c>
      <c r="AL989" s="50">
        <v>3900000</v>
      </c>
      <c r="AM989" s="48">
        <v>129298</v>
      </c>
      <c r="AN989" s="48">
        <v>1037</v>
      </c>
      <c r="AO989" s="57">
        <v>45686</v>
      </c>
      <c r="AP989" s="50">
        <v>3900000</v>
      </c>
      <c r="AQ989" s="48">
        <v>1102</v>
      </c>
      <c r="AR989" s="57">
        <v>45698</v>
      </c>
      <c r="AS989" s="50">
        <v>3900000</v>
      </c>
      <c r="AT989" s="66">
        <v>1</v>
      </c>
      <c r="AU989" s="66">
        <v>15</v>
      </c>
      <c r="AV989" s="66">
        <v>45</v>
      </c>
      <c r="AW989" s="66" t="s">
        <v>110</v>
      </c>
      <c r="AX989" s="66">
        <v>45</v>
      </c>
      <c r="AY989" s="57">
        <v>45754</v>
      </c>
      <c r="AZ989" s="37"/>
      <c r="BA989" s="75"/>
      <c r="BB989" s="75"/>
      <c r="BC989" s="75"/>
      <c r="BD989" s="75"/>
      <c r="BE989" s="75"/>
      <c r="BF989" s="75"/>
      <c r="BG989" s="75"/>
      <c r="BH989" s="75"/>
      <c r="BI989" s="75"/>
      <c r="BJ989" s="75"/>
      <c r="BK989" s="75"/>
      <c r="BL989" s="75"/>
      <c r="BM989" s="75"/>
      <c r="BN989" s="75"/>
      <c r="BO989" s="75"/>
      <c r="BP989" s="75"/>
      <c r="BQ989" s="75"/>
      <c r="BR989" s="75"/>
      <c r="BS989" s="75"/>
      <c r="BT989" s="75"/>
      <c r="BU989" s="75"/>
      <c r="BV989" s="75"/>
      <c r="BW989" s="75"/>
      <c r="BX989" s="57">
        <v>45754</v>
      </c>
      <c r="BY989" s="65">
        <f>R989+AX989</f>
        <v>180</v>
      </c>
      <c r="BZ989" s="66" t="s">
        <v>2888</v>
      </c>
      <c r="CA989" s="42">
        <f>T989+AL989</f>
        <v>15600000</v>
      </c>
      <c r="CB989" s="66" t="s">
        <v>91</v>
      </c>
    </row>
    <row r="990" spans="1:80" s="58" customFormat="1" ht="29.25" customHeight="1" x14ac:dyDescent="0.3">
      <c r="A990" s="75">
        <v>989</v>
      </c>
      <c r="B990" s="73">
        <v>115632</v>
      </c>
      <c r="C990" s="36" t="s">
        <v>121</v>
      </c>
      <c r="D990" s="71" t="s">
        <v>122</v>
      </c>
      <c r="E990" s="71" t="s">
        <v>123</v>
      </c>
      <c r="F990" s="66" t="s">
        <v>5589</v>
      </c>
      <c r="G990" s="38" t="s">
        <v>5590</v>
      </c>
      <c r="H990" s="76" t="s">
        <v>76</v>
      </c>
      <c r="I990" s="76" t="s">
        <v>5591</v>
      </c>
      <c r="J990" s="127" t="s">
        <v>5473</v>
      </c>
      <c r="K990" s="66" t="s">
        <v>80</v>
      </c>
      <c r="L990" s="76" t="s">
        <v>81</v>
      </c>
      <c r="M990" s="86">
        <v>45569</v>
      </c>
      <c r="N990" s="86">
        <v>45574</v>
      </c>
      <c r="O990" s="86">
        <v>45696</v>
      </c>
      <c r="P990" s="76">
        <v>4</v>
      </c>
      <c r="Q990" s="76">
        <v>0</v>
      </c>
      <c r="R990" s="76">
        <v>120</v>
      </c>
      <c r="S990" s="76" t="s">
        <v>1144</v>
      </c>
      <c r="T990" s="69">
        <v>21600000</v>
      </c>
      <c r="U990" s="69">
        <v>5400000</v>
      </c>
      <c r="V990" s="77">
        <v>1804</v>
      </c>
      <c r="W990" s="44">
        <v>45546</v>
      </c>
      <c r="X990" s="45">
        <v>280800000</v>
      </c>
      <c r="Y990" s="77">
        <v>2365</v>
      </c>
      <c r="Z990" s="97">
        <v>45573</v>
      </c>
      <c r="AA990" s="111">
        <v>21600000</v>
      </c>
      <c r="AB990" s="77" t="s">
        <v>84</v>
      </c>
      <c r="AC990" s="86">
        <v>45569</v>
      </c>
      <c r="AD990" s="48" t="s">
        <v>5592</v>
      </c>
      <c r="AE990" s="8" t="s">
        <v>5593</v>
      </c>
      <c r="AF990" s="77" t="s">
        <v>87</v>
      </c>
      <c r="AG990" s="61" t="s">
        <v>130</v>
      </c>
      <c r="AH990" s="99" t="s">
        <v>3668</v>
      </c>
      <c r="AI990" s="48" t="s">
        <v>108</v>
      </c>
      <c r="AJ990" s="59">
        <v>45687</v>
      </c>
      <c r="AK990" s="50">
        <v>8100000</v>
      </c>
      <c r="AL990" s="50">
        <v>8100000</v>
      </c>
      <c r="AM990" s="48">
        <v>129027</v>
      </c>
      <c r="AN990" s="48">
        <v>1018</v>
      </c>
      <c r="AO990" s="57">
        <v>45685</v>
      </c>
      <c r="AP990" s="50">
        <v>8100000</v>
      </c>
      <c r="AQ990" s="48">
        <v>1052</v>
      </c>
      <c r="AR990" s="57">
        <v>45692</v>
      </c>
      <c r="AS990" s="50">
        <v>8100000</v>
      </c>
      <c r="AT990" s="65">
        <v>1</v>
      </c>
      <c r="AU990" s="65">
        <v>15</v>
      </c>
      <c r="AV990" s="65">
        <v>45</v>
      </c>
      <c r="AW990" s="66" t="s">
        <v>110</v>
      </c>
      <c r="AX990" s="52">
        <v>45</v>
      </c>
      <c r="AY990" s="57">
        <v>45739</v>
      </c>
      <c r="AZ990" s="37"/>
      <c r="BA990" s="75"/>
      <c r="BB990" s="75"/>
      <c r="BC990" s="75"/>
      <c r="BD990" s="75"/>
      <c r="BE990" s="75"/>
      <c r="BF990" s="75"/>
      <c r="BG990" s="75"/>
      <c r="BH990" s="75"/>
      <c r="BI990" s="75"/>
      <c r="BJ990" s="75"/>
      <c r="BK990" s="75"/>
      <c r="BL990" s="75"/>
      <c r="BM990" s="75"/>
      <c r="BN990" s="75"/>
      <c r="BO990" s="75"/>
      <c r="BP990" s="75"/>
      <c r="BQ990" s="75"/>
      <c r="BR990" s="75"/>
      <c r="BS990" s="75"/>
      <c r="BT990" s="75"/>
      <c r="BU990" s="75"/>
      <c r="BV990" s="75"/>
      <c r="BW990" s="75"/>
      <c r="BX990" s="57">
        <v>45739</v>
      </c>
      <c r="BY990" s="65">
        <f>R990+AX990</f>
        <v>165</v>
      </c>
      <c r="BZ990" s="66" t="s">
        <v>4527</v>
      </c>
      <c r="CA990" s="42">
        <f>T990+AL990</f>
        <v>29700000</v>
      </c>
      <c r="CB990" s="66" t="s">
        <v>656</v>
      </c>
    </row>
    <row r="991" spans="1:80" s="58" customFormat="1" ht="29.25" customHeight="1" x14ac:dyDescent="0.3">
      <c r="A991" s="75">
        <v>990</v>
      </c>
      <c r="B991" s="73">
        <v>115632</v>
      </c>
      <c r="C991" s="36" t="s">
        <v>121</v>
      </c>
      <c r="D991" s="71" t="s">
        <v>122</v>
      </c>
      <c r="E991" s="71" t="s">
        <v>123</v>
      </c>
      <c r="F991" s="66" t="s">
        <v>5594</v>
      </c>
      <c r="G991" s="38" t="s">
        <v>5595</v>
      </c>
      <c r="H991" s="76" t="s">
        <v>76</v>
      </c>
      <c r="I991" s="76" t="s">
        <v>5596</v>
      </c>
      <c r="J991" s="127" t="s">
        <v>5473</v>
      </c>
      <c r="K991" s="66" t="s">
        <v>80</v>
      </c>
      <c r="L991" s="76" t="s">
        <v>81</v>
      </c>
      <c r="M991" s="86">
        <v>45569</v>
      </c>
      <c r="N991" s="86">
        <v>45575</v>
      </c>
      <c r="O991" s="86">
        <v>45697</v>
      </c>
      <c r="P991" s="76">
        <v>4</v>
      </c>
      <c r="Q991" s="76">
        <v>0</v>
      </c>
      <c r="R991" s="76">
        <v>120</v>
      </c>
      <c r="S991" s="76" t="s">
        <v>1144</v>
      </c>
      <c r="T991" s="69">
        <v>21600000</v>
      </c>
      <c r="U991" s="69">
        <v>5400000</v>
      </c>
      <c r="V991" s="77">
        <v>1804</v>
      </c>
      <c r="W991" s="44">
        <v>45546</v>
      </c>
      <c r="X991" s="45">
        <v>280800000</v>
      </c>
      <c r="Y991" s="77">
        <v>2367</v>
      </c>
      <c r="Z991" s="97">
        <v>45573</v>
      </c>
      <c r="AA991" s="111">
        <v>21600000</v>
      </c>
      <c r="AB991" s="77" t="s">
        <v>84</v>
      </c>
      <c r="AC991" s="86">
        <v>45569</v>
      </c>
      <c r="AD991" s="48" t="s">
        <v>5597</v>
      </c>
      <c r="AE991" s="8" t="s">
        <v>5598</v>
      </c>
      <c r="AF991" s="77" t="s">
        <v>87</v>
      </c>
      <c r="AG991" s="61" t="s">
        <v>130</v>
      </c>
      <c r="AH991" s="99" t="s">
        <v>3668</v>
      </c>
      <c r="AI991" s="48" t="s">
        <v>108</v>
      </c>
      <c r="AJ991" s="59">
        <v>45687</v>
      </c>
      <c r="AK991" s="50">
        <v>8100000</v>
      </c>
      <c r="AL991" s="50">
        <v>8100000</v>
      </c>
      <c r="AM991" s="48">
        <v>129010</v>
      </c>
      <c r="AN991" s="48">
        <v>1001</v>
      </c>
      <c r="AO991" s="57">
        <v>45685</v>
      </c>
      <c r="AP991" s="50">
        <v>8100000</v>
      </c>
      <c r="AQ991" s="48">
        <v>1053</v>
      </c>
      <c r="AR991" s="57">
        <v>45692</v>
      </c>
      <c r="AS991" s="50">
        <v>8100000</v>
      </c>
      <c r="AT991" s="65">
        <v>1</v>
      </c>
      <c r="AU991" s="65">
        <v>15</v>
      </c>
      <c r="AV991" s="65">
        <v>45</v>
      </c>
      <c r="AW991" s="66" t="s">
        <v>110</v>
      </c>
      <c r="AX991" s="52">
        <v>45</v>
      </c>
      <c r="AY991" s="57">
        <v>45740</v>
      </c>
      <c r="AZ991" s="37"/>
      <c r="BA991" s="75"/>
      <c r="BB991" s="75"/>
      <c r="BC991" s="75"/>
      <c r="BD991" s="75"/>
      <c r="BE991" s="75"/>
      <c r="BF991" s="75"/>
      <c r="BG991" s="75"/>
      <c r="BH991" s="75"/>
      <c r="BI991" s="75"/>
      <c r="BJ991" s="75"/>
      <c r="BK991" s="75"/>
      <c r="BL991" s="75"/>
      <c r="BM991" s="75"/>
      <c r="BN991" s="75"/>
      <c r="BO991" s="75"/>
      <c r="BP991" s="75"/>
      <c r="BQ991" s="75"/>
      <c r="BR991" s="75"/>
      <c r="BS991" s="75"/>
      <c r="BT991" s="75"/>
      <c r="BU991" s="75"/>
      <c r="BV991" s="75"/>
      <c r="BW991" s="75"/>
      <c r="BX991" s="57">
        <v>45740</v>
      </c>
      <c r="BY991" s="65">
        <f>R991+AX991</f>
        <v>165</v>
      </c>
      <c r="BZ991" s="66" t="s">
        <v>4527</v>
      </c>
      <c r="CA991" s="42">
        <f>T991+AL991</f>
        <v>29700000</v>
      </c>
      <c r="CB991" s="66" t="s">
        <v>656</v>
      </c>
    </row>
    <row r="992" spans="1:80" s="58" customFormat="1" ht="29.25" customHeight="1" x14ac:dyDescent="0.3">
      <c r="A992" s="75">
        <v>991</v>
      </c>
      <c r="B992" s="73">
        <v>115632</v>
      </c>
      <c r="C992" s="36" t="s">
        <v>121</v>
      </c>
      <c r="D992" s="71" t="s">
        <v>122</v>
      </c>
      <c r="E992" s="71" t="s">
        <v>123</v>
      </c>
      <c r="F992" s="66" t="s">
        <v>5599</v>
      </c>
      <c r="G992" s="38" t="s">
        <v>5600</v>
      </c>
      <c r="H992" s="76" t="s">
        <v>76</v>
      </c>
      <c r="I992" s="76" t="s">
        <v>5601</v>
      </c>
      <c r="J992" s="127" t="s">
        <v>5473</v>
      </c>
      <c r="K992" s="66" t="s">
        <v>80</v>
      </c>
      <c r="L992" s="76" t="s">
        <v>81</v>
      </c>
      <c r="M992" s="86">
        <v>45569</v>
      </c>
      <c r="N992" s="86">
        <v>45575</v>
      </c>
      <c r="O992" s="86">
        <v>45697</v>
      </c>
      <c r="P992" s="76">
        <v>4</v>
      </c>
      <c r="Q992" s="76">
        <v>0</v>
      </c>
      <c r="R992" s="76">
        <v>120</v>
      </c>
      <c r="S992" s="76" t="s">
        <v>1144</v>
      </c>
      <c r="T992" s="69">
        <v>21600000</v>
      </c>
      <c r="U992" s="69">
        <v>5400000</v>
      </c>
      <c r="V992" s="77">
        <v>1804</v>
      </c>
      <c r="W992" s="44">
        <v>45546</v>
      </c>
      <c r="X992" s="45">
        <v>280800000</v>
      </c>
      <c r="Y992" s="77">
        <v>2368</v>
      </c>
      <c r="Z992" s="97">
        <v>45573</v>
      </c>
      <c r="AA992" s="111">
        <v>21600000</v>
      </c>
      <c r="AB992" s="77" t="s">
        <v>84</v>
      </c>
      <c r="AC992" s="86">
        <v>45568</v>
      </c>
      <c r="AD992" s="48" t="s">
        <v>5602</v>
      </c>
      <c r="AE992" s="8" t="s">
        <v>5603</v>
      </c>
      <c r="AF992" s="77" t="s">
        <v>87</v>
      </c>
      <c r="AG992" s="61" t="s">
        <v>130</v>
      </c>
      <c r="AH992" s="99" t="s">
        <v>3668</v>
      </c>
      <c r="AI992" s="61" t="s">
        <v>2887</v>
      </c>
      <c r="AJ992" s="59">
        <v>45685</v>
      </c>
      <c r="AK992" s="50">
        <v>8100000</v>
      </c>
      <c r="AL992" s="50">
        <v>8100000</v>
      </c>
      <c r="AM992" s="48">
        <v>128676</v>
      </c>
      <c r="AN992" s="48">
        <v>993</v>
      </c>
      <c r="AO992" s="57">
        <v>45679</v>
      </c>
      <c r="AP992" s="50">
        <v>8100000</v>
      </c>
      <c r="AQ992" s="48">
        <v>1039</v>
      </c>
      <c r="AR992" s="57">
        <v>45687</v>
      </c>
      <c r="AS992" s="50">
        <v>8100000</v>
      </c>
      <c r="AT992" s="66">
        <v>1</v>
      </c>
      <c r="AU992" s="66">
        <v>15</v>
      </c>
      <c r="AV992" s="66">
        <v>45</v>
      </c>
      <c r="AW992" s="66" t="s">
        <v>110</v>
      </c>
      <c r="AX992" s="52">
        <v>45</v>
      </c>
      <c r="AY992" s="57">
        <v>45740</v>
      </c>
      <c r="AZ992" s="37"/>
      <c r="BA992" s="75"/>
      <c r="BB992" s="75"/>
      <c r="BC992" s="75"/>
      <c r="BD992" s="75"/>
      <c r="BE992" s="75"/>
      <c r="BF992" s="75"/>
      <c r="BG992" s="75"/>
      <c r="BH992" s="75"/>
      <c r="BI992" s="75"/>
      <c r="BJ992" s="75"/>
      <c r="BK992" s="75"/>
      <c r="BL992" s="75"/>
      <c r="BM992" s="75"/>
      <c r="BN992" s="75"/>
      <c r="BO992" s="75"/>
      <c r="BP992" s="75"/>
      <c r="BQ992" s="75"/>
      <c r="BR992" s="75"/>
      <c r="BS992" s="75"/>
      <c r="BT992" s="75"/>
      <c r="BU992" s="75"/>
      <c r="BV992" s="75"/>
      <c r="BW992" s="75"/>
      <c r="BX992" s="57">
        <v>45740</v>
      </c>
      <c r="BY992" s="65">
        <f>R992+AX992</f>
        <v>165</v>
      </c>
      <c r="BZ992" s="66" t="s">
        <v>4527</v>
      </c>
      <c r="CA992" s="42">
        <f>T992+AL992</f>
        <v>29700000</v>
      </c>
      <c r="CB992" s="66" t="s">
        <v>656</v>
      </c>
    </row>
    <row r="993" spans="1:80" s="58" customFormat="1" ht="29.25" customHeight="1" x14ac:dyDescent="0.3">
      <c r="A993" s="75">
        <v>992</v>
      </c>
      <c r="B993" s="73">
        <v>114959</v>
      </c>
      <c r="C993" s="36" t="s">
        <v>2265</v>
      </c>
      <c r="D993" s="71" t="s">
        <v>2266</v>
      </c>
      <c r="E993" s="71" t="s">
        <v>2321</v>
      </c>
      <c r="F993" s="66" t="s">
        <v>5604</v>
      </c>
      <c r="G993" s="38" t="s">
        <v>5605</v>
      </c>
      <c r="H993" s="76" t="s">
        <v>76</v>
      </c>
      <c r="I993" s="76" t="s">
        <v>5606</v>
      </c>
      <c r="J993" s="127" t="s">
        <v>5535</v>
      </c>
      <c r="K993" s="66" t="s">
        <v>80</v>
      </c>
      <c r="L993" s="76" t="s">
        <v>81</v>
      </c>
      <c r="M993" s="86">
        <v>45569</v>
      </c>
      <c r="N993" s="86">
        <v>45574</v>
      </c>
      <c r="O993" s="86">
        <v>45696</v>
      </c>
      <c r="P993" s="76">
        <v>4</v>
      </c>
      <c r="Q993" s="76">
        <v>0</v>
      </c>
      <c r="R993" s="76">
        <v>120</v>
      </c>
      <c r="S993" s="76" t="s">
        <v>1144</v>
      </c>
      <c r="T993" s="69">
        <v>19200000</v>
      </c>
      <c r="U993" s="69">
        <v>4800000</v>
      </c>
      <c r="V993" s="77">
        <v>1821</v>
      </c>
      <c r="W993" s="44">
        <v>45546</v>
      </c>
      <c r="X993" s="45">
        <v>192000000</v>
      </c>
      <c r="Y993" s="77">
        <v>2369</v>
      </c>
      <c r="Z993" s="97">
        <v>45573</v>
      </c>
      <c r="AA993" s="111">
        <v>19200000</v>
      </c>
      <c r="AB993" s="77" t="s">
        <v>84</v>
      </c>
      <c r="AC993" s="86">
        <v>45568</v>
      </c>
      <c r="AD993" s="48" t="s">
        <v>5607</v>
      </c>
      <c r="AE993" s="8" t="s">
        <v>5608</v>
      </c>
      <c r="AF993" s="77" t="s">
        <v>87</v>
      </c>
      <c r="AG993" s="61" t="s">
        <v>2329</v>
      </c>
      <c r="AH993" s="89" t="s">
        <v>2275</v>
      </c>
      <c r="AI993" s="48" t="s">
        <v>108</v>
      </c>
      <c r="AJ993" s="59">
        <v>45690</v>
      </c>
      <c r="AK993" s="50">
        <v>7200000</v>
      </c>
      <c r="AL993" s="50">
        <v>7200000</v>
      </c>
      <c r="AM993" s="48">
        <v>129651</v>
      </c>
      <c r="AN993" s="48">
        <v>1059</v>
      </c>
      <c r="AO993" s="57">
        <v>45687</v>
      </c>
      <c r="AP993" s="50">
        <v>7200000</v>
      </c>
      <c r="AQ993" s="48">
        <v>1076</v>
      </c>
      <c r="AR993" s="57">
        <v>45692</v>
      </c>
      <c r="AS993" s="50">
        <v>7200000</v>
      </c>
      <c r="AT993" s="65">
        <v>1</v>
      </c>
      <c r="AU993" s="65">
        <v>15</v>
      </c>
      <c r="AV993" s="65">
        <v>45</v>
      </c>
      <c r="AW993" s="65" t="s">
        <v>110</v>
      </c>
      <c r="AX993" s="52">
        <v>45</v>
      </c>
      <c r="AY993" s="57">
        <v>45739</v>
      </c>
      <c r="AZ993" s="37"/>
      <c r="BA993" s="75"/>
      <c r="BB993" s="75"/>
      <c r="BC993" s="75"/>
      <c r="BD993" s="75"/>
      <c r="BE993" s="75"/>
      <c r="BF993" s="75"/>
      <c r="BG993" s="75"/>
      <c r="BH993" s="75"/>
      <c r="BI993" s="75"/>
      <c r="BJ993" s="75"/>
      <c r="BK993" s="75"/>
      <c r="BL993" s="75"/>
      <c r="BM993" s="75"/>
      <c r="BN993" s="75"/>
      <c r="BO993" s="75"/>
      <c r="BP993" s="75"/>
      <c r="BQ993" s="75"/>
      <c r="BR993" s="75"/>
      <c r="BS993" s="75"/>
      <c r="BT993" s="75"/>
      <c r="BU993" s="75"/>
      <c r="BV993" s="75"/>
      <c r="BW993" s="75"/>
      <c r="BX993" s="57">
        <v>45739</v>
      </c>
      <c r="BY993" s="65">
        <f>R993+AX993</f>
        <v>165</v>
      </c>
      <c r="BZ993" s="66" t="s">
        <v>4527</v>
      </c>
      <c r="CA993" s="42">
        <f>T993+AL993</f>
        <v>26400000</v>
      </c>
      <c r="CB993" s="66" t="s">
        <v>656</v>
      </c>
    </row>
    <row r="994" spans="1:80" s="58" customFormat="1" ht="29.25" customHeight="1" x14ac:dyDescent="0.3">
      <c r="A994" s="75">
        <v>993</v>
      </c>
      <c r="B994" s="73">
        <v>115608</v>
      </c>
      <c r="C994" s="128" t="s">
        <v>1590</v>
      </c>
      <c r="D994" s="71" t="s">
        <v>1591</v>
      </c>
      <c r="E994" s="71" t="s">
        <v>1592</v>
      </c>
      <c r="F994" s="66" t="s">
        <v>5609</v>
      </c>
      <c r="G994" s="38" t="s">
        <v>5610</v>
      </c>
      <c r="H994" s="76" t="s">
        <v>76</v>
      </c>
      <c r="I994" s="76" t="s">
        <v>5611</v>
      </c>
      <c r="J994" s="127" t="s">
        <v>5612</v>
      </c>
      <c r="K994" s="66" t="s">
        <v>80</v>
      </c>
      <c r="L994" s="76" t="s">
        <v>81</v>
      </c>
      <c r="M994" s="86">
        <v>45569</v>
      </c>
      <c r="N994" s="86">
        <v>45575</v>
      </c>
      <c r="O994" s="86">
        <v>45697</v>
      </c>
      <c r="P994" s="76">
        <v>4</v>
      </c>
      <c r="Q994" s="76">
        <v>0</v>
      </c>
      <c r="R994" s="76">
        <v>120</v>
      </c>
      <c r="S994" s="76" t="s">
        <v>1144</v>
      </c>
      <c r="T994" s="69">
        <v>10400000</v>
      </c>
      <c r="U994" s="69">
        <v>2600000</v>
      </c>
      <c r="V994" s="77">
        <v>1802</v>
      </c>
      <c r="W994" s="44">
        <v>45545</v>
      </c>
      <c r="X994" s="45">
        <v>93600000</v>
      </c>
      <c r="Y994" s="77">
        <v>2370</v>
      </c>
      <c r="Z994" s="97">
        <v>45573</v>
      </c>
      <c r="AA994" s="111">
        <v>10400000</v>
      </c>
      <c r="AB994" s="77" t="s">
        <v>84</v>
      </c>
      <c r="AC994" s="86">
        <v>45569</v>
      </c>
      <c r="AD994" s="48" t="s">
        <v>5613</v>
      </c>
      <c r="AE994" s="8" t="s">
        <v>5614</v>
      </c>
      <c r="AF994" s="77" t="s">
        <v>87</v>
      </c>
      <c r="AG994" s="61" t="s">
        <v>978</v>
      </c>
      <c r="AH994" s="60" t="s">
        <v>1594</v>
      </c>
      <c r="AI994" s="48" t="s">
        <v>108</v>
      </c>
      <c r="AJ994" s="59">
        <v>45694</v>
      </c>
      <c r="AK994" s="50">
        <v>3900000</v>
      </c>
      <c r="AL994" s="50">
        <v>3900000</v>
      </c>
      <c r="AM994" s="48">
        <v>129844</v>
      </c>
      <c r="AN994" s="48">
        <v>1079</v>
      </c>
      <c r="AO994" s="57">
        <v>45691</v>
      </c>
      <c r="AP994" s="50">
        <v>3900000</v>
      </c>
      <c r="AQ994" s="48">
        <v>1103</v>
      </c>
      <c r="AR994" s="57">
        <v>45698</v>
      </c>
      <c r="AS994" s="50">
        <v>3900000</v>
      </c>
      <c r="AT994" s="66">
        <v>1</v>
      </c>
      <c r="AU994" s="66">
        <v>15</v>
      </c>
      <c r="AV994" s="66">
        <v>45</v>
      </c>
      <c r="AW994" s="66" t="s">
        <v>110</v>
      </c>
      <c r="AX994" s="66">
        <v>45</v>
      </c>
      <c r="AY994" s="57">
        <v>45740</v>
      </c>
      <c r="AZ994" s="37"/>
      <c r="BA994" s="75"/>
      <c r="BB994" s="75"/>
      <c r="BC994" s="75"/>
      <c r="BD994" s="75"/>
      <c r="BE994" s="75"/>
      <c r="BF994" s="75"/>
      <c r="BG994" s="75"/>
      <c r="BH994" s="75"/>
      <c r="BI994" s="75"/>
      <c r="BJ994" s="75"/>
      <c r="BK994" s="75"/>
      <c r="BL994" s="75"/>
      <c r="BM994" s="75"/>
      <c r="BN994" s="75"/>
      <c r="BO994" s="75"/>
      <c r="BP994" s="75"/>
      <c r="BQ994" s="75"/>
      <c r="BR994" s="75"/>
      <c r="BS994" s="75"/>
      <c r="BT994" s="75"/>
      <c r="BU994" s="75"/>
      <c r="BV994" s="75"/>
      <c r="BW994" s="75"/>
      <c r="BX994" s="64">
        <v>45740</v>
      </c>
      <c r="BY994" s="65">
        <f>R994+AX994</f>
        <v>165</v>
      </c>
      <c r="BZ994" s="66" t="s">
        <v>4527</v>
      </c>
      <c r="CA994" s="42">
        <f>T994+AL994</f>
        <v>14300000</v>
      </c>
      <c r="CB994" s="66" t="s">
        <v>656</v>
      </c>
    </row>
    <row r="995" spans="1:80" s="58" customFormat="1" ht="29.25" customHeight="1" x14ac:dyDescent="0.3">
      <c r="A995" s="75">
        <v>994</v>
      </c>
      <c r="B995" s="73">
        <v>116570</v>
      </c>
      <c r="C995" s="36" t="s">
        <v>133</v>
      </c>
      <c r="D995" s="71" t="s">
        <v>134</v>
      </c>
      <c r="E995" s="71" t="s">
        <v>385</v>
      </c>
      <c r="F995" s="66" t="s">
        <v>5615</v>
      </c>
      <c r="G995" s="38" t="s">
        <v>5616</v>
      </c>
      <c r="H995" s="76" t="s">
        <v>76</v>
      </c>
      <c r="I995" s="76" t="s">
        <v>5617</v>
      </c>
      <c r="J995" s="127" t="s">
        <v>1045</v>
      </c>
      <c r="K995" s="66" t="s">
        <v>80</v>
      </c>
      <c r="L995" s="76" t="s">
        <v>81</v>
      </c>
      <c r="M995" s="86">
        <v>45569</v>
      </c>
      <c r="N995" s="86">
        <v>45593</v>
      </c>
      <c r="O995" s="86">
        <v>45694</v>
      </c>
      <c r="P995" s="76">
        <v>3</v>
      </c>
      <c r="Q995" s="76">
        <v>15</v>
      </c>
      <c r="R995" s="76">
        <f>90+15</f>
        <v>105</v>
      </c>
      <c r="S995" s="76" t="s">
        <v>82</v>
      </c>
      <c r="T995" s="69">
        <v>18550000</v>
      </c>
      <c r="U995" s="69">
        <v>5300000</v>
      </c>
      <c r="V995" s="77">
        <v>1853</v>
      </c>
      <c r="W995" s="44">
        <v>45554</v>
      </c>
      <c r="X995" s="45">
        <v>185500000</v>
      </c>
      <c r="Y995" s="77">
        <v>2371</v>
      </c>
      <c r="Z995" s="97">
        <v>45573</v>
      </c>
      <c r="AA995" s="111">
        <v>18550000</v>
      </c>
      <c r="AB995" s="77" t="s">
        <v>84</v>
      </c>
      <c r="AC995" s="86">
        <v>45569</v>
      </c>
      <c r="AD995" s="48" t="s">
        <v>5618</v>
      </c>
      <c r="AE995" s="8" t="s">
        <v>5619</v>
      </c>
      <c r="AF995" s="77" t="s">
        <v>87</v>
      </c>
      <c r="AG995" s="48" t="s">
        <v>643</v>
      </c>
      <c r="AH995" s="61" t="s">
        <v>107</v>
      </c>
      <c r="AI995" s="48" t="s">
        <v>108</v>
      </c>
      <c r="AJ995" s="97">
        <v>45656</v>
      </c>
      <c r="AK995" s="50">
        <v>7950000</v>
      </c>
      <c r="AL995" s="50">
        <v>7950000</v>
      </c>
      <c r="AM995" s="48">
        <v>124888</v>
      </c>
      <c r="AN995" s="46">
        <v>2208</v>
      </c>
      <c r="AO995" s="59">
        <v>45649</v>
      </c>
      <c r="AP995" s="50">
        <v>9750000</v>
      </c>
      <c r="AQ995" s="46">
        <v>2845</v>
      </c>
      <c r="AR995" s="59">
        <v>45656</v>
      </c>
      <c r="AS995" s="50">
        <v>7950000</v>
      </c>
      <c r="AT995" s="66">
        <v>1</v>
      </c>
      <c r="AU995" s="66">
        <v>15</v>
      </c>
      <c r="AV995" s="66">
        <f>AT995*30+AU995</f>
        <v>45</v>
      </c>
      <c r="AW995" s="66" t="s">
        <v>110</v>
      </c>
      <c r="AX995" s="66">
        <v>45</v>
      </c>
      <c r="AY995" s="86">
        <v>45743</v>
      </c>
      <c r="AZ995" s="75"/>
      <c r="BA995" s="75"/>
      <c r="BB995" s="75"/>
      <c r="BC995" s="75"/>
      <c r="BD995" s="75"/>
      <c r="BE995" s="75"/>
      <c r="BF995" s="75"/>
      <c r="BG995" s="75"/>
      <c r="BH995" s="75"/>
      <c r="BI995" s="75"/>
      <c r="BJ995" s="76" t="s">
        <v>490</v>
      </c>
      <c r="BK995" s="64">
        <v>45593</v>
      </c>
      <c r="BL995" s="79">
        <v>45593</v>
      </c>
      <c r="BM995" s="81" t="s">
        <v>5620</v>
      </c>
      <c r="BN995" s="66">
        <v>11338887</v>
      </c>
      <c r="BO995" s="66" t="s">
        <v>1189</v>
      </c>
      <c r="BP995" s="42">
        <v>0</v>
      </c>
      <c r="BQ995" s="81" t="s">
        <v>5616</v>
      </c>
      <c r="BR995" s="66">
        <v>80267515</v>
      </c>
      <c r="BS995" s="66" t="s">
        <v>82</v>
      </c>
      <c r="BT995" s="42">
        <v>18550000</v>
      </c>
      <c r="BU995" s="80" t="s">
        <v>196</v>
      </c>
      <c r="BV995" s="75"/>
      <c r="BW995" s="75"/>
      <c r="BX995" s="86">
        <v>45743</v>
      </c>
      <c r="BY995" s="65">
        <f>R995+AX995</f>
        <v>150</v>
      </c>
      <c r="BZ995" s="66" t="s">
        <v>111</v>
      </c>
      <c r="CA995" s="42">
        <f>T995+AL995</f>
        <v>26500000</v>
      </c>
      <c r="CB995" s="66" t="s">
        <v>656</v>
      </c>
    </row>
    <row r="996" spans="1:80" s="58" customFormat="1" ht="29.25" customHeight="1" x14ac:dyDescent="0.3">
      <c r="A996" s="75">
        <v>995</v>
      </c>
      <c r="B996" s="73">
        <v>115162</v>
      </c>
      <c r="C996" s="36" t="s">
        <v>738</v>
      </c>
      <c r="D996" s="71" t="s">
        <v>186</v>
      </c>
      <c r="E996" s="71" t="s">
        <v>187</v>
      </c>
      <c r="F996" s="66" t="s">
        <v>5621</v>
      </c>
      <c r="G996" s="38" t="s">
        <v>1055</v>
      </c>
      <c r="H996" s="76" t="s">
        <v>76</v>
      </c>
      <c r="I996" s="76" t="s">
        <v>5622</v>
      </c>
      <c r="J996" s="127" t="s">
        <v>804</v>
      </c>
      <c r="K996" s="66" t="s">
        <v>80</v>
      </c>
      <c r="L996" s="76" t="s">
        <v>81</v>
      </c>
      <c r="M996" s="86">
        <v>45569</v>
      </c>
      <c r="N996" s="86">
        <v>45573</v>
      </c>
      <c r="O996" s="86">
        <v>45710</v>
      </c>
      <c r="P996" s="76">
        <v>4</v>
      </c>
      <c r="Q996" s="76">
        <v>15</v>
      </c>
      <c r="R996" s="76">
        <v>135</v>
      </c>
      <c r="S996" s="76" t="s">
        <v>2785</v>
      </c>
      <c r="T996" s="69">
        <v>12960000</v>
      </c>
      <c r="U996" s="69">
        <v>2880000</v>
      </c>
      <c r="V996" s="77">
        <v>1841</v>
      </c>
      <c r="W996" s="44">
        <v>45553</v>
      </c>
      <c r="X996" s="45">
        <v>77760000</v>
      </c>
      <c r="Y996" s="77">
        <v>2372</v>
      </c>
      <c r="Z996" s="97">
        <v>45573</v>
      </c>
      <c r="AA996" s="111">
        <v>12960000</v>
      </c>
      <c r="AB996" s="77" t="s">
        <v>84</v>
      </c>
      <c r="AC996" s="86">
        <v>45569</v>
      </c>
      <c r="AD996" s="48" t="s">
        <v>5623</v>
      </c>
      <c r="AE996" s="8" t="s">
        <v>5624</v>
      </c>
      <c r="AF996" s="77" t="s">
        <v>87</v>
      </c>
      <c r="AG996" s="61" t="s">
        <v>746</v>
      </c>
      <c r="AH996" s="60" t="s">
        <v>747</v>
      </c>
      <c r="AI996" s="48" t="s">
        <v>108</v>
      </c>
      <c r="AJ996" s="59">
        <v>45700</v>
      </c>
      <c r="AK996" s="50">
        <v>4320000</v>
      </c>
      <c r="AL996" s="50">
        <v>4320000</v>
      </c>
      <c r="AM996" s="48">
        <v>129956</v>
      </c>
      <c r="AN996" s="48">
        <v>1099</v>
      </c>
      <c r="AO996" s="57">
        <v>45692</v>
      </c>
      <c r="AP996" s="50">
        <v>4320000</v>
      </c>
      <c r="AQ996" s="48">
        <v>1156</v>
      </c>
      <c r="AR996" s="57">
        <v>45701</v>
      </c>
      <c r="AS996" s="50">
        <v>4320000</v>
      </c>
      <c r="AT996" s="66">
        <v>1</v>
      </c>
      <c r="AU996" s="66">
        <v>15</v>
      </c>
      <c r="AV996" s="66">
        <v>45</v>
      </c>
      <c r="AW996" s="66" t="s">
        <v>110</v>
      </c>
      <c r="AX996" s="52">
        <v>45</v>
      </c>
      <c r="AY996" s="57">
        <v>45754</v>
      </c>
      <c r="AZ996" s="37"/>
      <c r="BA996" s="75"/>
      <c r="BB996" s="75"/>
      <c r="BC996" s="75"/>
      <c r="BD996" s="75"/>
      <c r="BE996" s="75"/>
      <c r="BF996" s="75"/>
      <c r="BG996" s="75"/>
      <c r="BH996" s="75"/>
      <c r="BI996" s="75"/>
      <c r="BJ996" s="75"/>
      <c r="BK996" s="75"/>
      <c r="BL996" s="75"/>
      <c r="BM996" s="75"/>
      <c r="BN996" s="75"/>
      <c r="BO996" s="75"/>
      <c r="BP996" s="75"/>
      <c r="BQ996" s="75"/>
      <c r="BR996" s="75"/>
      <c r="BS996" s="75"/>
      <c r="BT996" s="75"/>
      <c r="BU996" s="75"/>
      <c r="BV996" s="75"/>
      <c r="BW996" s="75"/>
      <c r="BX996" s="64">
        <v>45754</v>
      </c>
      <c r="BY996" s="65">
        <f>R996+AX996</f>
        <v>180</v>
      </c>
      <c r="BZ996" s="66" t="s">
        <v>2888</v>
      </c>
      <c r="CA996" s="42">
        <f>T996+AL996</f>
        <v>17280000</v>
      </c>
      <c r="CB996" s="66" t="s">
        <v>91</v>
      </c>
    </row>
    <row r="997" spans="1:80" s="58" customFormat="1" ht="29.25" customHeight="1" x14ac:dyDescent="0.3">
      <c r="A997" s="75">
        <v>996</v>
      </c>
      <c r="B997" s="73">
        <v>114913</v>
      </c>
      <c r="C997" s="36" t="s">
        <v>133</v>
      </c>
      <c r="D997" s="71" t="s">
        <v>134</v>
      </c>
      <c r="E997" s="71" t="s">
        <v>385</v>
      </c>
      <c r="F997" s="66" t="s">
        <v>5625</v>
      </c>
      <c r="G997" s="38" t="s">
        <v>2501</v>
      </c>
      <c r="H997" s="76" t="s">
        <v>76</v>
      </c>
      <c r="I997" s="76" t="s">
        <v>5626</v>
      </c>
      <c r="J997" s="127" t="s">
        <v>4726</v>
      </c>
      <c r="K997" s="66" t="s">
        <v>80</v>
      </c>
      <c r="L997" s="76" t="s">
        <v>81</v>
      </c>
      <c r="M997" s="86">
        <v>45569</v>
      </c>
      <c r="N997" s="86">
        <v>45573</v>
      </c>
      <c r="O997" s="86">
        <v>45710</v>
      </c>
      <c r="P997" s="76">
        <v>4</v>
      </c>
      <c r="Q997" s="76">
        <v>15</v>
      </c>
      <c r="R997" s="76">
        <v>135</v>
      </c>
      <c r="S997" s="76" t="s">
        <v>2785</v>
      </c>
      <c r="T997" s="69">
        <v>12600000</v>
      </c>
      <c r="U997" s="69">
        <v>2800000</v>
      </c>
      <c r="V997" s="77">
        <v>1784</v>
      </c>
      <c r="W997" s="44">
        <v>45545</v>
      </c>
      <c r="X997" s="45">
        <v>504000000</v>
      </c>
      <c r="Y997" s="77">
        <v>2373</v>
      </c>
      <c r="Z997" s="97">
        <v>45573</v>
      </c>
      <c r="AA997" s="111">
        <v>12960000</v>
      </c>
      <c r="AB997" s="77" t="s">
        <v>84</v>
      </c>
      <c r="AC997" s="86">
        <v>45569</v>
      </c>
      <c r="AD997" s="48" t="s">
        <v>5627</v>
      </c>
      <c r="AE997" s="8" t="s">
        <v>5628</v>
      </c>
      <c r="AF997" s="77" t="s">
        <v>87</v>
      </c>
      <c r="AG997" s="48" t="s">
        <v>626</v>
      </c>
      <c r="AH997" s="60" t="s">
        <v>4568</v>
      </c>
      <c r="AI997" s="48" t="s">
        <v>108</v>
      </c>
      <c r="AJ997" s="59">
        <v>45701</v>
      </c>
      <c r="AK997" s="50">
        <v>4200000</v>
      </c>
      <c r="AL997" s="50">
        <v>4200000</v>
      </c>
      <c r="AM997" s="48">
        <v>130321</v>
      </c>
      <c r="AN997" s="48">
        <v>1151</v>
      </c>
      <c r="AO997" s="57">
        <v>45699</v>
      </c>
      <c r="AP997" s="50">
        <v>4200000</v>
      </c>
      <c r="AQ997" s="48">
        <v>1162</v>
      </c>
      <c r="AR997" s="57">
        <v>45702</v>
      </c>
      <c r="AS997" s="50">
        <v>4200000</v>
      </c>
      <c r="AT997" s="66">
        <v>1</v>
      </c>
      <c r="AU997" s="66">
        <v>15</v>
      </c>
      <c r="AV997" s="66">
        <v>45</v>
      </c>
      <c r="AW997" s="66" t="s">
        <v>110</v>
      </c>
      <c r="AX997" s="52">
        <v>45</v>
      </c>
      <c r="AY997" s="57">
        <v>45754</v>
      </c>
      <c r="AZ997" s="37"/>
      <c r="BA997" s="75"/>
      <c r="BB997" s="75"/>
      <c r="BC997" s="75"/>
      <c r="BD997" s="75"/>
      <c r="BE997" s="75"/>
      <c r="BF997" s="75"/>
      <c r="BG997" s="75"/>
      <c r="BH997" s="75"/>
      <c r="BI997" s="75"/>
      <c r="BJ997" s="75"/>
      <c r="BK997" s="75"/>
      <c r="BL997" s="75"/>
      <c r="BM997" s="75"/>
      <c r="BN997" s="75"/>
      <c r="BO997" s="75"/>
      <c r="BP997" s="75"/>
      <c r="BQ997" s="75"/>
      <c r="BR997" s="75"/>
      <c r="BS997" s="75"/>
      <c r="BT997" s="75"/>
      <c r="BU997" s="75"/>
      <c r="BV997" s="75"/>
      <c r="BW997" s="75"/>
      <c r="BX997" s="64">
        <v>45754</v>
      </c>
      <c r="BY997" s="65">
        <f>R997+AX997</f>
        <v>180</v>
      </c>
      <c r="BZ997" s="66" t="s">
        <v>2888</v>
      </c>
      <c r="CA997" s="42">
        <f>T997+AL997</f>
        <v>16800000</v>
      </c>
      <c r="CB997" s="66" t="s">
        <v>91</v>
      </c>
    </row>
    <row r="998" spans="1:80" s="58" customFormat="1" ht="29.25" customHeight="1" x14ac:dyDescent="0.3">
      <c r="A998" s="75">
        <v>997</v>
      </c>
      <c r="B998" s="73">
        <v>116572</v>
      </c>
      <c r="C998" s="36" t="s">
        <v>133</v>
      </c>
      <c r="D998" s="71" t="s">
        <v>134</v>
      </c>
      <c r="E998" s="71" t="s">
        <v>385</v>
      </c>
      <c r="F998" s="66" t="s">
        <v>5629</v>
      </c>
      <c r="G998" s="38" t="s">
        <v>5630</v>
      </c>
      <c r="H998" s="76" t="s">
        <v>76</v>
      </c>
      <c r="I998" s="76" t="s">
        <v>5631</v>
      </c>
      <c r="J998" s="40" t="s">
        <v>1019</v>
      </c>
      <c r="K998" s="66" t="s">
        <v>80</v>
      </c>
      <c r="L998" s="76" t="s">
        <v>81</v>
      </c>
      <c r="M998" s="86">
        <v>45569</v>
      </c>
      <c r="N998" s="86">
        <v>45573</v>
      </c>
      <c r="O998" s="86">
        <v>45710</v>
      </c>
      <c r="P998" s="76">
        <v>3</v>
      </c>
      <c r="Q998" s="76">
        <v>15</v>
      </c>
      <c r="R998" s="76">
        <f>90+15</f>
        <v>105</v>
      </c>
      <c r="S998" s="76" t="s">
        <v>82</v>
      </c>
      <c r="T998" s="69">
        <v>9100000</v>
      </c>
      <c r="U998" s="69">
        <v>2600000</v>
      </c>
      <c r="V998" s="77">
        <v>1829</v>
      </c>
      <c r="W998" s="44">
        <v>45552</v>
      </c>
      <c r="X998" s="45">
        <v>118300000</v>
      </c>
      <c r="Y998" s="77">
        <v>2374</v>
      </c>
      <c r="Z998" s="97">
        <v>45573</v>
      </c>
      <c r="AA998" s="111">
        <v>9100000</v>
      </c>
      <c r="AB998" s="77" t="s">
        <v>84</v>
      </c>
      <c r="AC998" s="86">
        <v>45569</v>
      </c>
      <c r="AD998" s="48" t="s">
        <v>5632</v>
      </c>
      <c r="AE998" s="8" t="s">
        <v>5633</v>
      </c>
      <c r="AF998" s="77" t="s">
        <v>87</v>
      </c>
      <c r="AG998" s="48" t="s">
        <v>643</v>
      </c>
      <c r="AH998" s="61" t="s">
        <v>107</v>
      </c>
      <c r="AI998" s="59"/>
      <c r="AJ998" s="48" t="s">
        <v>77</v>
      </c>
      <c r="AK998" s="50"/>
      <c r="AL998" s="50"/>
      <c r="AM998" s="48" t="s">
        <v>77</v>
      </c>
      <c r="AN998" s="48" t="s">
        <v>77</v>
      </c>
      <c r="AO998" s="48" t="s">
        <v>77</v>
      </c>
      <c r="AP998" s="48" t="s">
        <v>77</v>
      </c>
      <c r="AQ998" s="48" t="s">
        <v>77</v>
      </c>
      <c r="AR998" s="48" t="s">
        <v>77</v>
      </c>
      <c r="AS998" s="48" t="s">
        <v>77</v>
      </c>
      <c r="AT998" s="51"/>
      <c r="AU998" s="51"/>
      <c r="AV998" s="51"/>
      <c r="AW998" s="51"/>
      <c r="AX998" s="52"/>
      <c r="AY998" s="37"/>
      <c r="AZ998" s="37"/>
      <c r="BA998" s="75"/>
      <c r="BB998" s="75"/>
      <c r="BC998" s="75"/>
      <c r="BD998" s="75"/>
      <c r="BE998" s="75"/>
      <c r="BF998" s="75"/>
      <c r="BG998" s="75"/>
      <c r="BH998" s="75"/>
      <c r="BI998" s="75"/>
      <c r="BJ998" s="75"/>
      <c r="BK998" s="75"/>
      <c r="BL998" s="75"/>
      <c r="BM998" s="75"/>
      <c r="BN998" s="75"/>
      <c r="BO998" s="75"/>
      <c r="BP998" s="75"/>
      <c r="BQ998" s="75"/>
      <c r="BR998" s="75"/>
      <c r="BS998" s="75"/>
      <c r="BT998" s="75"/>
      <c r="BU998" s="75"/>
      <c r="BV998" s="75"/>
      <c r="BW998" s="75"/>
      <c r="BX998" s="64">
        <f>O998</f>
        <v>45710</v>
      </c>
      <c r="BY998" s="65">
        <f>R998+AX998</f>
        <v>105</v>
      </c>
      <c r="BZ998" s="66" t="str">
        <f>S998</f>
        <v>3 MESES Y 15 DIAS</v>
      </c>
      <c r="CA998" s="42">
        <f>T998+AL998</f>
        <v>9100000</v>
      </c>
      <c r="CB998" s="66" t="s">
        <v>656</v>
      </c>
    </row>
    <row r="999" spans="1:80" s="58" customFormat="1" ht="29.25" customHeight="1" x14ac:dyDescent="0.3">
      <c r="A999" s="75">
        <v>998</v>
      </c>
      <c r="B999" s="73">
        <v>116572</v>
      </c>
      <c r="C999" s="36" t="s">
        <v>133</v>
      </c>
      <c r="D999" s="71" t="s">
        <v>134</v>
      </c>
      <c r="E999" s="71" t="s">
        <v>385</v>
      </c>
      <c r="F999" s="66" t="s">
        <v>5634</v>
      </c>
      <c r="G999" s="38" t="s">
        <v>1867</v>
      </c>
      <c r="H999" s="76" t="s">
        <v>76</v>
      </c>
      <c r="I999" s="76" t="s">
        <v>5635</v>
      </c>
      <c r="J999" s="40" t="s">
        <v>1019</v>
      </c>
      <c r="K999" s="66" t="s">
        <v>80</v>
      </c>
      <c r="L999" s="76" t="s">
        <v>81</v>
      </c>
      <c r="M999" s="86">
        <v>45569</v>
      </c>
      <c r="N999" s="86">
        <v>45574</v>
      </c>
      <c r="O999" s="86">
        <v>45680</v>
      </c>
      <c r="P999" s="76">
        <v>3</v>
      </c>
      <c r="Q999" s="76">
        <v>15</v>
      </c>
      <c r="R999" s="76">
        <f>90+15</f>
        <v>105</v>
      </c>
      <c r="S999" s="76" t="s">
        <v>82</v>
      </c>
      <c r="T999" s="69">
        <v>9100000</v>
      </c>
      <c r="U999" s="69">
        <v>2600000</v>
      </c>
      <c r="V999" s="77">
        <v>1829</v>
      </c>
      <c r="W999" s="44">
        <v>45552</v>
      </c>
      <c r="X999" s="45">
        <v>118300000</v>
      </c>
      <c r="Y999" s="77">
        <v>2375</v>
      </c>
      <c r="Z999" s="97">
        <v>45573</v>
      </c>
      <c r="AA999" s="111">
        <v>9100000</v>
      </c>
      <c r="AB999" s="77" t="s">
        <v>84</v>
      </c>
      <c r="AC999" s="86">
        <v>45569</v>
      </c>
      <c r="AD999" s="48" t="s">
        <v>5636</v>
      </c>
      <c r="AE999" s="8" t="s">
        <v>5637</v>
      </c>
      <c r="AF999" s="77" t="s">
        <v>87</v>
      </c>
      <c r="AG999" s="61" t="s">
        <v>3994</v>
      </c>
      <c r="AH999" s="60" t="s">
        <v>5015</v>
      </c>
      <c r="AI999" s="48" t="s">
        <v>108</v>
      </c>
      <c r="AJ999" s="97">
        <v>45653</v>
      </c>
      <c r="AK999" s="50">
        <v>3900000</v>
      </c>
      <c r="AL999" s="50">
        <v>3900000</v>
      </c>
      <c r="AM999" s="48">
        <v>124831</v>
      </c>
      <c r="AN999" s="46">
        <v>2187</v>
      </c>
      <c r="AO999" s="59">
        <v>45649</v>
      </c>
      <c r="AP999" s="50">
        <v>3900000</v>
      </c>
      <c r="AQ999" s="46">
        <v>2802</v>
      </c>
      <c r="AR999" s="59">
        <v>45656</v>
      </c>
      <c r="AS999" s="50">
        <v>3900000</v>
      </c>
      <c r="AT999" s="66">
        <v>1</v>
      </c>
      <c r="AU999" s="66">
        <v>15</v>
      </c>
      <c r="AV999" s="66">
        <f>AT999*30+AU999</f>
        <v>45</v>
      </c>
      <c r="AW999" s="66" t="s">
        <v>110</v>
      </c>
      <c r="AX999" s="66">
        <v>45</v>
      </c>
      <c r="AY999" s="86">
        <v>45722</v>
      </c>
      <c r="AZ999" s="75"/>
      <c r="BA999" s="75"/>
      <c r="BB999" s="75"/>
      <c r="BC999" s="75"/>
      <c r="BD999" s="75"/>
      <c r="BE999" s="75"/>
      <c r="BF999" s="75"/>
      <c r="BG999" s="75"/>
      <c r="BH999" s="75"/>
      <c r="BI999" s="75"/>
      <c r="BJ999" s="75"/>
      <c r="BK999" s="75"/>
      <c r="BL999" s="75"/>
      <c r="BM999" s="75"/>
      <c r="BN999" s="75"/>
      <c r="BO999" s="75"/>
      <c r="BP999" s="75"/>
      <c r="BQ999" s="75"/>
      <c r="BR999" s="75"/>
      <c r="BS999" s="75"/>
      <c r="BT999" s="75"/>
      <c r="BU999" s="75"/>
      <c r="BV999" s="75"/>
      <c r="BW999" s="75"/>
      <c r="BX999" s="86">
        <v>45722</v>
      </c>
      <c r="BY999" s="65">
        <f>R999+AX999</f>
        <v>150</v>
      </c>
      <c r="BZ999" s="66" t="s">
        <v>111</v>
      </c>
      <c r="CA999" s="42">
        <f>T999+AL999</f>
        <v>13000000</v>
      </c>
      <c r="CB999" s="66" t="s">
        <v>656</v>
      </c>
    </row>
    <row r="1000" spans="1:80" s="58" customFormat="1" ht="29.25" customHeight="1" x14ac:dyDescent="0.3">
      <c r="A1000" s="75">
        <v>999</v>
      </c>
      <c r="B1000" s="73">
        <v>116572</v>
      </c>
      <c r="C1000" s="36" t="s">
        <v>133</v>
      </c>
      <c r="D1000" s="71" t="s">
        <v>134</v>
      </c>
      <c r="E1000" s="71" t="s">
        <v>385</v>
      </c>
      <c r="F1000" s="66" t="s">
        <v>5638</v>
      </c>
      <c r="G1000" s="38" t="s">
        <v>5639</v>
      </c>
      <c r="H1000" s="76" t="s">
        <v>76</v>
      </c>
      <c r="I1000" s="76" t="s">
        <v>5640</v>
      </c>
      <c r="J1000" s="40" t="s">
        <v>1019</v>
      </c>
      <c r="K1000" s="66" t="s">
        <v>80</v>
      </c>
      <c r="L1000" s="76" t="s">
        <v>81</v>
      </c>
      <c r="M1000" s="86">
        <v>45569</v>
      </c>
      <c r="N1000" s="86">
        <v>45580</v>
      </c>
      <c r="O1000" s="86">
        <v>45686</v>
      </c>
      <c r="P1000" s="76">
        <v>3</v>
      </c>
      <c r="Q1000" s="76">
        <v>15</v>
      </c>
      <c r="R1000" s="76">
        <f>90+15</f>
        <v>105</v>
      </c>
      <c r="S1000" s="76" t="s">
        <v>82</v>
      </c>
      <c r="T1000" s="69">
        <v>9100000</v>
      </c>
      <c r="U1000" s="69">
        <v>2600000</v>
      </c>
      <c r="V1000" s="77">
        <v>1829</v>
      </c>
      <c r="W1000" s="44">
        <v>45552</v>
      </c>
      <c r="X1000" s="45">
        <v>118300000</v>
      </c>
      <c r="Y1000" s="77">
        <v>2376</v>
      </c>
      <c r="Z1000" s="97">
        <v>45573</v>
      </c>
      <c r="AA1000" s="111">
        <v>9100000</v>
      </c>
      <c r="AB1000" s="77" t="s">
        <v>84</v>
      </c>
      <c r="AC1000" s="86">
        <v>45569</v>
      </c>
      <c r="AD1000" s="48" t="s">
        <v>5641</v>
      </c>
      <c r="AE1000" s="8" t="s">
        <v>5642</v>
      </c>
      <c r="AF1000" s="77" t="s">
        <v>87</v>
      </c>
      <c r="AG1000" s="61" t="s">
        <v>5029</v>
      </c>
      <c r="AH1000" s="61" t="s">
        <v>107</v>
      </c>
      <c r="AI1000" s="48" t="s">
        <v>108</v>
      </c>
      <c r="AJ1000" s="97">
        <v>45654</v>
      </c>
      <c r="AK1000" s="50">
        <v>3900000</v>
      </c>
      <c r="AL1000" s="50">
        <v>3900000</v>
      </c>
      <c r="AM1000" s="48">
        <v>124850</v>
      </c>
      <c r="AN1000" s="46">
        <v>2181</v>
      </c>
      <c r="AO1000" s="59">
        <v>45649</v>
      </c>
      <c r="AP1000" s="50">
        <v>3900000</v>
      </c>
      <c r="AQ1000" s="46">
        <v>2803</v>
      </c>
      <c r="AR1000" s="59">
        <v>45656</v>
      </c>
      <c r="AS1000" s="50">
        <v>3900000</v>
      </c>
      <c r="AT1000" s="66">
        <v>1</v>
      </c>
      <c r="AU1000" s="66">
        <v>15</v>
      </c>
      <c r="AV1000" s="66">
        <f>AT1000*30+AU1000</f>
        <v>45</v>
      </c>
      <c r="AW1000" s="66" t="s">
        <v>110</v>
      </c>
      <c r="AX1000" s="66">
        <v>45</v>
      </c>
      <c r="AY1000" s="86">
        <v>45730</v>
      </c>
      <c r="AZ1000" s="75"/>
      <c r="BA1000" s="75"/>
      <c r="BB1000" s="75"/>
      <c r="BC1000" s="75"/>
      <c r="BD1000" s="75"/>
      <c r="BE1000" s="75"/>
      <c r="BF1000" s="75"/>
      <c r="BG1000" s="75"/>
      <c r="BH1000" s="75"/>
      <c r="BI1000" s="75"/>
      <c r="BJ1000" s="75"/>
      <c r="BK1000" s="75"/>
      <c r="BL1000" s="75"/>
      <c r="BM1000" s="75"/>
      <c r="BN1000" s="75"/>
      <c r="BO1000" s="75"/>
      <c r="BP1000" s="75"/>
      <c r="BQ1000" s="75"/>
      <c r="BR1000" s="75"/>
      <c r="BS1000" s="75"/>
      <c r="BT1000" s="75"/>
      <c r="BU1000" s="75"/>
      <c r="BV1000" s="75"/>
      <c r="BW1000" s="75"/>
      <c r="BX1000" s="86">
        <v>45730</v>
      </c>
      <c r="BY1000" s="65">
        <f>R1000+AX1000</f>
        <v>150</v>
      </c>
      <c r="BZ1000" s="66" t="s">
        <v>111</v>
      </c>
      <c r="CA1000" s="42">
        <f>T1000+AL1000</f>
        <v>13000000</v>
      </c>
      <c r="CB1000" s="66" t="s">
        <v>656</v>
      </c>
    </row>
    <row r="1001" spans="1:80" s="58" customFormat="1" ht="29.25" customHeight="1" x14ac:dyDescent="0.3">
      <c r="A1001" s="75">
        <v>1000</v>
      </c>
      <c r="B1001" s="73">
        <v>114913</v>
      </c>
      <c r="C1001" s="36" t="s">
        <v>133</v>
      </c>
      <c r="D1001" s="71" t="s">
        <v>134</v>
      </c>
      <c r="E1001" s="71" t="s">
        <v>385</v>
      </c>
      <c r="F1001" s="66" t="s">
        <v>5643</v>
      </c>
      <c r="G1001" s="38" t="s">
        <v>5644</v>
      </c>
      <c r="H1001" s="76" t="s">
        <v>76</v>
      </c>
      <c r="I1001" s="76" t="s">
        <v>5645</v>
      </c>
      <c r="J1001" s="127" t="s">
        <v>4726</v>
      </c>
      <c r="K1001" s="66" t="s">
        <v>80</v>
      </c>
      <c r="L1001" s="76" t="s">
        <v>81</v>
      </c>
      <c r="M1001" s="86">
        <v>45569</v>
      </c>
      <c r="N1001" s="86">
        <v>45574</v>
      </c>
      <c r="O1001" s="86">
        <v>45710</v>
      </c>
      <c r="P1001" s="76">
        <v>4</v>
      </c>
      <c r="Q1001" s="76">
        <v>15</v>
      </c>
      <c r="R1001" s="76">
        <v>135</v>
      </c>
      <c r="S1001" s="76" t="s">
        <v>2785</v>
      </c>
      <c r="T1001" s="69">
        <v>12600000</v>
      </c>
      <c r="U1001" s="69">
        <v>2800000</v>
      </c>
      <c r="V1001" s="77">
        <v>1784</v>
      </c>
      <c r="W1001" s="97">
        <v>45545</v>
      </c>
      <c r="X1001" s="45">
        <v>504000000</v>
      </c>
      <c r="Y1001" s="77">
        <v>2377</v>
      </c>
      <c r="Z1001" s="97">
        <v>45573</v>
      </c>
      <c r="AA1001" s="111">
        <v>12600000</v>
      </c>
      <c r="AB1001" s="77" t="s">
        <v>84</v>
      </c>
      <c r="AC1001" s="86">
        <v>45569</v>
      </c>
      <c r="AD1001" s="48" t="s">
        <v>5646</v>
      </c>
      <c r="AE1001" s="8" t="s">
        <v>5647</v>
      </c>
      <c r="AF1001" s="77" t="s">
        <v>87</v>
      </c>
      <c r="AG1001" s="48" t="s">
        <v>626</v>
      </c>
      <c r="AH1001" s="60" t="s">
        <v>4568</v>
      </c>
      <c r="AI1001" s="48" t="s">
        <v>108</v>
      </c>
      <c r="AJ1001" s="59">
        <v>45702</v>
      </c>
      <c r="AK1001" s="50">
        <v>4200000</v>
      </c>
      <c r="AL1001" s="50">
        <v>4200000</v>
      </c>
      <c r="AM1001" s="48">
        <v>130328</v>
      </c>
      <c r="AN1001" s="48">
        <v>1153</v>
      </c>
      <c r="AO1001" s="57">
        <v>45699</v>
      </c>
      <c r="AP1001" s="50">
        <v>4200000</v>
      </c>
      <c r="AQ1001" s="48">
        <v>1163</v>
      </c>
      <c r="AR1001" s="57">
        <v>45702</v>
      </c>
      <c r="AS1001" s="50">
        <v>4200000</v>
      </c>
      <c r="AT1001" s="66">
        <v>1</v>
      </c>
      <c r="AU1001" s="66">
        <v>15</v>
      </c>
      <c r="AV1001" s="66">
        <v>45</v>
      </c>
      <c r="AW1001" s="66" t="s">
        <v>110</v>
      </c>
      <c r="AX1001" s="52">
        <v>45</v>
      </c>
      <c r="AY1001" s="57">
        <v>45754</v>
      </c>
      <c r="AZ1001" s="37"/>
      <c r="BA1001" s="75"/>
      <c r="BB1001" s="75"/>
      <c r="BC1001" s="75"/>
      <c r="BD1001" s="75"/>
      <c r="BE1001" s="75"/>
      <c r="BF1001" s="75"/>
      <c r="BG1001" s="75"/>
      <c r="BH1001" s="75"/>
      <c r="BI1001" s="75"/>
      <c r="BJ1001" s="75"/>
      <c r="BK1001" s="75"/>
      <c r="BL1001" s="75"/>
      <c r="BM1001" s="75"/>
      <c r="BN1001" s="75"/>
      <c r="BO1001" s="75"/>
      <c r="BP1001" s="75"/>
      <c r="BQ1001" s="75"/>
      <c r="BR1001" s="75"/>
      <c r="BS1001" s="75"/>
      <c r="BT1001" s="75"/>
      <c r="BU1001" s="75"/>
      <c r="BV1001" s="75"/>
      <c r="BW1001" s="75"/>
      <c r="BX1001" s="64">
        <v>45754</v>
      </c>
      <c r="BY1001" s="65">
        <f>R1001+AX1001</f>
        <v>180</v>
      </c>
      <c r="BZ1001" s="66" t="s">
        <v>2888</v>
      </c>
      <c r="CA1001" s="42">
        <f>T1001+AL1001</f>
        <v>16800000</v>
      </c>
      <c r="CB1001" s="66" t="s">
        <v>91</v>
      </c>
    </row>
    <row r="1002" spans="1:80" s="58" customFormat="1" ht="29.25" customHeight="1" x14ac:dyDescent="0.3">
      <c r="A1002" s="75">
        <v>1001</v>
      </c>
      <c r="B1002" s="73">
        <v>115632</v>
      </c>
      <c r="C1002" s="36" t="s">
        <v>121</v>
      </c>
      <c r="D1002" s="71" t="s">
        <v>122</v>
      </c>
      <c r="E1002" s="71" t="s">
        <v>123</v>
      </c>
      <c r="F1002" s="66" t="s">
        <v>5648</v>
      </c>
      <c r="G1002" s="38" t="s">
        <v>5649</v>
      </c>
      <c r="H1002" s="76" t="s">
        <v>76</v>
      </c>
      <c r="I1002" s="76" t="s">
        <v>5650</v>
      </c>
      <c r="J1002" s="127" t="s">
        <v>5473</v>
      </c>
      <c r="K1002" s="66" t="s">
        <v>80</v>
      </c>
      <c r="L1002" s="76" t="s">
        <v>81</v>
      </c>
      <c r="M1002" s="86">
        <v>45569</v>
      </c>
      <c r="N1002" s="86">
        <v>45573</v>
      </c>
      <c r="O1002" s="86">
        <v>45695</v>
      </c>
      <c r="P1002" s="76">
        <v>4</v>
      </c>
      <c r="Q1002" s="76">
        <v>0</v>
      </c>
      <c r="R1002" s="76">
        <v>120</v>
      </c>
      <c r="S1002" s="76" t="s">
        <v>1144</v>
      </c>
      <c r="T1002" s="69">
        <v>21600000</v>
      </c>
      <c r="U1002" s="69">
        <v>5400000</v>
      </c>
      <c r="V1002" s="77">
        <v>1804</v>
      </c>
      <c r="W1002" s="97">
        <v>45546</v>
      </c>
      <c r="X1002" s="45">
        <v>280800000</v>
      </c>
      <c r="Y1002" s="77">
        <v>2378</v>
      </c>
      <c r="Z1002" s="97">
        <v>45573</v>
      </c>
      <c r="AA1002" s="111">
        <v>21600000</v>
      </c>
      <c r="AB1002" s="77" t="s">
        <v>84</v>
      </c>
      <c r="AC1002" s="86">
        <v>45569</v>
      </c>
      <c r="AD1002" s="48" t="s">
        <v>5651</v>
      </c>
      <c r="AE1002" s="8" t="s">
        <v>5652</v>
      </c>
      <c r="AF1002" s="77" t="s">
        <v>87</v>
      </c>
      <c r="AG1002" s="61" t="s">
        <v>130</v>
      </c>
      <c r="AH1002" s="99" t="s">
        <v>3668</v>
      </c>
      <c r="AI1002" s="48" t="s">
        <v>108</v>
      </c>
      <c r="AJ1002" s="59">
        <v>45693</v>
      </c>
      <c r="AK1002" s="50">
        <v>8100000</v>
      </c>
      <c r="AL1002" s="50">
        <v>8100000</v>
      </c>
      <c r="AM1002" s="48">
        <v>129028</v>
      </c>
      <c r="AN1002" s="48">
        <v>1019</v>
      </c>
      <c r="AO1002" s="57">
        <v>45685</v>
      </c>
      <c r="AP1002" s="50">
        <v>8100000</v>
      </c>
      <c r="AQ1002" s="48">
        <v>1104</v>
      </c>
      <c r="AR1002" s="57">
        <v>45698</v>
      </c>
      <c r="AS1002" s="50">
        <v>8100000</v>
      </c>
      <c r="AT1002" s="66">
        <v>1</v>
      </c>
      <c r="AU1002" s="66">
        <v>15</v>
      </c>
      <c r="AV1002" s="66">
        <v>45</v>
      </c>
      <c r="AW1002" s="66" t="s">
        <v>110</v>
      </c>
      <c r="AX1002" s="66">
        <v>45</v>
      </c>
      <c r="AY1002" s="57">
        <v>45738</v>
      </c>
      <c r="AZ1002" s="37"/>
      <c r="BA1002" s="75"/>
      <c r="BB1002" s="75"/>
      <c r="BC1002" s="75"/>
      <c r="BD1002" s="75"/>
      <c r="BE1002" s="75"/>
      <c r="BF1002" s="75"/>
      <c r="BG1002" s="75"/>
      <c r="BH1002" s="75"/>
      <c r="BI1002" s="75"/>
      <c r="BJ1002" s="75"/>
      <c r="BK1002" s="75"/>
      <c r="BL1002" s="75"/>
      <c r="BM1002" s="75"/>
      <c r="BN1002" s="75"/>
      <c r="BO1002" s="75"/>
      <c r="BP1002" s="75"/>
      <c r="BQ1002" s="75"/>
      <c r="BR1002" s="75"/>
      <c r="BS1002" s="75"/>
      <c r="BT1002" s="75"/>
      <c r="BU1002" s="75"/>
      <c r="BV1002" s="75"/>
      <c r="BW1002" s="75"/>
      <c r="BX1002" s="64">
        <v>45738</v>
      </c>
      <c r="BY1002" s="65">
        <f>R1002+AX1002</f>
        <v>165</v>
      </c>
      <c r="BZ1002" s="66" t="s">
        <v>4527</v>
      </c>
      <c r="CA1002" s="42">
        <f>T1002+AL1002</f>
        <v>29700000</v>
      </c>
      <c r="CB1002" s="66" t="s">
        <v>656</v>
      </c>
    </row>
    <row r="1003" spans="1:80" s="58" customFormat="1" ht="29.25" customHeight="1" x14ac:dyDescent="0.3">
      <c r="A1003" s="75">
        <v>1002</v>
      </c>
      <c r="B1003" s="73">
        <v>114901</v>
      </c>
      <c r="C1003" s="36" t="s">
        <v>312</v>
      </c>
      <c r="D1003" s="71" t="s">
        <v>282</v>
      </c>
      <c r="E1003" s="71" t="s">
        <v>283</v>
      </c>
      <c r="F1003" s="66" t="s">
        <v>5653</v>
      </c>
      <c r="G1003" s="38" t="s">
        <v>5654</v>
      </c>
      <c r="H1003" s="76" t="s">
        <v>76</v>
      </c>
      <c r="I1003" s="76" t="s">
        <v>5655</v>
      </c>
      <c r="J1003" s="40" t="s">
        <v>5109</v>
      </c>
      <c r="K1003" s="66" t="s">
        <v>80</v>
      </c>
      <c r="L1003" s="76" t="s">
        <v>81</v>
      </c>
      <c r="M1003" s="86">
        <v>45569</v>
      </c>
      <c r="N1003" s="86">
        <v>45583</v>
      </c>
      <c r="O1003" s="86">
        <v>45710</v>
      </c>
      <c r="P1003" s="76">
        <v>4</v>
      </c>
      <c r="Q1003" s="76">
        <v>15</v>
      </c>
      <c r="R1003" s="76">
        <v>135</v>
      </c>
      <c r="S1003" s="76" t="s">
        <v>2785</v>
      </c>
      <c r="T1003" s="69">
        <v>11700000</v>
      </c>
      <c r="U1003" s="69">
        <v>2600000</v>
      </c>
      <c r="V1003" s="77">
        <v>1819</v>
      </c>
      <c r="W1003" s="97">
        <v>45546</v>
      </c>
      <c r="X1003" s="45">
        <v>70200000</v>
      </c>
      <c r="Y1003" s="77">
        <v>2379</v>
      </c>
      <c r="Z1003" s="97">
        <v>45573</v>
      </c>
      <c r="AA1003" s="111">
        <v>11700000</v>
      </c>
      <c r="AB1003" s="77" t="s">
        <v>84</v>
      </c>
      <c r="AC1003" s="86">
        <v>45569</v>
      </c>
      <c r="AD1003" s="48" t="s">
        <v>5656</v>
      </c>
      <c r="AE1003" s="8" t="s">
        <v>5657</v>
      </c>
      <c r="AF1003" s="77" t="s">
        <v>87</v>
      </c>
      <c r="AG1003" s="61" t="s">
        <v>290</v>
      </c>
      <c r="AH1003" s="60" t="s">
        <v>4337</v>
      </c>
      <c r="AI1003" s="48" t="s">
        <v>108</v>
      </c>
      <c r="AJ1003" s="59">
        <v>45695</v>
      </c>
      <c r="AK1003" s="50">
        <v>3900000</v>
      </c>
      <c r="AL1003" s="50">
        <v>3900000</v>
      </c>
      <c r="AM1003" s="48">
        <v>129831</v>
      </c>
      <c r="AN1003" s="48">
        <v>1086</v>
      </c>
      <c r="AO1003" s="57">
        <v>45691</v>
      </c>
      <c r="AP1003" s="50">
        <v>3900000</v>
      </c>
      <c r="AQ1003" s="48">
        <v>1089</v>
      </c>
      <c r="AR1003" s="57">
        <v>45698</v>
      </c>
      <c r="AS1003" s="50">
        <v>3900000</v>
      </c>
      <c r="AT1003" s="66">
        <v>1</v>
      </c>
      <c r="AU1003" s="66">
        <v>15</v>
      </c>
      <c r="AV1003" s="66">
        <v>45</v>
      </c>
      <c r="AW1003" s="66" t="s">
        <v>110</v>
      </c>
      <c r="AX1003" s="66">
        <v>45</v>
      </c>
      <c r="AY1003" s="57">
        <v>45753</v>
      </c>
      <c r="AZ1003" s="37"/>
      <c r="BA1003" s="75"/>
      <c r="BB1003" s="75"/>
      <c r="BC1003" s="75"/>
      <c r="BD1003" s="75"/>
      <c r="BE1003" s="75"/>
      <c r="BF1003" s="75"/>
      <c r="BG1003" s="75"/>
      <c r="BH1003" s="75"/>
      <c r="BI1003" s="75"/>
      <c r="BJ1003" s="75"/>
      <c r="BK1003" s="75"/>
      <c r="BL1003" s="75"/>
      <c r="BM1003" s="75"/>
      <c r="BN1003" s="75"/>
      <c r="BO1003" s="75"/>
      <c r="BP1003" s="75"/>
      <c r="BQ1003" s="75"/>
      <c r="BR1003" s="75"/>
      <c r="BS1003" s="75"/>
      <c r="BT1003" s="75"/>
      <c r="BU1003" s="75"/>
      <c r="BV1003" s="75"/>
      <c r="BW1003" s="75"/>
      <c r="BX1003" s="64">
        <v>45753</v>
      </c>
      <c r="BY1003" s="65">
        <f>R1003+AX1003</f>
        <v>180</v>
      </c>
      <c r="BZ1003" s="66" t="s">
        <v>2888</v>
      </c>
      <c r="CA1003" s="42">
        <f>T1003+AL1003</f>
        <v>15600000</v>
      </c>
      <c r="CB1003" s="66" t="s">
        <v>656</v>
      </c>
    </row>
    <row r="1004" spans="1:80" s="58" customFormat="1" ht="29.25" customHeight="1" x14ac:dyDescent="0.3">
      <c r="A1004" s="75">
        <v>1003</v>
      </c>
      <c r="B1004" s="73">
        <v>114901</v>
      </c>
      <c r="C1004" s="36" t="s">
        <v>312</v>
      </c>
      <c r="D1004" s="71" t="s">
        <v>282</v>
      </c>
      <c r="E1004" s="71" t="s">
        <v>283</v>
      </c>
      <c r="F1004" s="66" t="s">
        <v>5658</v>
      </c>
      <c r="G1004" s="38" t="s">
        <v>2746</v>
      </c>
      <c r="H1004" s="76" t="s">
        <v>76</v>
      </c>
      <c r="I1004" s="76" t="s">
        <v>5659</v>
      </c>
      <c r="J1004" s="40" t="s">
        <v>5109</v>
      </c>
      <c r="K1004" s="66" t="s">
        <v>80</v>
      </c>
      <c r="L1004" s="76" t="s">
        <v>81</v>
      </c>
      <c r="M1004" s="86">
        <v>45569</v>
      </c>
      <c r="N1004" s="86">
        <v>45583</v>
      </c>
      <c r="O1004" s="86">
        <v>45710</v>
      </c>
      <c r="P1004" s="76">
        <v>4</v>
      </c>
      <c r="Q1004" s="76">
        <v>15</v>
      </c>
      <c r="R1004" s="76">
        <v>135</v>
      </c>
      <c r="S1004" s="76" t="s">
        <v>2785</v>
      </c>
      <c r="T1004" s="69">
        <v>11700000</v>
      </c>
      <c r="U1004" s="69">
        <v>2600000</v>
      </c>
      <c r="V1004" s="77">
        <v>1819</v>
      </c>
      <c r="W1004" s="97">
        <v>45546</v>
      </c>
      <c r="X1004" s="45">
        <v>70200000</v>
      </c>
      <c r="Y1004" s="77">
        <v>2380</v>
      </c>
      <c r="Z1004" s="97">
        <v>45573</v>
      </c>
      <c r="AA1004" s="111">
        <v>11700000</v>
      </c>
      <c r="AB1004" s="77" t="s">
        <v>84</v>
      </c>
      <c r="AC1004" s="86">
        <v>45569</v>
      </c>
      <c r="AD1004" s="48" t="s">
        <v>5660</v>
      </c>
      <c r="AE1004" s="8" t="s">
        <v>5661</v>
      </c>
      <c r="AF1004" s="77" t="s">
        <v>87</v>
      </c>
      <c r="AG1004" s="61" t="s">
        <v>290</v>
      </c>
      <c r="AH1004" s="60" t="s">
        <v>4337</v>
      </c>
      <c r="AI1004" s="48" t="s">
        <v>108</v>
      </c>
      <c r="AJ1004" s="59">
        <v>45692</v>
      </c>
      <c r="AK1004" s="50">
        <v>3900000</v>
      </c>
      <c r="AL1004" s="50">
        <v>3900000</v>
      </c>
      <c r="AM1004" s="48">
        <v>129836</v>
      </c>
      <c r="AN1004" s="48">
        <v>1084</v>
      </c>
      <c r="AO1004" s="57">
        <v>45691</v>
      </c>
      <c r="AP1004" s="50">
        <v>3900000</v>
      </c>
      <c r="AQ1004" s="48">
        <v>1090</v>
      </c>
      <c r="AR1004" s="57">
        <v>45695</v>
      </c>
      <c r="AS1004" s="50">
        <v>3900000</v>
      </c>
      <c r="AT1004" s="65">
        <v>1</v>
      </c>
      <c r="AU1004" s="65">
        <v>15</v>
      </c>
      <c r="AV1004" s="65">
        <v>45</v>
      </c>
      <c r="AW1004" s="65" t="s">
        <v>110</v>
      </c>
      <c r="AX1004" s="52">
        <v>45</v>
      </c>
      <c r="AY1004" s="57">
        <v>45753</v>
      </c>
      <c r="AZ1004" s="37"/>
      <c r="BA1004" s="75"/>
      <c r="BB1004" s="75"/>
      <c r="BC1004" s="75"/>
      <c r="BD1004" s="75"/>
      <c r="BE1004" s="75"/>
      <c r="BF1004" s="75"/>
      <c r="BG1004" s="75"/>
      <c r="BH1004" s="75"/>
      <c r="BI1004" s="75"/>
      <c r="BJ1004" s="75"/>
      <c r="BK1004" s="75"/>
      <c r="BL1004" s="75"/>
      <c r="BM1004" s="75"/>
      <c r="BN1004" s="75"/>
      <c r="BO1004" s="75"/>
      <c r="BP1004" s="75"/>
      <c r="BQ1004" s="75"/>
      <c r="BR1004" s="75"/>
      <c r="BS1004" s="75"/>
      <c r="BT1004" s="75"/>
      <c r="BU1004" s="75"/>
      <c r="BV1004" s="75"/>
      <c r="BW1004" s="75"/>
      <c r="BX1004" s="57">
        <v>45753</v>
      </c>
      <c r="BY1004" s="65">
        <f>R1004+AX1004</f>
        <v>180</v>
      </c>
      <c r="BZ1004" s="66" t="s">
        <v>2888</v>
      </c>
      <c r="CA1004" s="42">
        <f>T1004+AL1004</f>
        <v>15600000</v>
      </c>
      <c r="CB1004" s="66" t="s">
        <v>656</v>
      </c>
    </row>
    <row r="1005" spans="1:80" s="58" customFormat="1" ht="29.25" customHeight="1" x14ac:dyDescent="0.3">
      <c r="A1005" s="75">
        <v>1004</v>
      </c>
      <c r="B1005" s="73">
        <v>114901</v>
      </c>
      <c r="C1005" s="36" t="s">
        <v>312</v>
      </c>
      <c r="D1005" s="71" t="s">
        <v>282</v>
      </c>
      <c r="E1005" s="71" t="s">
        <v>283</v>
      </c>
      <c r="F1005" s="66" t="s">
        <v>5662</v>
      </c>
      <c r="G1005" s="38" t="s">
        <v>2818</v>
      </c>
      <c r="H1005" s="76" t="s">
        <v>76</v>
      </c>
      <c r="I1005" s="76" t="s">
        <v>5663</v>
      </c>
      <c r="J1005" s="40" t="s">
        <v>5109</v>
      </c>
      <c r="K1005" s="66" t="s">
        <v>80</v>
      </c>
      <c r="L1005" s="76" t="s">
        <v>81</v>
      </c>
      <c r="M1005" s="86">
        <v>45569</v>
      </c>
      <c r="N1005" s="86">
        <v>45573</v>
      </c>
      <c r="O1005" s="86">
        <v>45710</v>
      </c>
      <c r="P1005" s="76">
        <v>4</v>
      </c>
      <c r="Q1005" s="76">
        <v>15</v>
      </c>
      <c r="R1005" s="76">
        <v>135</v>
      </c>
      <c r="S1005" s="76" t="s">
        <v>2785</v>
      </c>
      <c r="T1005" s="69">
        <v>11700000</v>
      </c>
      <c r="U1005" s="69">
        <v>2600000</v>
      </c>
      <c r="V1005" s="77">
        <v>1819</v>
      </c>
      <c r="W1005" s="97">
        <v>45546</v>
      </c>
      <c r="X1005" s="45">
        <v>70200000</v>
      </c>
      <c r="Y1005" s="77">
        <v>2381</v>
      </c>
      <c r="Z1005" s="97">
        <v>45573</v>
      </c>
      <c r="AA1005" s="111">
        <v>11700000</v>
      </c>
      <c r="AB1005" s="77" t="s">
        <v>84</v>
      </c>
      <c r="AC1005" s="86">
        <v>45569</v>
      </c>
      <c r="AD1005" s="48" t="s">
        <v>5664</v>
      </c>
      <c r="AE1005" s="8" t="s">
        <v>5665</v>
      </c>
      <c r="AF1005" s="77" t="s">
        <v>87</v>
      </c>
      <c r="AG1005" s="61" t="s">
        <v>290</v>
      </c>
      <c r="AH1005" s="60" t="s">
        <v>4337</v>
      </c>
      <c r="AI1005" s="48" t="s">
        <v>77</v>
      </c>
      <c r="AJ1005" s="48" t="s">
        <v>77</v>
      </c>
      <c r="AK1005" s="49"/>
      <c r="AL1005" s="50"/>
      <c r="AM1005" s="48" t="s">
        <v>77</v>
      </c>
      <c r="AN1005" s="48" t="s">
        <v>77</v>
      </c>
      <c r="AO1005" s="48" t="s">
        <v>77</v>
      </c>
      <c r="AP1005" s="48" t="s">
        <v>77</v>
      </c>
      <c r="AQ1005" s="48" t="s">
        <v>77</v>
      </c>
      <c r="AR1005" s="48" t="s">
        <v>77</v>
      </c>
      <c r="AS1005" s="48" t="s">
        <v>77</v>
      </c>
      <c r="AT1005" s="51"/>
      <c r="AU1005" s="51"/>
      <c r="AV1005" s="51"/>
      <c r="AW1005" s="51"/>
      <c r="AX1005" s="52"/>
      <c r="AY1005" s="37"/>
      <c r="AZ1005" s="37"/>
      <c r="BA1005" s="75"/>
      <c r="BB1005" s="75"/>
      <c r="BC1005" s="75"/>
      <c r="BD1005" s="75"/>
      <c r="BE1005" s="75"/>
      <c r="BF1005" s="75"/>
      <c r="BG1005" s="75"/>
      <c r="BH1005" s="75"/>
      <c r="BI1005" s="75"/>
      <c r="BJ1005" s="75"/>
      <c r="BK1005" s="75"/>
      <c r="BL1005" s="75"/>
      <c r="BM1005" s="75"/>
      <c r="BN1005" s="75"/>
      <c r="BO1005" s="75"/>
      <c r="BP1005" s="75"/>
      <c r="BQ1005" s="75"/>
      <c r="BR1005" s="75"/>
      <c r="BS1005" s="75"/>
      <c r="BT1005" s="75"/>
      <c r="BU1005" s="75"/>
      <c r="BV1005" s="75"/>
      <c r="BW1005" s="75"/>
      <c r="BX1005" s="64">
        <f>O1005</f>
        <v>45710</v>
      </c>
      <c r="BY1005" s="65">
        <f>R1005+AX1005</f>
        <v>135</v>
      </c>
      <c r="BZ1005" s="66" t="str">
        <f>S1005</f>
        <v>4 MESES Y 15 DIAS</v>
      </c>
      <c r="CA1005" s="42">
        <f>T1005+AL1005</f>
        <v>11700000</v>
      </c>
      <c r="CB1005" s="66" t="s">
        <v>656</v>
      </c>
    </row>
    <row r="1006" spans="1:80" s="58" customFormat="1" ht="29.25" customHeight="1" x14ac:dyDescent="0.3">
      <c r="A1006" s="75">
        <v>1005</v>
      </c>
      <c r="B1006" s="73">
        <v>114901</v>
      </c>
      <c r="C1006" s="36" t="s">
        <v>312</v>
      </c>
      <c r="D1006" s="71" t="s">
        <v>282</v>
      </c>
      <c r="E1006" s="71" t="s">
        <v>283</v>
      </c>
      <c r="F1006" s="66" t="s">
        <v>5666</v>
      </c>
      <c r="G1006" s="38" t="s">
        <v>5667</v>
      </c>
      <c r="H1006" s="76" t="s">
        <v>76</v>
      </c>
      <c r="I1006" s="76" t="s">
        <v>5668</v>
      </c>
      <c r="J1006" s="40" t="s">
        <v>5109</v>
      </c>
      <c r="K1006" s="66" t="s">
        <v>80</v>
      </c>
      <c r="L1006" s="76" t="s">
        <v>81</v>
      </c>
      <c r="M1006" s="86">
        <v>45569</v>
      </c>
      <c r="N1006" s="86">
        <v>45573</v>
      </c>
      <c r="O1006" s="86">
        <v>45710</v>
      </c>
      <c r="P1006" s="76">
        <v>4</v>
      </c>
      <c r="Q1006" s="76">
        <v>15</v>
      </c>
      <c r="R1006" s="76">
        <v>135</v>
      </c>
      <c r="S1006" s="76" t="s">
        <v>2785</v>
      </c>
      <c r="T1006" s="69">
        <v>11700000</v>
      </c>
      <c r="U1006" s="69">
        <v>2600000</v>
      </c>
      <c r="V1006" s="77">
        <v>1819</v>
      </c>
      <c r="W1006" s="97">
        <v>45546</v>
      </c>
      <c r="X1006" s="45">
        <v>70200000</v>
      </c>
      <c r="Y1006" s="77">
        <v>2382</v>
      </c>
      <c r="Z1006" s="97">
        <v>45573</v>
      </c>
      <c r="AA1006" s="111">
        <v>11700000</v>
      </c>
      <c r="AB1006" s="77" t="s">
        <v>84</v>
      </c>
      <c r="AC1006" s="86">
        <v>45569</v>
      </c>
      <c r="AD1006" s="48" t="s">
        <v>5669</v>
      </c>
      <c r="AE1006" s="8" t="s">
        <v>5670</v>
      </c>
      <c r="AF1006" s="77" t="s">
        <v>87</v>
      </c>
      <c r="AG1006" s="61" t="s">
        <v>290</v>
      </c>
      <c r="AH1006" s="60" t="s">
        <v>4337</v>
      </c>
      <c r="AI1006" s="48" t="s">
        <v>108</v>
      </c>
      <c r="AJ1006" s="59">
        <v>45695</v>
      </c>
      <c r="AK1006" s="50">
        <v>3900000</v>
      </c>
      <c r="AL1006" s="50">
        <v>3900000</v>
      </c>
      <c r="AM1006" s="48">
        <v>129835</v>
      </c>
      <c r="AN1006" s="48">
        <v>1085</v>
      </c>
      <c r="AO1006" s="57">
        <v>45691</v>
      </c>
      <c r="AP1006" s="50">
        <v>3900000</v>
      </c>
      <c r="AQ1006" s="48">
        <v>1091</v>
      </c>
      <c r="AR1006" s="57">
        <v>45698</v>
      </c>
      <c r="AS1006" s="50">
        <v>3900000</v>
      </c>
      <c r="AT1006" s="66">
        <v>1</v>
      </c>
      <c r="AU1006" s="66">
        <v>15</v>
      </c>
      <c r="AV1006" s="66">
        <v>45</v>
      </c>
      <c r="AW1006" s="66" t="s">
        <v>110</v>
      </c>
      <c r="AX1006" s="66">
        <v>45</v>
      </c>
      <c r="AY1006" s="57">
        <v>45753</v>
      </c>
      <c r="AZ1006" s="37"/>
      <c r="BA1006" s="75"/>
      <c r="BB1006" s="75"/>
      <c r="BC1006" s="75"/>
      <c r="BD1006" s="75"/>
      <c r="BE1006" s="75"/>
      <c r="BF1006" s="75"/>
      <c r="BG1006" s="75"/>
      <c r="BH1006" s="75"/>
      <c r="BI1006" s="75"/>
      <c r="BJ1006" s="75"/>
      <c r="BK1006" s="75"/>
      <c r="BL1006" s="75"/>
      <c r="BM1006" s="75"/>
      <c r="BN1006" s="75"/>
      <c r="BO1006" s="75"/>
      <c r="BP1006" s="75"/>
      <c r="BQ1006" s="75"/>
      <c r="BR1006" s="75"/>
      <c r="BS1006" s="75"/>
      <c r="BT1006" s="75"/>
      <c r="BU1006" s="75"/>
      <c r="BV1006" s="75"/>
      <c r="BW1006" s="75"/>
      <c r="BX1006" s="64">
        <v>45753</v>
      </c>
      <c r="BY1006" s="65">
        <f>R1006+AX1006</f>
        <v>180</v>
      </c>
      <c r="BZ1006" s="66" t="s">
        <v>2888</v>
      </c>
      <c r="CA1006" s="42">
        <f>T1006+AL1006</f>
        <v>15600000</v>
      </c>
      <c r="CB1006" s="66" t="s">
        <v>656</v>
      </c>
    </row>
    <row r="1007" spans="1:80" s="58" customFormat="1" ht="29.25" customHeight="1" x14ac:dyDescent="0.3">
      <c r="A1007" s="75">
        <v>1006</v>
      </c>
      <c r="B1007" s="73">
        <v>115582</v>
      </c>
      <c r="C1007" s="36" t="s">
        <v>319</v>
      </c>
      <c r="D1007" s="71" t="s">
        <v>320</v>
      </c>
      <c r="E1007" s="71" t="s">
        <v>321</v>
      </c>
      <c r="F1007" s="66" t="s">
        <v>5671</v>
      </c>
      <c r="G1007" s="38" t="s">
        <v>2733</v>
      </c>
      <c r="H1007" s="76" t="s">
        <v>76</v>
      </c>
      <c r="I1007" s="76" t="s">
        <v>5672</v>
      </c>
      <c r="J1007" s="40" t="s">
        <v>2529</v>
      </c>
      <c r="K1007" s="66" t="s">
        <v>80</v>
      </c>
      <c r="L1007" s="76" t="s">
        <v>81</v>
      </c>
      <c r="M1007" s="86">
        <v>45569</v>
      </c>
      <c r="N1007" s="86">
        <v>45573</v>
      </c>
      <c r="O1007" s="86">
        <v>45695</v>
      </c>
      <c r="P1007" s="76">
        <v>4</v>
      </c>
      <c r="Q1007" s="76">
        <v>0</v>
      </c>
      <c r="R1007" s="76">
        <v>120</v>
      </c>
      <c r="S1007" s="76" t="s">
        <v>1144</v>
      </c>
      <c r="T1007" s="69">
        <v>19200000</v>
      </c>
      <c r="U1007" s="69">
        <v>4800000</v>
      </c>
      <c r="V1007" s="77">
        <v>1845</v>
      </c>
      <c r="W1007" s="97">
        <v>45553</v>
      </c>
      <c r="X1007" s="45">
        <v>96000000</v>
      </c>
      <c r="Y1007" s="77">
        <v>2383</v>
      </c>
      <c r="Z1007" s="97">
        <v>45573</v>
      </c>
      <c r="AA1007" s="111">
        <v>19200000</v>
      </c>
      <c r="AB1007" s="77" t="s">
        <v>84</v>
      </c>
      <c r="AC1007" s="86">
        <v>45569</v>
      </c>
      <c r="AD1007" s="48" t="s">
        <v>5673</v>
      </c>
      <c r="AE1007" s="8" t="s">
        <v>5674</v>
      </c>
      <c r="AF1007" s="77" t="s">
        <v>87</v>
      </c>
      <c r="AG1007" s="61" t="s">
        <v>5129</v>
      </c>
      <c r="AH1007" s="60" t="s">
        <v>323</v>
      </c>
      <c r="AI1007" s="48" t="s">
        <v>77</v>
      </c>
      <c r="AJ1007" s="48" t="s">
        <v>77</v>
      </c>
      <c r="AK1007" s="49"/>
      <c r="AL1007" s="50"/>
      <c r="AM1007" s="48" t="s">
        <v>77</v>
      </c>
      <c r="AN1007" s="48" t="s">
        <v>77</v>
      </c>
      <c r="AO1007" s="48" t="s">
        <v>77</v>
      </c>
      <c r="AP1007" s="48" t="s">
        <v>77</v>
      </c>
      <c r="AQ1007" s="48" t="s">
        <v>77</v>
      </c>
      <c r="AR1007" s="48" t="s">
        <v>77</v>
      </c>
      <c r="AS1007" s="48" t="s">
        <v>77</v>
      </c>
      <c r="AT1007" s="51"/>
      <c r="AU1007" s="51"/>
      <c r="AV1007" s="51"/>
      <c r="AW1007" s="51"/>
      <c r="AX1007" s="52"/>
      <c r="AY1007" s="37"/>
      <c r="AZ1007" s="37"/>
      <c r="BA1007" s="75"/>
      <c r="BB1007" s="75"/>
      <c r="BC1007" s="75"/>
      <c r="BD1007" s="75"/>
      <c r="BE1007" s="75"/>
      <c r="BF1007" s="75"/>
      <c r="BG1007" s="75"/>
      <c r="BH1007" s="75"/>
      <c r="BI1007" s="75"/>
      <c r="BJ1007" s="75"/>
      <c r="BK1007" s="75"/>
      <c r="BL1007" s="75"/>
      <c r="BM1007" s="75"/>
      <c r="BN1007" s="75"/>
      <c r="BO1007" s="75"/>
      <c r="BP1007" s="75"/>
      <c r="BQ1007" s="75"/>
      <c r="BR1007" s="75"/>
      <c r="BS1007" s="75"/>
      <c r="BT1007" s="75"/>
      <c r="BU1007" s="75"/>
      <c r="BV1007" s="75"/>
      <c r="BW1007" s="75"/>
      <c r="BX1007" s="64">
        <f>O1007</f>
        <v>45695</v>
      </c>
      <c r="BY1007" s="65">
        <f>R1007+AX1007</f>
        <v>120</v>
      </c>
      <c r="BZ1007" s="66" t="str">
        <f>S1007</f>
        <v>4 MESES</v>
      </c>
      <c r="CA1007" s="42">
        <f>T1007+AL1007</f>
        <v>19200000</v>
      </c>
      <c r="CB1007" s="37" t="s">
        <v>91</v>
      </c>
    </row>
    <row r="1008" spans="1:80" s="58" customFormat="1" ht="29.25" customHeight="1" x14ac:dyDescent="0.3">
      <c r="A1008" s="75">
        <v>1007</v>
      </c>
      <c r="B1008" s="73">
        <v>115582</v>
      </c>
      <c r="C1008" s="36" t="s">
        <v>319</v>
      </c>
      <c r="D1008" s="71" t="s">
        <v>320</v>
      </c>
      <c r="E1008" s="71" t="s">
        <v>321</v>
      </c>
      <c r="F1008" s="66" t="s">
        <v>5675</v>
      </c>
      <c r="G1008" s="38" t="s">
        <v>5676</v>
      </c>
      <c r="H1008" s="76" t="s">
        <v>76</v>
      </c>
      <c r="I1008" s="76" t="s">
        <v>5677</v>
      </c>
      <c r="J1008" s="40" t="s">
        <v>2529</v>
      </c>
      <c r="K1008" s="66" t="s">
        <v>80</v>
      </c>
      <c r="L1008" s="76" t="s">
        <v>81</v>
      </c>
      <c r="M1008" s="86">
        <v>45569</v>
      </c>
      <c r="N1008" s="86">
        <v>45580</v>
      </c>
      <c r="O1008" s="86">
        <v>45702</v>
      </c>
      <c r="P1008" s="76">
        <v>4</v>
      </c>
      <c r="Q1008" s="76">
        <v>0</v>
      </c>
      <c r="R1008" s="76">
        <v>120</v>
      </c>
      <c r="S1008" s="76" t="s">
        <v>1144</v>
      </c>
      <c r="T1008" s="69">
        <v>19200000</v>
      </c>
      <c r="U1008" s="69">
        <v>4800000</v>
      </c>
      <c r="V1008" s="77">
        <v>1845</v>
      </c>
      <c r="W1008" s="97">
        <v>45553</v>
      </c>
      <c r="X1008" s="45">
        <v>96000000</v>
      </c>
      <c r="Y1008" s="77">
        <v>2384</v>
      </c>
      <c r="Z1008" s="97">
        <v>45573</v>
      </c>
      <c r="AA1008" s="111">
        <v>19200000</v>
      </c>
      <c r="AB1008" s="77" t="s">
        <v>84</v>
      </c>
      <c r="AC1008" s="86">
        <v>45569</v>
      </c>
      <c r="AD1008" s="48" t="s">
        <v>5678</v>
      </c>
      <c r="AE1008" s="8" t="s">
        <v>5679</v>
      </c>
      <c r="AF1008" s="77" t="s">
        <v>87</v>
      </c>
      <c r="AG1008" s="61" t="s">
        <v>5129</v>
      </c>
      <c r="AH1008" s="60" t="s">
        <v>323</v>
      </c>
      <c r="AI1008" s="48" t="s">
        <v>77</v>
      </c>
      <c r="AJ1008" s="48" t="s">
        <v>77</v>
      </c>
      <c r="AK1008" s="49"/>
      <c r="AL1008" s="50"/>
      <c r="AM1008" s="48" t="s">
        <v>77</v>
      </c>
      <c r="AN1008" s="48" t="s">
        <v>77</v>
      </c>
      <c r="AO1008" s="48" t="s">
        <v>77</v>
      </c>
      <c r="AP1008" s="48" t="s">
        <v>77</v>
      </c>
      <c r="AQ1008" s="48" t="s">
        <v>77</v>
      </c>
      <c r="AR1008" s="48" t="s">
        <v>77</v>
      </c>
      <c r="AS1008" s="48" t="s">
        <v>77</v>
      </c>
      <c r="AT1008" s="51"/>
      <c r="AU1008" s="51"/>
      <c r="AV1008" s="51"/>
      <c r="AW1008" s="51"/>
      <c r="AX1008" s="52"/>
      <c r="AY1008" s="37"/>
      <c r="AZ1008" s="37"/>
      <c r="BA1008" s="75"/>
      <c r="BB1008" s="75"/>
      <c r="BC1008" s="75"/>
      <c r="BD1008" s="75"/>
      <c r="BE1008" s="75"/>
      <c r="BF1008" s="75"/>
      <c r="BG1008" s="75"/>
      <c r="BH1008" s="75"/>
      <c r="BI1008" s="75"/>
      <c r="BJ1008" s="75"/>
      <c r="BK1008" s="75"/>
      <c r="BL1008" s="75"/>
      <c r="BM1008" s="75"/>
      <c r="BN1008" s="75"/>
      <c r="BO1008" s="75"/>
      <c r="BP1008" s="75"/>
      <c r="BQ1008" s="75"/>
      <c r="BR1008" s="75"/>
      <c r="BS1008" s="75"/>
      <c r="BT1008" s="75"/>
      <c r="BU1008" s="75"/>
      <c r="BV1008" s="75"/>
      <c r="BW1008" s="75"/>
      <c r="BX1008" s="64">
        <f>O1008</f>
        <v>45702</v>
      </c>
      <c r="BY1008" s="65">
        <f>R1008+AX1008</f>
        <v>120</v>
      </c>
      <c r="BZ1008" s="66" t="str">
        <f>S1008</f>
        <v>4 MESES</v>
      </c>
      <c r="CA1008" s="42">
        <f>T1008+AL1008</f>
        <v>19200000</v>
      </c>
      <c r="CB1008" s="66" t="s">
        <v>656</v>
      </c>
    </row>
    <row r="1009" spans="1:80" s="58" customFormat="1" ht="29.25" customHeight="1" x14ac:dyDescent="0.3">
      <c r="A1009" s="75">
        <v>1008</v>
      </c>
      <c r="B1009" s="73">
        <v>115582</v>
      </c>
      <c r="C1009" s="36" t="s">
        <v>319</v>
      </c>
      <c r="D1009" s="71" t="s">
        <v>320</v>
      </c>
      <c r="E1009" s="71" t="s">
        <v>321</v>
      </c>
      <c r="F1009" s="66" t="s">
        <v>5680</v>
      </c>
      <c r="G1009" s="38" t="s">
        <v>2580</v>
      </c>
      <c r="H1009" s="76" t="s">
        <v>76</v>
      </c>
      <c r="I1009" s="66" t="s">
        <v>5681</v>
      </c>
      <c r="J1009" s="40" t="s">
        <v>2529</v>
      </c>
      <c r="K1009" s="66" t="s">
        <v>80</v>
      </c>
      <c r="L1009" s="76" t="s">
        <v>81</v>
      </c>
      <c r="M1009" s="86">
        <v>45569</v>
      </c>
      <c r="N1009" s="86">
        <v>45573</v>
      </c>
      <c r="O1009" s="86">
        <v>45695</v>
      </c>
      <c r="P1009" s="76">
        <v>4</v>
      </c>
      <c r="Q1009" s="76">
        <v>0</v>
      </c>
      <c r="R1009" s="76">
        <v>120</v>
      </c>
      <c r="S1009" s="76" t="s">
        <v>1144</v>
      </c>
      <c r="T1009" s="69">
        <v>19200000</v>
      </c>
      <c r="U1009" s="69">
        <v>4800000</v>
      </c>
      <c r="V1009" s="77">
        <v>1845</v>
      </c>
      <c r="W1009" s="97">
        <v>45553</v>
      </c>
      <c r="X1009" s="45">
        <v>96000000</v>
      </c>
      <c r="Y1009" s="77">
        <v>2385</v>
      </c>
      <c r="Z1009" s="97">
        <v>45573</v>
      </c>
      <c r="AA1009" s="111">
        <v>19200000</v>
      </c>
      <c r="AB1009" s="77" t="s">
        <v>84</v>
      </c>
      <c r="AC1009" s="86">
        <v>45569</v>
      </c>
      <c r="AD1009" s="48" t="s">
        <v>5682</v>
      </c>
      <c r="AE1009" s="8" t="s">
        <v>5683</v>
      </c>
      <c r="AF1009" s="77" t="s">
        <v>87</v>
      </c>
      <c r="AG1009" s="61" t="s">
        <v>5129</v>
      </c>
      <c r="AH1009" s="60" t="s">
        <v>323</v>
      </c>
      <c r="AI1009" s="48" t="s">
        <v>108</v>
      </c>
      <c r="AJ1009" s="59">
        <v>45695</v>
      </c>
      <c r="AK1009" s="50">
        <v>7200000</v>
      </c>
      <c r="AL1009" s="50">
        <v>7200000</v>
      </c>
      <c r="AM1009" s="48">
        <v>130396</v>
      </c>
      <c r="AN1009" s="48">
        <v>1133</v>
      </c>
      <c r="AO1009" s="57">
        <v>45695</v>
      </c>
      <c r="AP1009" s="50">
        <v>7200000</v>
      </c>
      <c r="AQ1009" s="48">
        <v>1144</v>
      </c>
      <c r="AR1009" s="57">
        <v>45699</v>
      </c>
      <c r="AS1009" s="50">
        <v>7200000</v>
      </c>
      <c r="AT1009" s="66">
        <v>1</v>
      </c>
      <c r="AU1009" s="66">
        <v>15</v>
      </c>
      <c r="AV1009" s="66">
        <v>45</v>
      </c>
      <c r="AW1009" s="66" t="s">
        <v>110</v>
      </c>
      <c r="AX1009" s="66">
        <v>45</v>
      </c>
      <c r="AY1009" s="57">
        <v>45738</v>
      </c>
      <c r="AZ1009" s="37"/>
      <c r="BA1009" s="75"/>
      <c r="BB1009" s="75"/>
      <c r="BC1009" s="75"/>
      <c r="BD1009" s="75"/>
      <c r="BE1009" s="75"/>
      <c r="BF1009" s="75"/>
      <c r="BG1009" s="75"/>
      <c r="BH1009" s="75"/>
      <c r="BI1009" s="75"/>
      <c r="BJ1009" s="75"/>
      <c r="BK1009" s="75"/>
      <c r="BL1009" s="75"/>
      <c r="BM1009" s="75"/>
      <c r="BN1009" s="75"/>
      <c r="BO1009" s="75"/>
      <c r="BP1009" s="75"/>
      <c r="BQ1009" s="75"/>
      <c r="BR1009" s="75"/>
      <c r="BS1009" s="75"/>
      <c r="BT1009" s="75"/>
      <c r="BU1009" s="75"/>
      <c r="BV1009" s="75"/>
      <c r="BW1009" s="75"/>
      <c r="BX1009" s="64">
        <v>45738</v>
      </c>
      <c r="BY1009" s="65">
        <f>R1009+AX1009</f>
        <v>165</v>
      </c>
      <c r="BZ1009" s="66" t="s">
        <v>4527</v>
      </c>
      <c r="CA1009" s="42">
        <f>T1009+AL1009</f>
        <v>26400000</v>
      </c>
      <c r="CB1009" s="66" t="s">
        <v>656</v>
      </c>
    </row>
    <row r="1010" spans="1:80" s="58" customFormat="1" ht="29.25" customHeight="1" x14ac:dyDescent="0.3">
      <c r="A1010" s="75">
        <v>1009</v>
      </c>
      <c r="B1010" s="73">
        <v>114922</v>
      </c>
      <c r="C1010" s="36" t="s">
        <v>133</v>
      </c>
      <c r="D1010" s="71" t="s">
        <v>134</v>
      </c>
      <c r="E1010" s="71" t="s">
        <v>385</v>
      </c>
      <c r="F1010" s="66" t="s">
        <v>5684</v>
      </c>
      <c r="G1010" s="38" t="s">
        <v>5685</v>
      </c>
      <c r="H1010" s="76" t="s">
        <v>76</v>
      </c>
      <c r="I1010" s="66" t="s">
        <v>5686</v>
      </c>
      <c r="J1010" s="40" t="s">
        <v>5161</v>
      </c>
      <c r="K1010" s="66" t="s">
        <v>80</v>
      </c>
      <c r="L1010" s="76" t="s">
        <v>81</v>
      </c>
      <c r="M1010" s="86">
        <v>45569</v>
      </c>
      <c r="N1010" s="86">
        <v>45575</v>
      </c>
      <c r="O1010" s="86">
        <v>45712</v>
      </c>
      <c r="P1010" s="76">
        <v>4</v>
      </c>
      <c r="Q1010" s="76">
        <v>15</v>
      </c>
      <c r="R1010" s="76">
        <v>135</v>
      </c>
      <c r="S1010" s="76" t="s">
        <v>2785</v>
      </c>
      <c r="T1010" s="69">
        <v>23850000</v>
      </c>
      <c r="U1010" s="69">
        <v>5300000</v>
      </c>
      <c r="V1010" s="77">
        <v>1788</v>
      </c>
      <c r="W1010" s="97">
        <v>45545</v>
      </c>
      <c r="X1010" s="45">
        <v>95400000</v>
      </c>
      <c r="Y1010" s="77">
        <v>2386</v>
      </c>
      <c r="Z1010" s="97">
        <v>45573</v>
      </c>
      <c r="AA1010" s="111">
        <v>23850000</v>
      </c>
      <c r="AB1010" s="77" t="s">
        <v>84</v>
      </c>
      <c r="AC1010" s="86">
        <v>45569</v>
      </c>
      <c r="AD1010" s="48" t="s">
        <v>5687</v>
      </c>
      <c r="AE1010" s="8" t="s">
        <v>5688</v>
      </c>
      <c r="AF1010" s="77" t="s">
        <v>87</v>
      </c>
      <c r="AG1010" s="61" t="s">
        <v>643</v>
      </c>
      <c r="AH1010" s="61" t="s">
        <v>107</v>
      </c>
      <c r="AI1010" s="48" t="s">
        <v>108</v>
      </c>
      <c r="AJ1010" s="59">
        <v>45709</v>
      </c>
      <c r="AK1010" s="50">
        <v>7950000</v>
      </c>
      <c r="AL1010" s="50">
        <v>7950000</v>
      </c>
      <c r="AM1010" s="48">
        <v>131039</v>
      </c>
      <c r="AN1010" s="48">
        <v>1219</v>
      </c>
      <c r="AO1010" s="57">
        <v>45707</v>
      </c>
      <c r="AP1010" s="50">
        <v>7950000</v>
      </c>
      <c r="AQ1010" s="48">
        <v>1208</v>
      </c>
      <c r="AR1010" s="57">
        <v>45712</v>
      </c>
      <c r="AS1010" s="50">
        <v>7950000</v>
      </c>
      <c r="AT1010" s="66">
        <v>1</v>
      </c>
      <c r="AU1010" s="66">
        <v>15</v>
      </c>
      <c r="AV1010" s="66">
        <v>45</v>
      </c>
      <c r="AW1010" s="66" t="s">
        <v>110</v>
      </c>
      <c r="AX1010" s="52">
        <v>45</v>
      </c>
      <c r="AY1010" s="57">
        <v>45756</v>
      </c>
      <c r="AZ1010" s="37"/>
      <c r="BA1010" s="75"/>
      <c r="BB1010" s="75"/>
      <c r="BC1010" s="75"/>
      <c r="BD1010" s="75"/>
      <c r="BE1010" s="75"/>
      <c r="BF1010" s="75"/>
      <c r="BG1010" s="75"/>
      <c r="BH1010" s="75"/>
      <c r="BI1010" s="75"/>
      <c r="BJ1010" s="75"/>
      <c r="BK1010" s="75"/>
      <c r="BL1010" s="75"/>
      <c r="BM1010" s="75"/>
      <c r="BN1010" s="75"/>
      <c r="BO1010" s="75"/>
      <c r="BP1010" s="75"/>
      <c r="BQ1010" s="75"/>
      <c r="BR1010" s="75"/>
      <c r="BS1010" s="75"/>
      <c r="BT1010" s="75"/>
      <c r="BU1010" s="75"/>
      <c r="BV1010" s="75"/>
      <c r="BW1010" s="75"/>
      <c r="BX1010" s="64">
        <v>45756</v>
      </c>
      <c r="BY1010" s="65">
        <f>R1010+AX1010</f>
        <v>180</v>
      </c>
      <c r="BZ1010" s="66" t="s">
        <v>2888</v>
      </c>
      <c r="CA1010" s="42">
        <f>T1010+AL1010</f>
        <v>31800000</v>
      </c>
      <c r="CB1010" s="66" t="s">
        <v>91</v>
      </c>
    </row>
    <row r="1011" spans="1:80" s="58" customFormat="1" ht="29.25" customHeight="1" x14ac:dyDescent="0.3">
      <c r="A1011" s="75">
        <v>1010</v>
      </c>
      <c r="B1011" s="73">
        <v>114913</v>
      </c>
      <c r="C1011" s="36" t="s">
        <v>133</v>
      </c>
      <c r="D1011" s="71" t="s">
        <v>134</v>
      </c>
      <c r="E1011" s="71" t="s">
        <v>385</v>
      </c>
      <c r="F1011" s="66" t="s">
        <v>5689</v>
      </c>
      <c r="G1011" s="38" t="s">
        <v>5690</v>
      </c>
      <c r="H1011" s="76" t="s">
        <v>76</v>
      </c>
      <c r="I1011" s="66" t="s">
        <v>5691</v>
      </c>
      <c r="J1011" s="127" t="s">
        <v>4726</v>
      </c>
      <c r="K1011" s="66" t="s">
        <v>80</v>
      </c>
      <c r="L1011" s="76" t="s">
        <v>81</v>
      </c>
      <c r="M1011" s="86">
        <v>45569</v>
      </c>
      <c r="N1011" s="86">
        <v>45573</v>
      </c>
      <c r="O1011" s="86">
        <v>45710</v>
      </c>
      <c r="P1011" s="76">
        <v>4</v>
      </c>
      <c r="Q1011" s="76">
        <v>15</v>
      </c>
      <c r="R1011" s="76">
        <v>135</v>
      </c>
      <c r="S1011" s="76" t="s">
        <v>2785</v>
      </c>
      <c r="T1011" s="69">
        <v>12600000</v>
      </c>
      <c r="U1011" s="69">
        <v>2800000</v>
      </c>
      <c r="V1011" s="77">
        <v>1784</v>
      </c>
      <c r="W1011" s="97">
        <v>45545</v>
      </c>
      <c r="X1011" s="45">
        <v>504000000</v>
      </c>
      <c r="Y1011" s="77">
        <v>2400</v>
      </c>
      <c r="Z1011" s="97">
        <v>45573</v>
      </c>
      <c r="AA1011" s="111">
        <v>12600000</v>
      </c>
      <c r="AB1011" s="77" t="s">
        <v>84</v>
      </c>
      <c r="AC1011" s="86">
        <v>45569</v>
      </c>
      <c r="AD1011" s="48" t="s">
        <v>5692</v>
      </c>
      <c r="AE1011" s="8" t="s">
        <v>5693</v>
      </c>
      <c r="AF1011" s="77" t="s">
        <v>87</v>
      </c>
      <c r="AG1011" s="48" t="s">
        <v>626</v>
      </c>
      <c r="AH1011" s="60" t="s">
        <v>4568</v>
      </c>
      <c r="AI1011" s="48" t="s">
        <v>108</v>
      </c>
      <c r="AJ1011" s="59">
        <v>45691</v>
      </c>
      <c r="AK1011" s="50">
        <v>3900000</v>
      </c>
      <c r="AL1011" s="50">
        <v>3900000</v>
      </c>
      <c r="AM1011" s="48">
        <v>130331</v>
      </c>
      <c r="AN1011" s="48">
        <v>1155</v>
      </c>
      <c r="AO1011" s="57">
        <v>45699</v>
      </c>
      <c r="AP1011" s="50">
        <v>4200000</v>
      </c>
      <c r="AQ1011" s="48">
        <v>1185</v>
      </c>
      <c r="AR1011" s="57">
        <v>45706</v>
      </c>
      <c r="AS1011" s="50">
        <v>4200000</v>
      </c>
      <c r="AT1011" s="66">
        <v>1</v>
      </c>
      <c r="AU1011" s="66">
        <v>15</v>
      </c>
      <c r="AV1011" s="66">
        <v>45</v>
      </c>
      <c r="AW1011" s="66" t="s">
        <v>110</v>
      </c>
      <c r="AX1011" s="52">
        <v>45</v>
      </c>
      <c r="AY1011" s="57">
        <v>45754</v>
      </c>
      <c r="AZ1011" s="37"/>
      <c r="BA1011" s="75"/>
      <c r="BB1011" s="75"/>
      <c r="BC1011" s="75"/>
      <c r="BD1011" s="75"/>
      <c r="BE1011" s="75"/>
      <c r="BF1011" s="75"/>
      <c r="BG1011" s="75"/>
      <c r="BH1011" s="75"/>
      <c r="BI1011" s="75"/>
      <c r="BJ1011" s="75"/>
      <c r="BK1011" s="75"/>
      <c r="BL1011" s="75"/>
      <c r="BM1011" s="75"/>
      <c r="BN1011" s="75"/>
      <c r="BO1011" s="75"/>
      <c r="BP1011" s="75"/>
      <c r="BQ1011" s="75"/>
      <c r="BR1011" s="75"/>
      <c r="BS1011" s="75"/>
      <c r="BT1011" s="75"/>
      <c r="BU1011" s="75"/>
      <c r="BV1011" s="75"/>
      <c r="BW1011" s="75"/>
      <c r="BX1011" s="64">
        <v>45754</v>
      </c>
      <c r="BY1011" s="65">
        <f>R1011+AX1011</f>
        <v>180</v>
      </c>
      <c r="BZ1011" s="66" t="s">
        <v>2888</v>
      </c>
      <c r="CA1011" s="42">
        <f>T1011+AL1011</f>
        <v>16500000</v>
      </c>
      <c r="CB1011" s="66" t="s">
        <v>91</v>
      </c>
    </row>
    <row r="1012" spans="1:80" s="58" customFormat="1" ht="29.25" customHeight="1" x14ac:dyDescent="0.3">
      <c r="A1012" s="75">
        <v>1011</v>
      </c>
      <c r="B1012" s="73">
        <v>115608</v>
      </c>
      <c r="C1012" s="36" t="s">
        <v>1590</v>
      </c>
      <c r="D1012" s="71" t="s">
        <v>1591</v>
      </c>
      <c r="E1012" s="71" t="s">
        <v>1592</v>
      </c>
      <c r="F1012" s="66" t="s">
        <v>5694</v>
      </c>
      <c r="G1012" s="38" t="s">
        <v>2512</v>
      </c>
      <c r="H1012" s="76" t="s">
        <v>76</v>
      </c>
      <c r="I1012" s="76" t="s">
        <v>5695</v>
      </c>
      <c r="J1012" s="127" t="s">
        <v>5612</v>
      </c>
      <c r="K1012" s="66" t="s">
        <v>80</v>
      </c>
      <c r="L1012" s="76" t="s">
        <v>81</v>
      </c>
      <c r="M1012" s="86">
        <v>45569</v>
      </c>
      <c r="N1012" s="86">
        <v>45573</v>
      </c>
      <c r="O1012" s="86">
        <v>45695</v>
      </c>
      <c r="P1012" s="76">
        <v>4</v>
      </c>
      <c r="Q1012" s="76">
        <v>0</v>
      </c>
      <c r="R1012" s="76">
        <v>120</v>
      </c>
      <c r="S1012" s="76" t="s">
        <v>1144</v>
      </c>
      <c r="T1012" s="69">
        <v>10400000</v>
      </c>
      <c r="U1012" s="69">
        <v>2600000</v>
      </c>
      <c r="V1012" s="77">
        <v>1802</v>
      </c>
      <c r="W1012" s="97">
        <v>45545</v>
      </c>
      <c r="X1012" s="45">
        <v>93600000</v>
      </c>
      <c r="Y1012" s="77">
        <v>2387</v>
      </c>
      <c r="Z1012" s="97">
        <v>45573</v>
      </c>
      <c r="AA1012" s="111">
        <v>10400000</v>
      </c>
      <c r="AB1012" s="77" t="s">
        <v>84</v>
      </c>
      <c r="AC1012" s="86">
        <v>45569</v>
      </c>
      <c r="AD1012" s="48" t="s">
        <v>5696</v>
      </c>
      <c r="AE1012" s="8" t="s">
        <v>5697</v>
      </c>
      <c r="AF1012" s="77" t="s">
        <v>87</v>
      </c>
      <c r="AG1012" s="61" t="s">
        <v>978</v>
      </c>
      <c r="AH1012" s="60" t="s">
        <v>1594</v>
      </c>
      <c r="AI1012" s="48" t="s">
        <v>108</v>
      </c>
      <c r="AJ1012" s="59">
        <v>45693</v>
      </c>
      <c r="AK1012" s="50">
        <v>3900000</v>
      </c>
      <c r="AL1012" s="50">
        <v>3900000</v>
      </c>
      <c r="AM1012" s="48">
        <v>129577</v>
      </c>
      <c r="AN1012" s="48">
        <v>1066</v>
      </c>
      <c r="AO1012" s="57">
        <v>45687</v>
      </c>
      <c r="AP1012" s="50">
        <v>3900000</v>
      </c>
      <c r="AQ1012" s="48">
        <v>1105</v>
      </c>
      <c r="AR1012" s="57">
        <v>45698</v>
      </c>
      <c r="AS1012" s="50">
        <v>3900000</v>
      </c>
      <c r="AT1012" s="66">
        <v>1</v>
      </c>
      <c r="AU1012" s="66">
        <v>15</v>
      </c>
      <c r="AV1012" s="66">
        <v>45</v>
      </c>
      <c r="AW1012" s="66" t="s">
        <v>110</v>
      </c>
      <c r="AX1012" s="66">
        <v>45</v>
      </c>
      <c r="AY1012" s="57">
        <v>45738</v>
      </c>
      <c r="AZ1012" s="37"/>
      <c r="BA1012" s="75"/>
      <c r="BB1012" s="75"/>
      <c r="BC1012" s="75"/>
      <c r="BD1012" s="75"/>
      <c r="BE1012" s="75"/>
      <c r="BF1012" s="75"/>
      <c r="BG1012" s="75"/>
      <c r="BH1012" s="75"/>
      <c r="BI1012" s="75"/>
      <c r="BJ1012" s="75"/>
      <c r="BK1012" s="75"/>
      <c r="BL1012" s="75"/>
      <c r="BM1012" s="75"/>
      <c r="BN1012" s="75"/>
      <c r="BO1012" s="75"/>
      <c r="BP1012" s="75"/>
      <c r="BQ1012" s="75"/>
      <c r="BR1012" s="75"/>
      <c r="BS1012" s="75"/>
      <c r="BT1012" s="75"/>
      <c r="BU1012" s="75"/>
      <c r="BV1012" s="75"/>
      <c r="BW1012" s="75"/>
      <c r="BX1012" s="64">
        <v>45738</v>
      </c>
      <c r="BY1012" s="65">
        <f>R1012+AX1012</f>
        <v>165</v>
      </c>
      <c r="BZ1012" s="66" t="s">
        <v>4527</v>
      </c>
      <c r="CA1012" s="42">
        <f>T1012+AL1012</f>
        <v>14300000</v>
      </c>
      <c r="CB1012" s="66" t="s">
        <v>656</v>
      </c>
    </row>
    <row r="1013" spans="1:80" s="58" customFormat="1" ht="29.25" customHeight="1" x14ac:dyDescent="0.3">
      <c r="A1013" s="75">
        <v>1012</v>
      </c>
      <c r="B1013" s="73">
        <v>115608</v>
      </c>
      <c r="C1013" s="36" t="s">
        <v>1590</v>
      </c>
      <c r="D1013" s="71" t="s">
        <v>1591</v>
      </c>
      <c r="E1013" s="71" t="s">
        <v>1592</v>
      </c>
      <c r="F1013" s="66" t="s">
        <v>5698</v>
      </c>
      <c r="G1013" s="38" t="s">
        <v>2452</v>
      </c>
      <c r="H1013" s="76" t="s">
        <v>76</v>
      </c>
      <c r="I1013" s="66" t="s">
        <v>5699</v>
      </c>
      <c r="J1013" s="127" t="s">
        <v>5612</v>
      </c>
      <c r="K1013" s="66" t="s">
        <v>80</v>
      </c>
      <c r="L1013" s="76" t="s">
        <v>81</v>
      </c>
      <c r="M1013" s="86">
        <v>45569</v>
      </c>
      <c r="N1013" s="86">
        <v>45574</v>
      </c>
      <c r="O1013" s="86">
        <v>45696</v>
      </c>
      <c r="P1013" s="76">
        <v>4</v>
      </c>
      <c r="Q1013" s="76">
        <v>0</v>
      </c>
      <c r="R1013" s="76">
        <v>120</v>
      </c>
      <c r="S1013" s="76" t="s">
        <v>1144</v>
      </c>
      <c r="T1013" s="69">
        <v>10400000</v>
      </c>
      <c r="U1013" s="69">
        <v>2600000</v>
      </c>
      <c r="V1013" s="77">
        <v>1802</v>
      </c>
      <c r="W1013" s="97">
        <v>45545</v>
      </c>
      <c r="X1013" s="45">
        <v>93600000</v>
      </c>
      <c r="Y1013" s="77">
        <v>2388</v>
      </c>
      <c r="Z1013" s="97">
        <v>45573</v>
      </c>
      <c r="AA1013" s="111">
        <v>10400000</v>
      </c>
      <c r="AB1013" s="77" t="s">
        <v>84</v>
      </c>
      <c r="AC1013" s="86">
        <v>45569</v>
      </c>
      <c r="AD1013" s="48" t="s">
        <v>5700</v>
      </c>
      <c r="AE1013" s="8" t="s">
        <v>5701</v>
      </c>
      <c r="AF1013" s="77" t="s">
        <v>87</v>
      </c>
      <c r="AG1013" s="61" t="s">
        <v>978</v>
      </c>
      <c r="AH1013" s="60" t="s">
        <v>1594</v>
      </c>
      <c r="AI1013" s="48" t="s">
        <v>108</v>
      </c>
      <c r="AJ1013" s="59">
        <v>45693</v>
      </c>
      <c r="AK1013" s="50">
        <v>3900000</v>
      </c>
      <c r="AL1013" s="50">
        <v>3900000</v>
      </c>
      <c r="AM1013" s="48">
        <v>129649</v>
      </c>
      <c r="AN1013" s="48">
        <v>1052</v>
      </c>
      <c r="AO1013" s="57">
        <v>45687</v>
      </c>
      <c r="AP1013" s="50">
        <v>3900000</v>
      </c>
      <c r="AQ1013" s="48">
        <v>1106</v>
      </c>
      <c r="AR1013" s="57">
        <v>45698</v>
      </c>
      <c r="AS1013" s="50">
        <v>3900000</v>
      </c>
      <c r="AT1013" s="66">
        <v>1</v>
      </c>
      <c r="AU1013" s="66">
        <v>15</v>
      </c>
      <c r="AV1013" s="66">
        <v>45</v>
      </c>
      <c r="AW1013" s="66" t="s">
        <v>110</v>
      </c>
      <c r="AX1013" s="66">
        <v>45</v>
      </c>
      <c r="AY1013" s="57">
        <v>45739</v>
      </c>
      <c r="AZ1013" s="37"/>
      <c r="BA1013" s="75"/>
      <c r="BB1013" s="75"/>
      <c r="BC1013" s="75"/>
      <c r="BD1013" s="75"/>
      <c r="BE1013" s="75"/>
      <c r="BF1013" s="75"/>
      <c r="BG1013" s="75"/>
      <c r="BH1013" s="75"/>
      <c r="BI1013" s="75"/>
      <c r="BJ1013" s="75"/>
      <c r="BK1013" s="75"/>
      <c r="BL1013" s="75"/>
      <c r="BM1013" s="75"/>
      <c r="BN1013" s="75"/>
      <c r="BO1013" s="75"/>
      <c r="BP1013" s="75"/>
      <c r="BQ1013" s="75"/>
      <c r="BR1013" s="75"/>
      <c r="BS1013" s="75"/>
      <c r="BT1013" s="75"/>
      <c r="BU1013" s="75"/>
      <c r="BV1013" s="75"/>
      <c r="BW1013" s="75"/>
      <c r="BX1013" s="57">
        <v>45739</v>
      </c>
      <c r="BY1013" s="65">
        <f>R1013+AX1013</f>
        <v>165</v>
      </c>
      <c r="BZ1013" s="66" t="s">
        <v>4527</v>
      </c>
      <c r="CA1013" s="42">
        <f>T1013+AL1013</f>
        <v>14300000</v>
      </c>
      <c r="CB1013" s="66" t="s">
        <v>656</v>
      </c>
    </row>
    <row r="1014" spans="1:80" s="58" customFormat="1" ht="29.25" customHeight="1" x14ac:dyDescent="0.3">
      <c r="A1014" s="75">
        <v>1013</v>
      </c>
      <c r="B1014" s="73">
        <v>115608</v>
      </c>
      <c r="C1014" s="36" t="s">
        <v>1590</v>
      </c>
      <c r="D1014" s="71" t="s">
        <v>1591</v>
      </c>
      <c r="E1014" s="71" t="s">
        <v>1592</v>
      </c>
      <c r="F1014" s="66" t="s">
        <v>5702</v>
      </c>
      <c r="G1014" s="38" t="s">
        <v>5703</v>
      </c>
      <c r="H1014" s="76" t="s">
        <v>76</v>
      </c>
      <c r="I1014" s="76" t="s">
        <v>5704</v>
      </c>
      <c r="J1014" s="127" t="s">
        <v>5612</v>
      </c>
      <c r="K1014" s="66" t="s">
        <v>80</v>
      </c>
      <c r="L1014" s="76" t="s">
        <v>81</v>
      </c>
      <c r="M1014" s="86">
        <v>45569</v>
      </c>
      <c r="N1014" s="86">
        <v>45573</v>
      </c>
      <c r="O1014" s="86">
        <v>45695</v>
      </c>
      <c r="P1014" s="76">
        <v>4</v>
      </c>
      <c r="Q1014" s="76">
        <v>0</v>
      </c>
      <c r="R1014" s="76">
        <v>120</v>
      </c>
      <c r="S1014" s="76" t="s">
        <v>1144</v>
      </c>
      <c r="T1014" s="69">
        <v>10400000</v>
      </c>
      <c r="U1014" s="69">
        <v>2600000</v>
      </c>
      <c r="V1014" s="77">
        <v>1802</v>
      </c>
      <c r="W1014" s="97">
        <v>45545</v>
      </c>
      <c r="X1014" s="45">
        <v>93600000</v>
      </c>
      <c r="Y1014" s="77">
        <v>2389</v>
      </c>
      <c r="Z1014" s="97">
        <v>45573</v>
      </c>
      <c r="AA1014" s="111">
        <v>10400000</v>
      </c>
      <c r="AB1014" s="77" t="s">
        <v>84</v>
      </c>
      <c r="AC1014" s="86">
        <v>45569</v>
      </c>
      <c r="AD1014" s="48" t="s">
        <v>5705</v>
      </c>
      <c r="AE1014" s="8" t="s">
        <v>5706</v>
      </c>
      <c r="AF1014" s="77" t="s">
        <v>87</v>
      </c>
      <c r="AG1014" s="61" t="s">
        <v>978</v>
      </c>
      <c r="AH1014" s="60" t="s">
        <v>1594</v>
      </c>
      <c r="AI1014" s="48" t="s">
        <v>108</v>
      </c>
      <c r="AJ1014" s="59">
        <v>45693</v>
      </c>
      <c r="AK1014" s="50">
        <v>3900000</v>
      </c>
      <c r="AL1014" s="50">
        <v>3900000</v>
      </c>
      <c r="AM1014" s="48">
        <v>129609</v>
      </c>
      <c r="AN1014" s="48">
        <v>1053</v>
      </c>
      <c r="AO1014" s="57">
        <v>45687</v>
      </c>
      <c r="AP1014" s="50">
        <v>3900000</v>
      </c>
      <c r="AQ1014" s="48">
        <v>1107</v>
      </c>
      <c r="AR1014" s="57">
        <v>45698</v>
      </c>
      <c r="AS1014" s="50">
        <v>3900000</v>
      </c>
      <c r="AT1014" s="66">
        <v>1</v>
      </c>
      <c r="AU1014" s="66">
        <v>15</v>
      </c>
      <c r="AV1014" s="66">
        <v>45</v>
      </c>
      <c r="AW1014" s="66" t="s">
        <v>110</v>
      </c>
      <c r="AX1014" s="66">
        <v>45</v>
      </c>
      <c r="AY1014" s="57">
        <v>45738</v>
      </c>
      <c r="AZ1014" s="37"/>
      <c r="BA1014" s="75"/>
      <c r="BB1014" s="75"/>
      <c r="BC1014" s="75"/>
      <c r="BD1014" s="75"/>
      <c r="BE1014" s="75"/>
      <c r="BF1014" s="75"/>
      <c r="BG1014" s="75"/>
      <c r="BH1014" s="75"/>
      <c r="BI1014" s="75"/>
      <c r="BJ1014" s="75"/>
      <c r="BK1014" s="75"/>
      <c r="BL1014" s="75"/>
      <c r="BM1014" s="75"/>
      <c r="BN1014" s="75"/>
      <c r="BO1014" s="75"/>
      <c r="BP1014" s="75"/>
      <c r="BQ1014" s="75"/>
      <c r="BR1014" s="75"/>
      <c r="BS1014" s="75"/>
      <c r="BT1014" s="75"/>
      <c r="BU1014" s="75"/>
      <c r="BV1014" s="75"/>
      <c r="BW1014" s="75"/>
      <c r="BX1014" s="64">
        <v>45738</v>
      </c>
      <c r="BY1014" s="65">
        <f>R1014+AX1014</f>
        <v>165</v>
      </c>
      <c r="BZ1014" s="66" t="s">
        <v>4527</v>
      </c>
      <c r="CA1014" s="42">
        <f>T1014+AL1014</f>
        <v>14300000</v>
      </c>
      <c r="CB1014" s="66" t="s">
        <v>656</v>
      </c>
    </row>
    <row r="1015" spans="1:80" s="58" customFormat="1" ht="29.25" customHeight="1" x14ac:dyDescent="0.3">
      <c r="A1015" s="75">
        <v>1014</v>
      </c>
      <c r="B1015" s="73">
        <v>114925</v>
      </c>
      <c r="C1015" s="36" t="s">
        <v>133</v>
      </c>
      <c r="D1015" s="71" t="s">
        <v>134</v>
      </c>
      <c r="E1015" s="71" t="s">
        <v>385</v>
      </c>
      <c r="F1015" s="66" t="s">
        <v>5707</v>
      </c>
      <c r="G1015" s="38" t="s">
        <v>5708</v>
      </c>
      <c r="H1015" s="76" t="s">
        <v>76</v>
      </c>
      <c r="I1015" s="76" t="s">
        <v>5709</v>
      </c>
      <c r="J1015" s="40" t="s">
        <v>2758</v>
      </c>
      <c r="K1015" s="66" t="s">
        <v>80</v>
      </c>
      <c r="L1015" s="76" t="s">
        <v>81</v>
      </c>
      <c r="M1015" s="86">
        <v>45569</v>
      </c>
      <c r="N1015" s="86">
        <v>45573</v>
      </c>
      <c r="O1015" s="86">
        <v>45710</v>
      </c>
      <c r="P1015" s="76">
        <v>4</v>
      </c>
      <c r="Q1015" s="76">
        <v>15</v>
      </c>
      <c r="R1015" s="76">
        <v>135</v>
      </c>
      <c r="S1015" s="76" t="s">
        <v>2785</v>
      </c>
      <c r="T1015" s="69">
        <v>22500000</v>
      </c>
      <c r="U1015" s="69">
        <v>5000000</v>
      </c>
      <c r="V1015" s="77">
        <v>1797</v>
      </c>
      <c r="W1015" s="97">
        <v>45545</v>
      </c>
      <c r="X1015" s="45">
        <v>45000000</v>
      </c>
      <c r="Y1015" s="77">
        <v>2390</v>
      </c>
      <c r="Z1015" s="97">
        <v>45573</v>
      </c>
      <c r="AA1015" s="111">
        <v>22500000</v>
      </c>
      <c r="AB1015" s="77" t="s">
        <v>84</v>
      </c>
      <c r="AC1015" s="86">
        <v>45569</v>
      </c>
      <c r="AD1015" s="48" t="s">
        <v>5710</v>
      </c>
      <c r="AE1015" s="8" t="s">
        <v>5711</v>
      </c>
      <c r="AF1015" s="77" t="s">
        <v>87</v>
      </c>
      <c r="AG1015" s="61" t="s">
        <v>5712</v>
      </c>
      <c r="AH1015" s="61" t="s">
        <v>107</v>
      </c>
      <c r="AI1015" s="48" t="s">
        <v>108</v>
      </c>
      <c r="AJ1015" s="59">
        <v>45709</v>
      </c>
      <c r="AK1015" s="50">
        <v>7500000</v>
      </c>
      <c r="AL1015" s="50">
        <v>7500000</v>
      </c>
      <c r="AM1015" s="48">
        <v>131042</v>
      </c>
      <c r="AN1015" s="48">
        <v>1220</v>
      </c>
      <c r="AO1015" s="57">
        <v>45707</v>
      </c>
      <c r="AP1015" s="50">
        <v>7500000</v>
      </c>
      <c r="AQ1015" s="48">
        <v>1210</v>
      </c>
      <c r="AR1015" s="57">
        <v>45712</v>
      </c>
      <c r="AS1015" s="50">
        <v>7500000</v>
      </c>
      <c r="AT1015" s="65">
        <v>1</v>
      </c>
      <c r="AU1015" s="65">
        <v>15</v>
      </c>
      <c r="AV1015" s="65">
        <v>45</v>
      </c>
      <c r="AW1015" s="65" t="s">
        <v>110</v>
      </c>
      <c r="AX1015" s="65">
        <v>45</v>
      </c>
      <c r="AY1015" s="57">
        <v>45754</v>
      </c>
      <c r="AZ1015" s="37"/>
      <c r="BA1015" s="75"/>
      <c r="BB1015" s="75"/>
      <c r="BC1015" s="75"/>
      <c r="BD1015" s="75"/>
      <c r="BE1015" s="75"/>
      <c r="BF1015" s="75"/>
      <c r="BG1015" s="75"/>
      <c r="BH1015" s="75"/>
      <c r="BI1015" s="75"/>
      <c r="BJ1015" s="75"/>
      <c r="BK1015" s="75"/>
      <c r="BL1015" s="75"/>
      <c r="BM1015" s="75"/>
      <c r="BN1015" s="75"/>
      <c r="BO1015" s="75"/>
      <c r="BP1015" s="75"/>
      <c r="BQ1015" s="75"/>
      <c r="BR1015" s="75"/>
      <c r="BS1015" s="75"/>
      <c r="BT1015" s="75"/>
      <c r="BU1015" s="75"/>
      <c r="BV1015" s="75"/>
      <c r="BW1015" s="75"/>
      <c r="BX1015" s="64">
        <v>45754</v>
      </c>
      <c r="BY1015" s="65">
        <f>R1015+AX1015</f>
        <v>180</v>
      </c>
      <c r="BZ1015" s="66" t="s">
        <v>2888</v>
      </c>
      <c r="CA1015" s="42">
        <f>T1015+AL1015</f>
        <v>30000000</v>
      </c>
      <c r="CB1015" s="66" t="s">
        <v>91</v>
      </c>
    </row>
    <row r="1016" spans="1:80" s="58" customFormat="1" ht="29.25" customHeight="1" x14ac:dyDescent="0.3">
      <c r="A1016" s="75">
        <v>1015</v>
      </c>
      <c r="B1016" s="73">
        <v>114899</v>
      </c>
      <c r="C1016" s="36" t="s">
        <v>2497</v>
      </c>
      <c r="D1016" s="71" t="s">
        <v>2498</v>
      </c>
      <c r="E1016" s="71" t="s">
        <v>2499</v>
      </c>
      <c r="F1016" s="66" t="s">
        <v>5713</v>
      </c>
      <c r="G1016" s="38" t="s">
        <v>2602</v>
      </c>
      <c r="H1016" s="76" t="s">
        <v>76</v>
      </c>
      <c r="I1016" s="76" t="s">
        <v>5714</v>
      </c>
      <c r="J1016" s="40" t="s">
        <v>5715</v>
      </c>
      <c r="K1016" s="66" t="s">
        <v>80</v>
      </c>
      <c r="L1016" s="76" t="s">
        <v>81</v>
      </c>
      <c r="M1016" s="86">
        <v>45569</v>
      </c>
      <c r="N1016" s="86">
        <v>45573</v>
      </c>
      <c r="O1016" s="86">
        <v>45710</v>
      </c>
      <c r="P1016" s="76">
        <v>4</v>
      </c>
      <c r="Q1016" s="76">
        <v>15</v>
      </c>
      <c r="R1016" s="76">
        <v>135</v>
      </c>
      <c r="S1016" s="76" t="s">
        <v>2785</v>
      </c>
      <c r="T1016" s="69">
        <v>11700000</v>
      </c>
      <c r="U1016" s="69">
        <v>2600000</v>
      </c>
      <c r="V1016" s="77">
        <v>1818</v>
      </c>
      <c r="W1016" s="97">
        <v>45546</v>
      </c>
      <c r="X1016" s="45">
        <v>128700000</v>
      </c>
      <c r="Y1016" s="77">
        <v>2391</v>
      </c>
      <c r="Z1016" s="97">
        <v>45573</v>
      </c>
      <c r="AA1016" s="111">
        <v>11700000</v>
      </c>
      <c r="AB1016" s="77" t="s">
        <v>84</v>
      </c>
      <c r="AC1016" s="86">
        <v>45569</v>
      </c>
      <c r="AD1016" s="48" t="s">
        <v>5716</v>
      </c>
      <c r="AE1016" s="8" t="s">
        <v>5717</v>
      </c>
      <c r="AF1016" s="77" t="s">
        <v>87</v>
      </c>
      <c r="AG1016" s="61" t="s">
        <v>290</v>
      </c>
      <c r="AH1016" s="60" t="s">
        <v>4337</v>
      </c>
      <c r="AI1016" s="48" t="s">
        <v>108</v>
      </c>
      <c r="AJ1016" s="59">
        <v>45691</v>
      </c>
      <c r="AK1016" s="50">
        <v>3900000</v>
      </c>
      <c r="AL1016" s="50">
        <v>3900000</v>
      </c>
      <c r="AM1016" s="48">
        <v>129825</v>
      </c>
      <c r="AN1016" s="48">
        <v>1089</v>
      </c>
      <c r="AO1016" s="57">
        <v>45691</v>
      </c>
      <c r="AP1016" s="50">
        <v>3900000</v>
      </c>
      <c r="AQ1016" s="48">
        <v>1081</v>
      </c>
      <c r="AR1016" s="57">
        <v>45693</v>
      </c>
      <c r="AS1016" s="50">
        <v>3900000</v>
      </c>
      <c r="AT1016" s="65">
        <v>1</v>
      </c>
      <c r="AU1016" s="65">
        <v>15</v>
      </c>
      <c r="AV1016" s="65">
        <v>45</v>
      </c>
      <c r="AW1016" s="65" t="s">
        <v>110</v>
      </c>
      <c r="AX1016" s="52">
        <v>45</v>
      </c>
      <c r="AY1016" s="57">
        <v>45754</v>
      </c>
      <c r="AZ1016" s="37"/>
      <c r="BA1016" s="75"/>
      <c r="BB1016" s="75"/>
      <c r="BC1016" s="75"/>
      <c r="BD1016" s="75"/>
      <c r="BE1016" s="75"/>
      <c r="BF1016" s="75"/>
      <c r="BG1016" s="75"/>
      <c r="BH1016" s="75"/>
      <c r="BI1016" s="75"/>
      <c r="BJ1016" s="75"/>
      <c r="BK1016" s="75"/>
      <c r="BL1016" s="75"/>
      <c r="BM1016" s="75"/>
      <c r="BN1016" s="75"/>
      <c r="BO1016" s="75"/>
      <c r="BP1016" s="75"/>
      <c r="BQ1016" s="75"/>
      <c r="BR1016" s="75"/>
      <c r="BS1016" s="75"/>
      <c r="BT1016" s="75"/>
      <c r="BU1016" s="75"/>
      <c r="BV1016" s="75"/>
      <c r="BW1016" s="75"/>
      <c r="BX1016" s="57">
        <v>45754</v>
      </c>
      <c r="BY1016" s="65">
        <f>R1016+AX1016</f>
        <v>180</v>
      </c>
      <c r="BZ1016" s="66" t="s">
        <v>2888</v>
      </c>
      <c r="CA1016" s="42">
        <f>T1016+AL1016</f>
        <v>15600000</v>
      </c>
      <c r="CB1016" s="66" t="s">
        <v>91</v>
      </c>
    </row>
    <row r="1017" spans="1:80" s="58" customFormat="1" ht="29.25" customHeight="1" x14ac:dyDescent="0.3">
      <c r="A1017" s="75">
        <v>1016</v>
      </c>
      <c r="B1017" s="73">
        <v>114913</v>
      </c>
      <c r="C1017" s="36" t="s">
        <v>133</v>
      </c>
      <c r="D1017" s="71" t="s">
        <v>134</v>
      </c>
      <c r="E1017" s="71" t="s">
        <v>385</v>
      </c>
      <c r="F1017" s="66" t="s">
        <v>5718</v>
      </c>
      <c r="G1017" s="38" t="s">
        <v>5719</v>
      </c>
      <c r="H1017" s="76" t="s">
        <v>76</v>
      </c>
      <c r="I1017" s="76" t="s">
        <v>5720</v>
      </c>
      <c r="J1017" s="127" t="s">
        <v>4726</v>
      </c>
      <c r="K1017" s="66" t="s">
        <v>80</v>
      </c>
      <c r="L1017" s="76" t="s">
        <v>81</v>
      </c>
      <c r="M1017" s="86">
        <v>45569</v>
      </c>
      <c r="N1017" s="86">
        <v>45573</v>
      </c>
      <c r="O1017" s="86">
        <v>45710</v>
      </c>
      <c r="P1017" s="76">
        <v>4</v>
      </c>
      <c r="Q1017" s="76">
        <v>15</v>
      </c>
      <c r="R1017" s="76">
        <v>135</v>
      </c>
      <c r="S1017" s="76" t="s">
        <v>2785</v>
      </c>
      <c r="T1017" s="69">
        <v>12600000</v>
      </c>
      <c r="U1017" s="69">
        <v>2800000</v>
      </c>
      <c r="V1017" s="77">
        <v>1784</v>
      </c>
      <c r="W1017" s="97">
        <v>45546</v>
      </c>
      <c r="X1017" s="45">
        <v>128700000</v>
      </c>
      <c r="Y1017" s="77">
        <v>2392</v>
      </c>
      <c r="Z1017" s="97">
        <v>45573</v>
      </c>
      <c r="AA1017" s="111">
        <v>12600000</v>
      </c>
      <c r="AB1017" s="77" t="s">
        <v>84</v>
      </c>
      <c r="AC1017" s="86">
        <v>45569</v>
      </c>
      <c r="AD1017" s="48" t="s">
        <v>5721</v>
      </c>
      <c r="AE1017" s="8" t="s">
        <v>5722</v>
      </c>
      <c r="AF1017" s="77" t="s">
        <v>87</v>
      </c>
      <c r="AG1017" s="48" t="s">
        <v>626</v>
      </c>
      <c r="AH1017" s="60" t="s">
        <v>4568</v>
      </c>
      <c r="AI1017" s="48" t="s">
        <v>108</v>
      </c>
      <c r="AJ1017" s="59">
        <v>45704</v>
      </c>
      <c r="AK1017" s="50">
        <v>4200000</v>
      </c>
      <c r="AL1017" s="50">
        <v>4200000</v>
      </c>
      <c r="AM1017" s="48">
        <v>130320</v>
      </c>
      <c r="AN1017" s="48">
        <v>1150</v>
      </c>
      <c r="AO1017" s="57">
        <v>45699</v>
      </c>
      <c r="AP1017" s="50">
        <v>4200000</v>
      </c>
      <c r="AQ1017" s="48">
        <v>1186</v>
      </c>
      <c r="AR1017" s="57">
        <v>45706</v>
      </c>
      <c r="AS1017" s="50">
        <v>4200000</v>
      </c>
      <c r="AT1017" s="66">
        <v>1</v>
      </c>
      <c r="AU1017" s="66">
        <v>15</v>
      </c>
      <c r="AV1017" s="66">
        <v>45</v>
      </c>
      <c r="AW1017" s="66" t="s">
        <v>110</v>
      </c>
      <c r="AX1017" s="52">
        <v>45</v>
      </c>
      <c r="AY1017" s="57">
        <v>45753</v>
      </c>
      <c r="AZ1017" s="37"/>
      <c r="BA1017" s="75"/>
      <c r="BB1017" s="75"/>
      <c r="BC1017" s="75"/>
      <c r="BD1017" s="75"/>
      <c r="BE1017" s="75"/>
      <c r="BF1017" s="75"/>
      <c r="BG1017" s="75"/>
      <c r="BH1017" s="75"/>
      <c r="BI1017" s="75"/>
      <c r="BJ1017" s="75"/>
      <c r="BK1017" s="75"/>
      <c r="BL1017" s="75"/>
      <c r="BM1017" s="75"/>
      <c r="BN1017" s="75"/>
      <c r="BO1017" s="75"/>
      <c r="BP1017" s="75"/>
      <c r="BQ1017" s="75"/>
      <c r="BR1017" s="75"/>
      <c r="BS1017" s="75"/>
      <c r="BT1017" s="75"/>
      <c r="BU1017" s="75"/>
      <c r="BV1017" s="75"/>
      <c r="BW1017" s="75"/>
      <c r="BX1017" s="64">
        <v>45753</v>
      </c>
      <c r="BY1017" s="65">
        <f>R1017+AX1017</f>
        <v>180</v>
      </c>
      <c r="BZ1017" s="66" t="s">
        <v>2888</v>
      </c>
      <c r="CA1017" s="42">
        <f>T1017+AL1017</f>
        <v>16800000</v>
      </c>
      <c r="CB1017" s="66" t="s">
        <v>656</v>
      </c>
    </row>
    <row r="1018" spans="1:80" s="58" customFormat="1" ht="29.25" customHeight="1" x14ac:dyDescent="0.3">
      <c r="A1018" s="75">
        <v>1017</v>
      </c>
      <c r="B1018" s="73">
        <v>115607</v>
      </c>
      <c r="C1018" s="36" t="s">
        <v>71</v>
      </c>
      <c r="D1018" s="71" t="s">
        <v>72</v>
      </c>
      <c r="E1018" s="71" t="s">
        <v>73</v>
      </c>
      <c r="F1018" s="66" t="s">
        <v>5723</v>
      </c>
      <c r="G1018" s="38" t="s">
        <v>3049</v>
      </c>
      <c r="H1018" s="76" t="s">
        <v>76</v>
      </c>
      <c r="I1018" s="76" t="s">
        <v>5724</v>
      </c>
      <c r="J1018" s="40" t="s">
        <v>538</v>
      </c>
      <c r="K1018" s="66" t="s">
        <v>80</v>
      </c>
      <c r="L1018" s="76" t="s">
        <v>81</v>
      </c>
      <c r="M1018" s="86">
        <v>45569</v>
      </c>
      <c r="N1018" s="86">
        <v>45573</v>
      </c>
      <c r="O1018" s="86">
        <v>45695</v>
      </c>
      <c r="P1018" s="76">
        <v>4</v>
      </c>
      <c r="Q1018" s="76">
        <v>0</v>
      </c>
      <c r="R1018" s="76">
        <v>120</v>
      </c>
      <c r="S1018" s="76" t="s">
        <v>1144</v>
      </c>
      <c r="T1018" s="69">
        <v>24000000</v>
      </c>
      <c r="U1018" s="69">
        <v>6000000</v>
      </c>
      <c r="V1018" s="77">
        <v>1848</v>
      </c>
      <c r="W1018" s="97">
        <v>45553</v>
      </c>
      <c r="X1018" s="45">
        <v>24000000</v>
      </c>
      <c r="Y1018" s="77">
        <v>2393</v>
      </c>
      <c r="Z1018" s="97">
        <v>45573</v>
      </c>
      <c r="AA1018" s="111">
        <v>24000000</v>
      </c>
      <c r="AB1018" s="77" t="s">
        <v>84</v>
      </c>
      <c r="AC1018" s="86">
        <v>45569</v>
      </c>
      <c r="AD1018" s="48" t="s">
        <v>5725</v>
      </c>
      <c r="AE1018" s="8" t="s">
        <v>5726</v>
      </c>
      <c r="AF1018" s="77" t="s">
        <v>87</v>
      </c>
      <c r="AG1018" s="61" t="s">
        <v>149</v>
      </c>
      <c r="AH1018" s="60" t="s">
        <v>183</v>
      </c>
      <c r="AI1018" s="61" t="s">
        <v>2887</v>
      </c>
      <c r="AJ1018" s="59">
        <v>45685</v>
      </c>
      <c r="AK1018" s="50">
        <v>9000000</v>
      </c>
      <c r="AL1018" s="50">
        <v>9000000</v>
      </c>
      <c r="AM1018" s="48">
        <v>128684</v>
      </c>
      <c r="AN1018" s="48">
        <v>990</v>
      </c>
      <c r="AO1018" s="57">
        <v>45679</v>
      </c>
      <c r="AP1018" s="50">
        <v>9000000</v>
      </c>
      <c r="AQ1018" s="48">
        <v>1040</v>
      </c>
      <c r="AR1018" s="57">
        <v>45687</v>
      </c>
      <c r="AS1018" s="50">
        <v>9000000</v>
      </c>
      <c r="AT1018" s="66">
        <v>1</v>
      </c>
      <c r="AU1018" s="66">
        <v>15</v>
      </c>
      <c r="AV1018" s="66">
        <v>45</v>
      </c>
      <c r="AW1018" s="66" t="s">
        <v>110</v>
      </c>
      <c r="AX1018" s="52">
        <v>45</v>
      </c>
      <c r="AY1018" s="57">
        <v>45738</v>
      </c>
      <c r="AZ1018" s="37"/>
      <c r="BA1018" s="75"/>
      <c r="BB1018" s="75"/>
      <c r="BC1018" s="75"/>
      <c r="BD1018" s="75"/>
      <c r="BE1018" s="75"/>
      <c r="BF1018" s="75"/>
      <c r="BG1018" s="75"/>
      <c r="BH1018" s="75"/>
      <c r="BI1018" s="75"/>
      <c r="BJ1018" s="75"/>
      <c r="BK1018" s="75"/>
      <c r="BL1018" s="75"/>
      <c r="BM1018" s="75"/>
      <c r="BN1018" s="75"/>
      <c r="BO1018" s="75"/>
      <c r="BP1018" s="75"/>
      <c r="BQ1018" s="75"/>
      <c r="BR1018" s="75"/>
      <c r="BS1018" s="75"/>
      <c r="BT1018" s="75"/>
      <c r="BU1018" s="75"/>
      <c r="BV1018" s="75"/>
      <c r="BW1018" s="75"/>
      <c r="BX1018" s="57">
        <v>45738</v>
      </c>
      <c r="BY1018" s="65">
        <f>R1018+AX1018</f>
        <v>165</v>
      </c>
      <c r="BZ1018" s="66" t="s">
        <v>4527</v>
      </c>
      <c r="CA1018" s="42">
        <f>T1018+AL1018</f>
        <v>33000000</v>
      </c>
      <c r="CB1018" s="66" t="s">
        <v>656</v>
      </c>
    </row>
    <row r="1019" spans="1:80" s="58" customFormat="1" ht="29.25" customHeight="1" x14ac:dyDescent="0.3">
      <c r="A1019" s="75">
        <v>1018</v>
      </c>
      <c r="B1019" s="73">
        <v>114913</v>
      </c>
      <c r="C1019" s="36" t="s">
        <v>133</v>
      </c>
      <c r="D1019" s="71" t="s">
        <v>134</v>
      </c>
      <c r="E1019" s="71" t="s">
        <v>385</v>
      </c>
      <c r="F1019" s="66" t="s">
        <v>5727</v>
      </c>
      <c r="G1019" s="38" t="s">
        <v>5728</v>
      </c>
      <c r="H1019" s="76" t="s">
        <v>76</v>
      </c>
      <c r="I1019" s="76" t="s">
        <v>5729</v>
      </c>
      <c r="J1019" s="127" t="s">
        <v>4726</v>
      </c>
      <c r="K1019" s="66" t="s">
        <v>80</v>
      </c>
      <c r="L1019" s="76" t="s">
        <v>81</v>
      </c>
      <c r="M1019" s="86">
        <v>45569</v>
      </c>
      <c r="N1019" s="86">
        <v>45574</v>
      </c>
      <c r="O1019" s="86">
        <v>45711</v>
      </c>
      <c r="P1019" s="76">
        <v>4</v>
      </c>
      <c r="Q1019" s="76">
        <v>15</v>
      </c>
      <c r="R1019" s="76">
        <v>135</v>
      </c>
      <c r="S1019" s="76" t="s">
        <v>2785</v>
      </c>
      <c r="T1019" s="69">
        <v>12600000</v>
      </c>
      <c r="U1019" s="69">
        <v>2800000</v>
      </c>
      <c r="V1019" s="77">
        <v>1784</v>
      </c>
      <c r="W1019" s="97">
        <v>45546</v>
      </c>
      <c r="X1019" s="45">
        <v>128700000</v>
      </c>
      <c r="Y1019" s="77">
        <v>2394</v>
      </c>
      <c r="Z1019" s="97">
        <v>45573</v>
      </c>
      <c r="AA1019" s="111">
        <v>12600000</v>
      </c>
      <c r="AB1019" s="77" t="s">
        <v>84</v>
      </c>
      <c r="AC1019" s="86">
        <v>45569</v>
      </c>
      <c r="AD1019" s="48" t="s">
        <v>5730</v>
      </c>
      <c r="AE1019" s="8" t="s">
        <v>5731</v>
      </c>
      <c r="AF1019" s="77" t="s">
        <v>87</v>
      </c>
      <c r="AG1019" s="48" t="s">
        <v>626</v>
      </c>
      <c r="AH1019" s="60" t="s">
        <v>4568</v>
      </c>
      <c r="AI1019" s="48" t="s">
        <v>108</v>
      </c>
      <c r="AJ1019" s="59">
        <v>45701</v>
      </c>
      <c r="AK1019" s="50">
        <v>4200000</v>
      </c>
      <c r="AL1019" s="50">
        <v>4200000</v>
      </c>
      <c r="AM1019" s="48">
        <v>130330</v>
      </c>
      <c r="AN1019" s="48">
        <v>1154</v>
      </c>
      <c r="AO1019" s="57">
        <v>45699</v>
      </c>
      <c r="AP1019" s="50">
        <v>4200000</v>
      </c>
      <c r="AQ1019" s="48">
        <v>1164</v>
      </c>
      <c r="AR1019" s="57">
        <v>45702</v>
      </c>
      <c r="AS1019" s="50">
        <v>4200000</v>
      </c>
      <c r="AT1019" s="66">
        <v>1</v>
      </c>
      <c r="AU1019" s="66">
        <v>15</v>
      </c>
      <c r="AV1019" s="66">
        <v>45</v>
      </c>
      <c r="AW1019" s="66" t="s">
        <v>110</v>
      </c>
      <c r="AX1019" s="52">
        <v>45</v>
      </c>
      <c r="AY1019" s="57">
        <v>45755</v>
      </c>
      <c r="AZ1019" s="37"/>
      <c r="BA1019" s="75"/>
      <c r="BB1019" s="75"/>
      <c r="BC1019" s="75"/>
      <c r="BD1019" s="75"/>
      <c r="BE1019" s="75"/>
      <c r="BF1019" s="75"/>
      <c r="BG1019" s="75"/>
      <c r="BH1019" s="75"/>
      <c r="BI1019" s="75"/>
      <c r="BJ1019" s="75"/>
      <c r="BK1019" s="75"/>
      <c r="BL1019" s="75"/>
      <c r="BM1019" s="75"/>
      <c r="BN1019" s="75"/>
      <c r="BO1019" s="75"/>
      <c r="BP1019" s="75"/>
      <c r="BQ1019" s="75"/>
      <c r="BR1019" s="75"/>
      <c r="BS1019" s="75"/>
      <c r="BT1019" s="75"/>
      <c r="BU1019" s="75"/>
      <c r="BV1019" s="75"/>
      <c r="BW1019" s="75"/>
      <c r="BX1019" s="64">
        <v>45755</v>
      </c>
      <c r="BY1019" s="65">
        <f>R1019+AX1019</f>
        <v>180</v>
      </c>
      <c r="BZ1019" s="66" t="s">
        <v>2888</v>
      </c>
      <c r="CA1019" s="42">
        <f>T1019+AL1019</f>
        <v>16800000</v>
      </c>
      <c r="CB1019" s="66" t="s">
        <v>91</v>
      </c>
    </row>
    <row r="1020" spans="1:80" s="58" customFormat="1" ht="29.25" customHeight="1" x14ac:dyDescent="0.3">
      <c r="A1020" s="75">
        <v>1019</v>
      </c>
      <c r="B1020" s="73">
        <v>114914</v>
      </c>
      <c r="C1020" s="36" t="s">
        <v>133</v>
      </c>
      <c r="D1020" s="71" t="s">
        <v>134</v>
      </c>
      <c r="E1020" s="71" t="s">
        <v>385</v>
      </c>
      <c r="F1020" s="66" t="s">
        <v>5732</v>
      </c>
      <c r="G1020" s="38" t="s">
        <v>5733</v>
      </c>
      <c r="H1020" s="76" t="s">
        <v>76</v>
      </c>
      <c r="I1020" s="76" t="s">
        <v>5734</v>
      </c>
      <c r="J1020" s="40" t="s">
        <v>558</v>
      </c>
      <c r="K1020" s="66" t="s">
        <v>80</v>
      </c>
      <c r="L1020" s="76" t="s">
        <v>81</v>
      </c>
      <c r="M1020" s="86">
        <v>45569</v>
      </c>
      <c r="N1020" s="86">
        <v>45583</v>
      </c>
      <c r="O1020" s="86">
        <v>45720</v>
      </c>
      <c r="P1020" s="76">
        <v>4</v>
      </c>
      <c r="Q1020" s="76">
        <v>15</v>
      </c>
      <c r="R1020" s="76">
        <v>135</v>
      </c>
      <c r="S1020" s="76" t="s">
        <v>2785</v>
      </c>
      <c r="T1020" s="69">
        <v>11700000</v>
      </c>
      <c r="U1020" s="69">
        <v>2600000</v>
      </c>
      <c r="V1020" s="77">
        <v>1785</v>
      </c>
      <c r="W1020" s="97">
        <v>45546</v>
      </c>
      <c r="X1020" s="45">
        <v>128700000</v>
      </c>
      <c r="Y1020" s="77">
        <v>2395</v>
      </c>
      <c r="Z1020" s="97">
        <v>45573</v>
      </c>
      <c r="AA1020" s="111">
        <v>11700000</v>
      </c>
      <c r="AB1020" s="77" t="s">
        <v>84</v>
      </c>
      <c r="AC1020" s="86">
        <v>45569</v>
      </c>
      <c r="AD1020" s="48" t="s">
        <v>5735</v>
      </c>
      <c r="AE1020" s="8" t="s">
        <v>5736</v>
      </c>
      <c r="AF1020" s="77" t="s">
        <v>87</v>
      </c>
      <c r="AG1020" s="61" t="s">
        <v>643</v>
      </c>
      <c r="AH1020" s="61" t="s">
        <v>107</v>
      </c>
      <c r="AI1020" s="48" t="s">
        <v>77</v>
      </c>
      <c r="AJ1020" s="48" t="s">
        <v>77</v>
      </c>
      <c r="AK1020" s="49"/>
      <c r="AL1020" s="50"/>
      <c r="AM1020" s="48" t="s">
        <v>77</v>
      </c>
      <c r="AN1020" s="48" t="s">
        <v>77</v>
      </c>
      <c r="AO1020" s="48" t="s">
        <v>77</v>
      </c>
      <c r="AP1020" s="48" t="s">
        <v>77</v>
      </c>
      <c r="AQ1020" s="48" t="s">
        <v>77</v>
      </c>
      <c r="AR1020" s="48" t="s">
        <v>77</v>
      </c>
      <c r="AS1020" s="48" t="s">
        <v>77</v>
      </c>
      <c r="AT1020" s="51"/>
      <c r="AU1020" s="51"/>
      <c r="AV1020" s="51"/>
      <c r="AW1020" s="51"/>
      <c r="AX1020" s="52"/>
      <c r="AY1020" s="37"/>
      <c r="AZ1020" s="37"/>
      <c r="BA1020" s="75"/>
      <c r="BB1020" s="75"/>
      <c r="BC1020" s="75"/>
      <c r="BD1020" s="75"/>
      <c r="BE1020" s="75"/>
      <c r="BF1020" s="75"/>
      <c r="BG1020" s="75"/>
      <c r="BH1020" s="75"/>
      <c r="BI1020" s="75"/>
      <c r="BJ1020" s="75"/>
      <c r="BK1020" s="75"/>
      <c r="BL1020" s="75"/>
      <c r="BM1020" s="75"/>
      <c r="BN1020" s="75"/>
      <c r="BO1020" s="75"/>
      <c r="BP1020" s="75"/>
      <c r="BQ1020" s="75"/>
      <c r="BR1020" s="75"/>
      <c r="BS1020" s="75"/>
      <c r="BT1020" s="75"/>
      <c r="BU1020" s="75"/>
      <c r="BV1020" s="75"/>
      <c r="BW1020" s="75"/>
      <c r="BX1020" s="64">
        <f>O1020</f>
        <v>45720</v>
      </c>
      <c r="BY1020" s="65">
        <f>R1020+AX1020</f>
        <v>135</v>
      </c>
      <c r="BZ1020" s="66" t="str">
        <f>S1020</f>
        <v>4 MESES Y 15 DIAS</v>
      </c>
      <c r="CA1020" s="42">
        <f>T1020+AL1020</f>
        <v>11700000</v>
      </c>
      <c r="CB1020" s="66" t="s">
        <v>656</v>
      </c>
    </row>
    <row r="1021" spans="1:80" s="58" customFormat="1" ht="29.25" customHeight="1" x14ac:dyDescent="0.3">
      <c r="A1021" s="75">
        <v>1020</v>
      </c>
      <c r="B1021" s="73">
        <v>114922</v>
      </c>
      <c r="C1021" s="36" t="s">
        <v>133</v>
      </c>
      <c r="D1021" s="71" t="s">
        <v>134</v>
      </c>
      <c r="E1021" s="71" t="s">
        <v>385</v>
      </c>
      <c r="F1021" s="66" t="s">
        <v>5737</v>
      </c>
      <c r="G1021" s="38" t="s">
        <v>5738</v>
      </c>
      <c r="H1021" s="76" t="s">
        <v>76</v>
      </c>
      <c r="I1021" s="76" t="s">
        <v>5739</v>
      </c>
      <c r="J1021" s="40" t="s">
        <v>5161</v>
      </c>
      <c r="K1021" s="66" t="s">
        <v>80</v>
      </c>
      <c r="L1021" s="76" t="s">
        <v>81</v>
      </c>
      <c r="M1021" s="86">
        <v>45569</v>
      </c>
      <c r="N1021" s="86">
        <v>45589</v>
      </c>
      <c r="O1021" s="86">
        <v>45724</v>
      </c>
      <c r="P1021" s="76">
        <v>4</v>
      </c>
      <c r="Q1021" s="76">
        <v>15</v>
      </c>
      <c r="R1021" s="76">
        <v>135</v>
      </c>
      <c r="S1021" s="76" t="s">
        <v>2785</v>
      </c>
      <c r="T1021" s="69">
        <v>23850000</v>
      </c>
      <c r="U1021" s="69">
        <v>5300000</v>
      </c>
      <c r="V1021" s="77">
        <v>1788</v>
      </c>
      <c r="W1021" s="97">
        <v>45545</v>
      </c>
      <c r="X1021" s="45">
        <v>95400000</v>
      </c>
      <c r="Y1021" s="77">
        <v>2396</v>
      </c>
      <c r="Z1021" s="97">
        <v>45573</v>
      </c>
      <c r="AA1021" s="111">
        <v>23850000</v>
      </c>
      <c r="AB1021" s="77" t="s">
        <v>84</v>
      </c>
      <c r="AC1021" s="86">
        <v>45569</v>
      </c>
      <c r="AD1021" s="48" t="s">
        <v>5740</v>
      </c>
      <c r="AE1021" s="8" t="s">
        <v>5741</v>
      </c>
      <c r="AF1021" s="77" t="s">
        <v>87</v>
      </c>
      <c r="AG1021" s="61" t="s">
        <v>643</v>
      </c>
      <c r="AH1021" s="61" t="s">
        <v>107</v>
      </c>
      <c r="AI1021" s="48" t="s">
        <v>77</v>
      </c>
      <c r="AJ1021" s="48" t="s">
        <v>77</v>
      </c>
      <c r="AK1021" s="49"/>
      <c r="AL1021" s="50"/>
      <c r="AM1021" s="48" t="s">
        <v>77</v>
      </c>
      <c r="AN1021" s="48" t="s">
        <v>77</v>
      </c>
      <c r="AO1021" s="48" t="s">
        <v>77</v>
      </c>
      <c r="AP1021" s="48" t="s">
        <v>77</v>
      </c>
      <c r="AQ1021" s="48" t="s">
        <v>77</v>
      </c>
      <c r="AR1021" s="48" t="s">
        <v>77</v>
      </c>
      <c r="AS1021" s="48" t="s">
        <v>77</v>
      </c>
      <c r="AT1021" s="51"/>
      <c r="AU1021" s="51"/>
      <c r="AV1021" s="51"/>
      <c r="AW1021" s="51"/>
      <c r="AX1021" s="52"/>
      <c r="AY1021" s="37"/>
      <c r="AZ1021" s="37"/>
      <c r="BA1021" s="75"/>
      <c r="BB1021" s="75"/>
      <c r="BC1021" s="75"/>
      <c r="BD1021" s="75"/>
      <c r="BE1021" s="75"/>
      <c r="BF1021" s="75"/>
      <c r="BG1021" s="75"/>
      <c r="BH1021" s="75"/>
      <c r="BI1021" s="75"/>
      <c r="BJ1021" s="75"/>
      <c r="BK1021" s="75"/>
      <c r="BL1021" s="75"/>
      <c r="BM1021" s="75"/>
      <c r="BN1021" s="75"/>
      <c r="BO1021" s="75"/>
      <c r="BP1021" s="75"/>
      <c r="BQ1021" s="75"/>
      <c r="BR1021" s="75"/>
      <c r="BS1021" s="75"/>
      <c r="BT1021" s="75"/>
      <c r="BU1021" s="75"/>
      <c r="BV1021" s="75"/>
      <c r="BW1021" s="75"/>
      <c r="BX1021" s="64">
        <f>O1021</f>
        <v>45724</v>
      </c>
      <c r="BY1021" s="65">
        <f>R1021+AX1021</f>
        <v>135</v>
      </c>
      <c r="BZ1021" s="66" t="str">
        <f>S1021</f>
        <v>4 MESES Y 15 DIAS</v>
      </c>
      <c r="CA1021" s="42">
        <f>T1021+AL1021</f>
        <v>23850000</v>
      </c>
      <c r="CB1021" s="66" t="s">
        <v>656</v>
      </c>
    </row>
    <row r="1022" spans="1:80" s="58" customFormat="1" ht="29.25" customHeight="1" x14ac:dyDescent="0.3">
      <c r="A1022" s="75">
        <v>1021</v>
      </c>
      <c r="B1022" s="73">
        <v>115632</v>
      </c>
      <c r="C1022" s="36" t="s">
        <v>121</v>
      </c>
      <c r="D1022" s="71" t="s">
        <v>122</v>
      </c>
      <c r="E1022" s="71" t="s">
        <v>123</v>
      </c>
      <c r="F1022" s="66" t="s">
        <v>5742</v>
      </c>
      <c r="G1022" s="38" t="s">
        <v>1947</v>
      </c>
      <c r="H1022" s="76" t="s">
        <v>76</v>
      </c>
      <c r="I1022" s="76" t="s">
        <v>5743</v>
      </c>
      <c r="J1022" s="127" t="s">
        <v>5473</v>
      </c>
      <c r="K1022" s="66" t="s">
        <v>80</v>
      </c>
      <c r="L1022" s="76" t="s">
        <v>81</v>
      </c>
      <c r="M1022" s="86">
        <v>45569</v>
      </c>
      <c r="N1022" s="86">
        <v>45575</v>
      </c>
      <c r="O1022" s="86">
        <v>45697</v>
      </c>
      <c r="P1022" s="76">
        <v>4</v>
      </c>
      <c r="Q1022" s="76">
        <v>0</v>
      </c>
      <c r="R1022" s="76">
        <v>120</v>
      </c>
      <c r="S1022" s="76" t="s">
        <v>1144</v>
      </c>
      <c r="T1022" s="69">
        <v>21600000</v>
      </c>
      <c r="U1022" s="69">
        <v>5400000</v>
      </c>
      <c r="V1022" s="77">
        <v>1804</v>
      </c>
      <c r="W1022" s="97">
        <v>45546</v>
      </c>
      <c r="X1022" s="45">
        <v>280800000</v>
      </c>
      <c r="Y1022" s="77">
        <v>2397</v>
      </c>
      <c r="Z1022" s="97">
        <v>45573</v>
      </c>
      <c r="AA1022" s="111">
        <v>21600000</v>
      </c>
      <c r="AB1022" s="77" t="s">
        <v>84</v>
      </c>
      <c r="AC1022" s="86">
        <v>45569</v>
      </c>
      <c r="AD1022" s="48" t="s">
        <v>5744</v>
      </c>
      <c r="AE1022" s="8" t="s">
        <v>5745</v>
      </c>
      <c r="AF1022" s="77" t="s">
        <v>87</v>
      </c>
      <c r="AG1022" s="61" t="s">
        <v>130</v>
      </c>
      <c r="AH1022" s="99" t="s">
        <v>3668</v>
      </c>
      <c r="AI1022" s="48" t="s">
        <v>108</v>
      </c>
      <c r="AJ1022" s="59">
        <v>45691</v>
      </c>
      <c r="AK1022" s="50">
        <v>8100000</v>
      </c>
      <c r="AL1022" s="50">
        <v>8100000</v>
      </c>
      <c r="AM1022" s="48">
        <v>129029</v>
      </c>
      <c r="AN1022" s="48">
        <v>1020</v>
      </c>
      <c r="AO1022" s="57">
        <v>45685</v>
      </c>
      <c r="AP1022" s="50">
        <v>8100000</v>
      </c>
      <c r="AQ1022" s="48">
        <v>1158</v>
      </c>
      <c r="AR1022" s="57">
        <v>45702</v>
      </c>
      <c r="AS1022" s="50">
        <v>8100000</v>
      </c>
      <c r="AT1022" s="66">
        <v>1</v>
      </c>
      <c r="AU1022" s="66">
        <v>15</v>
      </c>
      <c r="AV1022" s="66">
        <v>45</v>
      </c>
      <c r="AW1022" s="66" t="s">
        <v>110</v>
      </c>
      <c r="AX1022" s="52">
        <v>45</v>
      </c>
      <c r="AY1022" s="57">
        <v>45740</v>
      </c>
      <c r="AZ1022" s="37"/>
      <c r="BA1022" s="75"/>
      <c r="BB1022" s="75"/>
      <c r="BC1022" s="75"/>
      <c r="BD1022" s="75"/>
      <c r="BE1022" s="75"/>
      <c r="BF1022" s="75"/>
      <c r="BG1022" s="75"/>
      <c r="BH1022" s="75"/>
      <c r="BI1022" s="75"/>
      <c r="BJ1022" s="75"/>
      <c r="BK1022" s="75"/>
      <c r="BL1022" s="75"/>
      <c r="BM1022" s="75"/>
      <c r="BN1022" s="75"/>
      <c r="BO1022" s="75"/>
      <c r="BP1022" s="75"/>
      <c r="BQ1022" s="75"/>
      <c r="BR1022" s="75"/>
      <c r="BS1022" s="75"/>
      <c r="BT1022" s="75"/>
      <c r="BU1022" s="75"/>
      <c r="BV1022" s="75"/>
      <c r="BW1022" s="75"/>
      <c r="BX1022" s="57">
        <v>45740</v>
      </c>
      <c r="BY1022" s="65">
        <f>R1022+AX1022</f>
        <v>165</v>
      </c>
      <c r="BZ1022" s="76" t="s">
        <v>4527</v>
      </c>
      <c r="CA1022" s="42">
        <f>T1022+AL1022</f>
        <v>29700000</v>
      </c>
      <c r="CB1022" s="66" t="s">
        <v>656</v>
      </c>
    </row>
    <row r="1023" spans="1:80" s="58" customFormat="1" ht="29.25" customHeight="1" x14ac:dyDescent="0.3">
      <c r="A1023" s="75">
        <v>1022</v>
      </c>
      <c r="B1023" s="73">
        <v>115632</v>
      </c>
      <c r="C1023" s="36" t="s">
        <v>121</v>
      </c>
      <c r="D1023" s="71" t="s">
        <v>122</v>
      </c>
      <c r="E1023" s="71" t="s">
        <v>123</v>
      </c>
      <c r="F1023" s="66" t="s">
        <v>5746</v>
      </c>
      <c r="G1023" s="38" t="s">
        <v>1473</v>
      </c>
      <c r="H1023" s="76" t="s">
        <v>76</v>
      </c>
      <c r="I1023" s="76" t="s">
        <v>5747</v>
      </c>
      <c r="J1023" s="127" t="s">
        <v>5473</v>
      </c>
      <c r="K1023" s="66" t="s">
        <v>80</v>
      </c>
      <c r="L1023" s="76" t="s">
        <v>81</v>
      </c>
      <c r="M1023" s="86">
        <v>45569</v>
      </c>
      <c r="N1023" s="86">
        <v>45573</v>
      </c>
      <c r="O1023" s="86">
        <v>45695</v>
      </c>
      <c r="P1023" s="76">
        <v>4</v>
      </c>
      <c r="Q1023" s="76">
        <v>0</v>
      </c>
      <c r="R1023" s="76">
        <v>120</v>
      </c>
      <c r="S1023" s="76" t="s">
        <v>1144</v>
      </c>
      <c r="T1023" s="69">
        <v>21600000</v>
      </c>
      <c r="U1023" s="69">
        <v>5400000</v>
      </c>
      <c r="V1023" s="77">
        <v>1804</v>
      </c>
      <c r="W1023" s="97">
        <v>45546</v>
      </c>
      <c r="X1023" s="45">
        <v>280800000</v>
      </c>
      <c r="Y1023" s="77">
        <v>2398</v>
      </c>
      <c r="Z1023" s="97">
        <v>45573</v>
      </c>
      <c r="AA1023" s="111">
        <v>21600000</v>
      </c>
      <c r="AB1023" s="77" t="s">
        <v>84</v>
      </c>
      <c r="AC1023" s="86">
        <v>45569</v>
      </c>
      <c r="AD1023" s="48" t="s">
        <v>5748</v>
      </c>
      <c r="AE1023" s="8" t="s">
        <v>5749</v>
      </c>
      <c r="AF1023" s="77" t="s">
        <v>87</v>
      </c>
      <c r="AG1023" s="61" t="s">
        <v>130</v>
      </c>
      <c r="AH1023" s="99" t="s">
        <v>3668</v>
      </c>
      <c r="AI1023" s="48" t="s">
        <v>108</v>
      </c>
      <c r="AJ1023" s="59">
        <v>45693</v>
      </c>
      <c r="AK1023" s="50">
        <v>8100000</v>
      </c>
      <c r="AL1023" s="50">
        <v>8100000</v>
      </c>
      <c r="AM1023" s="48">
        <v>129031</v>
      </c>
      <c r="AN1023" s="48">
        <v>1021</v>
      </c>
      <c r="AO1023" s="57">
        <v>45685</v>
      </c>
      <c r="AP1023" s="50">
        <v>8100000</v>
      </c>
      <c r="AQ1023" s="48">
        <v>1108</v>
      </c>
      <c r="AR1023" s="57">
        <v>45698</v>
      </c>
      <c r="AS1023" s="50">
        <v>8100000</v>
      </c>
      <c r="AT1023" s="66">
        <v>1</v>
      </c>
      <c r="AU1023" s="66">
        <v>15</v>
      </c>
      <c r="AV1023" s="66">
        <v>45</v>
      </c>
      <c r="AW1023" s="66" t="s">
        <v>110</v>
      </c>
      <c r="AX1023" s="66">
        <v>45</v>
      </c>
      <c r="AY1023" s="57">
        <v>45738</v>
      </c>
      <c r="AZ1023" s="37"/>
      <c r="BA1023" s="75"/>
      <c r="BB1023" s="75"/>
      <c r="BC1023" s="75"/>
      <c r="BD1023" s="75"/>
      <c r="BE1023" s="75"/>
      <c r="BF1023" s="75"/>
      <c r="BG1023" s="75"/>
      <c r="BH1023" s="75"/>
      <c r="BI1023" s="75"/>
      <c r="BJ1023" s="75"/>
      <c r="BK1023" s="75"/>
      <c r="BL1023" s="75"/>
      <c r="BM1023" s="75"/>
      <c r="BN1023" s="75"/>
      <c r="BO1023" s="75"/>
      <c r="BP1023" s="75"/>
      <c r="BQ1023" s="75"/>
      <c r="BR1023" s="75"/>
      <c r="BS1023" s="75"/>
      <c r="BT1023" s="75"/>
      <c r="BU1023" s="75"/>
      <c r="BV1023" s="75"/>
      <c r="BW1023" s="75"/>
      <c r="BX1023" s="64">
        <v>45738</v>
      </c>
      <c r="BY1023" s="65">
        <f>R1023+AX1023</f>
        <v>165</v>
      </c>
      <c r="BZ1023" s="66" t="s">
        <v>4527</v>
      </c>
      <c r="CA1023" s="42">
        <f>T1023+AL1023</f>
        <v>29700000</v>
      </c>
      <c r="CB1023" s="66" t="s">
        <v>656</v>
      </c>
    </row>
    <row r="1024" spans="1:80" s="58" customFormat="1" ht="29.25" customHeight="1" x14ac:dyDescent="0.3">
      <c r="A1024" s="75">
        <v>1023</v>
      </c>
      <c r="B1024" s="73">
        <v>115632</v>
      </c>
      <c r="C1024" s="36" t="s">
        <v>121</v>
      </c>
      <c r="D1024" s="71" t="s">
        <v>122</v>
      </c>
      <c r="E1024" s="71" t="s">
        <v>123</v>
      </c>
      <c r="F1024" s="66" t="s">
        <v>5750</v>
      </c>
      <c r="G1024" s="38" t="s">
        <v>5751</v>
      </c>
      <c r="H1024" s="76" t="s">
        <v>76</v>
      </c>
      <c r="I1024" s="76" t="s">
        <v>5752</v>
      </c>
      <c r="J1024" s="127" t="s">
        <v>5473</v>
      </c>
      <c r="K1024" s="66" t="s">
        <v>80</v>
      </c>
      <c r="L1024" s="76" t="s">
        <v>81</v>
      </c>
      <c r="M1024" s="86">
        <v>45569</v>
      </c>
      <c r="N1024" s="86">
        <v>45573</v>
      </c>
      <c r="O1024" s="86">
        <v>45695</v>
      </c>
      <c r="P1024" s="76">
        <v>4</v>
      </c>
      <c r="Q1024" s="76">
        <v>0</v>
      </c>
      <c r="R1024" s="76">
        <v>120</v>
      </c>
      <c r="S1024" s="76" t="s">
        <v>1144</v>
      </c>
      <c r="T1024" s="69">
        <v>21600000</v>
      </c>
      <c r="U1024" s="69">
        <v>5400000</v>
      </c>
      <c r="V1024" s="77">
        <v>1804</v>
      </c>
      <c r="W1024" s="97">
        <v>45546</v>
      </c>
      <c r="X1024" s="45">
        <v>280800000</v>
      </c>
      <c r="Y1024" s="77">
        <v>2399</v>
      </c>
      <c r="Z1024" s="97">
        <v>45573</v>
      </c>
      <c r="AA1024" s="111">
        <v>21600000</v>
      </c>
      <c r="AB1024" s="77" t="s">
        <v>84</v>
      </c>
      <c r="AC1024" s="86">
        <v>45569</v>
      </c>
      <c r="AD1024" s="48" t="s">
        <v>5753</v>
      </c>
      <c r="AE1024" s="8" t="s">
        <v>5754</v>
      </c>
      <c r="AF1024" s="77" t="s">
        <v>87</v>
      </c>
      <c r="AG1024" s="61" t="s">
        <v>130</v>
      </c>
      <c r="AH1024" s="99" t="s">
        <v>3668</v>
      </c>
      <c r="AI1024" s="48" t="s">
        <v>108</v>
      </c>
      <c r="AJ1024" s="59">
        <v>45686</v>
      </c>
      <c r="AK1024" s="50">
        <v>8100000</v>
      </c>
      <c r="AL1024" s="50">
        <v>8100000</v>
      </c>
      <c r="AM1024" s="48">
        <v>129033</v>
      </c>
      <c r="AN1024" s="48">
        <v>1012</v>
      </c>
      <c r="AO1024" s="57">
        <v>45685</v>
      </c>
      <c r="AP1024" s="50">
        <v>8100000</v>
      </c>
      <c r="AQ1024" s="48">
        <v>1054</v>
      </c>
      <c r="AR1024" s="57">
        <v>45692</v>
      </c>
      <c r="AS1024" s="50">
        <v>8100000</v>
      </c>
      <c r="AT1024" s="65">
        <v>1</v>
      </c>
      <c r="AU1024" s="65">
        <v>15</v>
      </c>
      <c r="AV1024" s="65">
        <v>45</v>
      </c>
      <c r="AW1024" s="66" t="s">
        <v>110</v>
      </c>
      <c r="AX1024" s="52">
        <v>45</v>
      </c>
      <c r="AY1024" s="57">
        <v>45738</v>
      </c>
      <c r="AZ1024" s="37"/>
      <c r="BA1024" s="75"/>
      <c r="BB1024" s="75"/>
      <c r="BC1024" s="75"/>
      <c r="BD1024" s="75"/>
      <c r="BE1024" s="75"/>
      <c r="BF1024" s="75"/>
      <c r="BG1024" s="75"/>
      <c r="BH1024" s="75"/>
      <c r="BI1024" s="75"/>
      <c r="BJ1024" s="75"/>
      <c r="BK1024" s="75"/>
      <c r="BL1024" s="75"/>
      <c r="BM1024" s="75"/>
      <c r="BN1024" s="75"/>
      <c r="BO1024" s="75"/>
      <c r="BP1024" s="75"/>
      <c r="BQ1024" s="75"/>
      <c r="BR1024" s="75"/>
      <c r="BS1024" s="75"/>
      <c r="BT1024" s="75"/>
      <c r="BU1024" s="75"/>
      <c r="BV1024" s="75"/>
      <c r="BW1024" s="75"/>
      <c r="BX1024" s="57">
        <v>45738</v>
      </c>
      <c r="BY1024" s="65">
        <f>R1024+AX1024</f>
        <v>165</v>
      </c>
      <c r="BZ1024" s="66" t="s">
        <v>4527</v>
      </c>
      <c r="CA1024" s="42">
        <f>T1024+AL1024</f>
        <v>29700000</v>
      </c>
      <c r="CB1024" s="66" t="s">
        <v>656</v>
      </c>
    </row>
    <row r="1025" spans="1:80" s="58" customFormat="1" ht="29.25" customHeight="1" x14ac:dyDescent="0.3">
      <c r="A1025" s="75">
        <v>1024</v>
      </c>
      <c r="B1025" s="73">
        <v>116570</v>
      </c>
      <c r="C1025" s="36" t="s">
        <v>133</v>
      </c>
      <c r="D1025" s="71" t="s">
        <v>134</v>
      </c>
      <c r="E1025" s="71" t="s">
        <v>385</v>
      </c>
      <c r="F1025" s="66" t="s">
        <v>5755</v>
      </c>
      <c r="G1025" s="38" t="s">
        <v>2624</v>
      </c>
      <c r="H1025" s="76" t="s">
        <v>76</v>
      </c>
      <c r="I1025" s="76" t="s">
        <v>5756</v>
      </c>
      <c r="J1025" s="127" t="s">
        <v>1129</v>
      </c>
      <c r="K1025" s="66" t="s">
        <v>80</v>
      </c>
      <c r="L1025" s="76" t="s">
        <v>81</v>
      </c>
      <c r="M1025" s="86">
        <v>45573</v>
      </c>
      <c r="N1025" s="86">
        <v>45587</v>
      </c>
      <c r="O1025" s="86">
        <v>45694</v>
      </c>
      <c r="P1025" s="76">
        <v>3</v>
      </c>
      <c r="Q1025" s="76">
        <v>15</v>
      </c>
      <c r="R1025" s="76">
        <f>90+15</f>
        <v>105</v>
      </c>
      <c r="S1025" s="76" t="s">
        <v>82</v>
      </c>
      <c r="T1025" s="69">
        <v>18550000</v>
      </c>
      <c r="U1025" s="69">
        <v>5300000</v>
      </c>
      <c r="V1025" s="77">
        <v>1853</v>
      </c>
      <c r="W1025" s="97">
        <v>45554</v>
      </c>
      <c r="X1025" s="45">
        <v>185500000</v>
      </c>
      <c r="Y1025" s="77">
        <v>2402</v>
      </c>
      <c r="Z1025" s="97">
        <v>45575</v>
      </c>
      <c r="AA1025" s="111">
        <v>18550000</v>
      </c>
      <c r="AB1025" s="77" t="s">
        <v>84</v>
      </c>
      <c r="AC1025" s="86">
        <v>45573</v>
      </c>
      <c r="AD1025" s="48" t="s">
        <v>5757</v>
      </c>
      <c r="AE1025" s="8" t="s">
        <v>5758</v>
      </c>
      <c r="AF1025" s="77" t="s">
        <v>87</v>
      </c>
      <c r="AG1025" s="48" t="s">
        <v>643</v>
      </c>
      <c r="AH1025" s="61" t="s">
        <v>107</v>
      </c>
      <c r="AI1025" s="48" t="s">
        <v>108</v>
      </c>
      <c r="AJ1025" s="97">
        <v>45653</v>
      </c>
      <c r="AK1025" s="50">
        <v>7950000</v>
      </c>
      <c r="AL1025" s="50">
        <v>7950000</v>
      </c>
      <c r="AM1025" s="48">
        <v>124887</v>
      </c>
      <c r="AN1025" s="46">
        <v>2207</v>
      </c>
      <c r="AO1025" s="59">
        <v>45649</v>
      </c>
      <c r="AP1025" s="50">
        <v>7950000</v>
      </c>
      <c r="AQ1025" s="46">
        <v>2804</v>
      </c>
      <c r="AR1025" s="59">
        <v>45656</v>
      </c>
      <c r="AS1025" s="50">
        <v>7950000</v>
      </c>
      <c r="AT1025" s="66">
        <v>1</v>
      </c>
      <c r="AU1025" s="66">
        <v>15</v>
      </c>
      <c r="AV1025" s="66">
        <f>AT1025*30+AU1025</f>
        <v>45</v>
      </c>
      <c r="AW1025" s="66" t="s">
        <v>110</v>
      </c>
      <c r="AX1025" s="66">
        <v>45</v>
      </c>
      <c r="AY1025" s="118">
        <v>45737</v>
      </c>
      <c r="AZ1025" s="75"/>
      <c r="BA1025" s="75"/>
      <c r="BB1025" s="75"/>
      <c r="BC1025" s="75"/>
      <c r="BD1025" s="75"/>
      <c r="BE1025" s="75"/>
      <c r="BF1025" s="75"/>
      <c r="BG1025" s="75"/>
      <c r="BH1025" s="75"/>
      <c r="BI1025" s="75"/>
      <c r="BJ1025" s="76" t="s">
        <v>1187</v>
      </c>
      <c r="BK1025" s="64">
        <v>45587</v>
      </c>
      <c r="BL1025" s="64">
        <v>45587</v>
      </c>
      <c r="BM1025" s="81" t="s">
        <v>5759</v>
      </c>
      <c r="BN1025" s="66">
        <v>1022937129</v>
      </c>
      <c r="BO1025" s="66" t="s">
        <v>1189</v>
      </c>
      <c r="BP1025" s="42">
        <v>0</v>
      </c>
      <c r="BQ1025" s="81" t="s">
        <v>2624</v>
      </c>
      <c r="BR1025" s="66">
        <v>79958049</v>
      </c>
      <c r="BS1025" s="66" t="s">
        <v>82</v>
      </c>
      <c r="BT1025" s="69">
        <v>18550000</v>
      </c>
      <c r="BU1025" s="80" t="s">
        <v>100</v>
      </c>
      <c r="BV1025" s="75"/>
      <c r="BW1025" s="75"/>
      <c r="BX1025" s="118">
        <v>45737</v>
      </c>
      <c r="BY1025" s="129">
        <f>R1025+AX1025</f>
        <v>150</v>
      </c>
      <c r="BZ1025" s="117" t="s">
        <v>111</v>
      </c>
      <c r="CA1025" s="42">
        <f>T1025+AL1025</f>
        <v>26500000</v>
      </c>
      <c r="CB1025" s="66" t="s">
        <v>656</v>
      </c>
    </row>
    <row r="1026" spans="1:80" s="58" customFormat="1" ht="29.25" customHeight="1" x14ac:dyDescent="0.3">
      <c r="A1026" s="75">
        <v>1025</v>
      </c>
      <c r="B1026" s="73">
        <v>117002</v>
      </c>
      <c r="C1026" s="36" t="s">
        <v>133</v>
      </c>
      <c r="D1026" s="71" t="s">
        <v>134</v>
      </c>
      <c r="E1026" s="71" t="s">
        <v>385</v>
      </c>
      <c r="F1026" s="66" t="s">
        <v>5760</v>
      </c>
      <c r="G1026" s="38" t="s">
        <v>5761</v>
      </c>
      <c r="H1026" s="76" t="s">
        <v>76</v>
      </c>
      <c r="I1026" s="76" t="s">
        <v>5762</v>
      </c>
      <c r="J1026" s="127" t="s">
        <v>5763</v>
      </c>
      <c r="K1026" s="66" t="s">
        <v>80</v>
      </c>
      <c r="L1026" s="76" t="s">
        <v>81</v>
      </c>
      <c r="M1026" s="86">
        <v>45573</v>
      </c>
      <c r="N1026" s="86">
        <v>45575</v>
      </c>
      <c r="O1026" s="86">
        <v>45681</v>
      </c>
      <c r="P1026" s="76">
        <v>3</v>
      </c>
      <c r="Q1026" s="76">
        <v>15</v>
      </c>
      <c r="R1026" s="76">
        <f>90+15</f>
        <v>105</v>
      </c>
      <c r="S1026" s="76" t="s">
        <v>82</v>
      </c>
      <c r="T1026" s="69">
        <v>18550000</v>
      </c>
      <c r="U1026" s="69">
        <v>5300000</v>
      </c>
      <c r="V1026" s="77">
        <v>1831</v>
      </c>
      <c r="W1026" s="97">
        <v>45552</v>
      </c>
      <c r="X1026" s="45">
        <v>18550000</v>
      </c>
      <c r="Y1026" s="77">
        <v>2403</v>
      </c>
      <c r="Z1026" s="97">
        <v>45575</v>
      </c>
      <c r="AA1026" s="111">
        <v>18550000</v>
      </c>
      <c r="AB1026" s="77" t="s">
        <v>84</v>
      </c>
      <c r="AC1026" s="86">
        <v>45573</v>
      </c>
      <c r="AD1026" s="48" t="s">
        <v>5764</v>
      </c>
      <c r="AE1026" s="8" t="s">
        <v>5765</v>
      </c>
      <c r="AF1026" s="77" t="s">
        <v>87</v>
      </c>
      <c r="AG1026" s="61" t="s">
        <v>643</v>
      </c>
      <c r="AH1026" s="61" t="s">
        <v>107</v>
      </c>
      <c r="AI1026" s="48" t="s">
        <v>108</v>
      </c>
      <c r="AJ1026" s="97">
        <v>45653</v>
      </c>
      <c r="AK1026" s="50">
        <v>7950000</v>
      </c>
      <c r="AL1026" s="50">
        <v>7950000</v>
      </c>
      <c r="AM1026" s="48">
        <v>124838</v>
      </c>
      <c r="AN1026" s="46">
        <v>2196</v>
      </c>
      <c r="AO1026" s="59">
        <v>45649</v>
      </c>
      <c r="AP1026" s="50">
        <v>7950000</v>
      </c>
      <c r="AQ1026" s="46">
        <v>2805</v>
      </c>
      <c r="AR1026" s="59">
        <v>45656</v>
      </c>
      <c r="AS1026" s="50">
        <v>7950000</v>
      </c>
      <c r="AT1026" s="66">
        <v>1</v>
      </c>
      <c r="AU1026" s="66">
        <v>15</v>
      </c>
      <c r="AV1026" s="66">
        <f>AT1026*30+AU1026</f>
        <v>45</v>
      </c>
      <c r="AW1026" s="66" t="s">
        <v>110</v>
      </c>
      <c r="AX1026" s="130">
        <v>45</v>
      </c>
      <c r="AY1026" s="86">
        <v>45727</v>
      </c>
      <c r="AZ1026" s="120"/>
      <c r="BA1026" s="75"/>
      <c r="BB1026" s="75"/>
      <c r="BC1026" s="75"/>
      <c r="BD1026" s="75"/>
      <c r="BE1026" s="75"/>
      <c r="BF1026" s="75"/>
      <c r="BG1026" s="75"/>
      <c r="BH1026" s="75"/>
      <c r="BI1026" s="75"/>
      <c r="BJ1026" s="75"/>
      <c r="BK1026" s="75"/>
      <c r="BL1026" s="75"/>
      <c r="BM1026" s="75"/>
      <c r="BN1026" s="75"/>
      <c r="BO1026" s="75"/>
      <c r="BP1026" s="75"/>
      <c r="BQ1026" s="75"/>
      <c r="BR1026" s="75"/>
      <c r="BS1026" s="75"/>
      <c r="BT1026" s="75"/>
      <c r="BU1026" s="75"/>
      <c r="BV1026" s="75"/>
      <c r="BW1026" s="131"/>
      <c r="BX1026" s="86">
        <v>45727</v>
      </c>
      <c r="BY1026" s="65">
        <f>R1026+AX1026</f>
        <v>150</v>
      </c>
      <c r="BZ1026" s="66" t="s">
        <v>111</v>
      </c>
      <c r="CA1026" s="132">
        <f>T1026+AL1026</f>
        <v>26500000</v>
      </c>
      <c r="CB1026" s="66" t="s">
        <v>656</v>
      </c>
    </row>
    <row r="1027" spans="1:80" s="58" customFormat="1" ht="29.25" customHeight="1" x14ac:dyDescent="0.3">
      <c r="A1027" s="75">
        <v>1026</v>
      </c>
      <c r="B1027" s="73">
        <v>115582</v>
      </c>
      <c r="C1027" s="36" t="s">
        <v>319</v>
      </c>
      <c r="D1027" s="71" t="s">
        <v>320</v>
      </c>
      <c r="E1027" s="71" t="s">
        <v>321</v>
      </c>
      <c r="F1027" s="66" t="s">
        <v>5766</v>
      </c>
      <c r="G1027" s="38" t="s">
        <v>5767</v>
      </c>
      <c r="H1027" s="76" t="s">
        <v>76</v>
      </c>
      <c r="I1027" s="76" t="s">
        <v>5768</v>
      </c>
      <c r="J1027" s="127" t="s">
        <v>2529</v>
      </c>
      <c r="K1027" s="66" t="s">
        <v>80</v>
      </c>
      <c r="L1027" s="76" t="s">
        <v>81</v>
      </c>
      <c r="M1027" s="86">
        <v>45573</v>
      </c>
      <c r="N1027" s="86">
        <v>45575</v>
      </c>
      <c r="O1027" s="86">
        <v>45697</v>
      </c>
      <c r="P1027" s="76">
        <v>4</v>
      </c>
      <c r="Q1027" s="76">
        <v>0</v>
      </c>
      <c r="R1027" s="76">
        <v>120</v>
      </c>
      <c r="S1027" s="76" t="s">
        <v>1144</v>
      </c>
      <c r="T1027" s="69">
        <v>19200000</v>
      </c>
      <c r="U1027" s="69">
        <v>4800000</v>
      </c>
      <c r="V1027" s="77">
        <v>1845</v>
      </c>
      <c r="W1027" s="97">
        <v>45553</v>
      </c>
      <c r="X1027" s="45">
        <v>96000000</v>
      </c>
      <c r="Y1027" s="77">
        <v>2404</v>
      </c>
      <c r="Z1027" s="97">
        <v>45575</v>
      </c>
      <c r="AA1027" s="111">
        <v>19200000</v>
      </c>
      <c r="AB1027" s="77" t="s">
        <v>84</v>
      </c>
      <c r="AC1027" s="86">
        <v>45573</v>
      </c>
      <c r="AD1027" s="48" t="s">
        <v>5769</v>
      </c>
      <c r="AE1027" s="8" t="s">
        <v>5770</v>
      </c>
      <c r="AF1027" s="77" t="s">
        <v>87</v>
      </c>
      <c r="AG1027" s="61" t="s">
        <v>5129</v>
      </c>
      <c r="AH1027" s="60" t="s">
        <v>323</v>
      </c>
      <c r="AI1027" s="48" t="s">
        <v>108</v>
      </c>
      <c r="AJ1027" s="59">
        <v>45693</v>
      </c>
      <c r="AK1027" s="50">
        <v>7200000</v>
      </c>
      <c r="AL1027" s="50">
        <v>7200000</v>
      </c>
      <c r="AM1027" s="48">
        <v>129840</v>
      </c>
      <c r="AN1027" s="48">
        <v>1081</v>
      </c>
      <c r="AO1027" s="57">
        <v>45691</v>
      </c>
      <c r="AP1027" s="50">
        <v>7200000</v>
      </c>
      <c r="AQ1027" s="48">
        <v>1109</v>
      </c>
      <c r="AR1027" s="57">
        <v>45698</v>
      </c>
      <c r="AS1027" s="50">
        <v>7200000</v>
      </c>
      <c r="AT1027" s="66">
        <v>1</v>
      </c>
      <c r="AU1027" s="66">
        <v>15</v>
      </c>
      <c r="AV1027" s="66">
        <v>45</v>
      </c>
      <c r="AW1027" s="66" t="s">
        <v>110</v>
      </c>
      <c r="AX1027" s="66">
        <v>45</v>
      </c>
      <c r="AY1027" s="57">
        <v>45740</v>
      </c>
      <c r="AZ1027" s="37"/>
      <c r="BA1027" s="75"/>
      <c r="BB1027" s="75"/>
      <c r="BC1027" s="75"/>
      <c r="BD1027" s="75"/>
      <c r="BE1027" s="75"/>
      <c r="BF1027" s="75"/>
      <c r="BG1027" s="75"/>
      <c r="BH1027" s="75"/>
      <c r="BI1027" s="75"/>
      <c r="BJ1027" s="75"/>
      <c r="BK1027" s="75"/>
      <c r="BL1027" s="75"/>
      <c r="BM1027" s="75"/>
      <c r="BN1027" s="75"/>
      <c r="BO1027" s="75"/>
      <c r="BP1027" s="75"/>
      <c r="BQ1027" s="75"/>
      <c r="BR1027" s="75"/>
      <c r="BS1027" s="75"/>
      <c r="BT1027" s="75"/>
      <c r="BU1027" s="75"/>
      <c r="BV1027" s="75"/>
      <c r="BW1027" s="75"/>
      <c r="BX1027" s="133">
        <v>45740</v>
      </c>
      <c r="BY1027" s="134">
        <f>R1027+AX1027</f>
        <v>165</v>
      </c>
      <c r="BZ1027" s="123" t="s">
        <v>4527</v>
      </c>
      <c r="CA1027" s="42">
        <f>T1027+AL1027</f>
        <v>26400000</v>
      </c>
      <c r="CB1027" s="66" t="s">
        <v>656</v>
      </c>
    </row>
    <row r="1028" spans="1:80" s="58" customFormat="1" ht="29.25" customHeight="1" x14ac:dyDescent="0.3">
      <c r="A1028" s="75">
        <v>1027</v>
      </c>
      <c r="B1028" s="73">
        <v>115582</v>
      </c>
      <c r="C1028" s="36" t="s">
        <v>319</v>
      </c>
      <c r="D1028" s="71" t="s">
        <v>320</v>
      </c>
      <c r="E1028" s="71" t="s">
        <v>321</v>
      </c>
      <c r="F1028" s="66" t="s">
        <v>5771</v>
      </c>
      <c r="G1028" s="38" t="s">
        <v>5772</v>
      </c>
      <c r="H1028" s="76" t="s">
        <v>76</v>
      </c>
      <c r="I1028" s="76" t="s">
        <v>5773</v>
      </c>
      <c r="J1028" s="127" t="s">
        <v>2529</v>
      </c>
      <c r="K1028" s="66" t="s">
        <v>80</v>
      </c>
      <c r="L1028" s="76" t="s">
        <v>81</v>
      </c>
      <c r="M1028" s="86">
        <v>45574</v>
      </c>
      <c r="N1028" s="86">
        <v>45575</v>
      </c>
      <c r="O1028" s="86">
        <v>45697</v>
      </c>
      <c r="P1028" s="76">
        <v>4</v>
      </c>
      <c r="Q1028" s="76">
        <v>0</v>
      </c>
      <c r="R1028" s="76">
        <v>120</v>
      </c>
      <c r="S1028" s="76" t="s">
        <v>1144</v>
      </c>
      <c r="T1028" s="69">
        <v>19200000</v>
      </c>
      <c r="U1028" s="69">
        <v>4800000</v>
      </c>
      <c r="V1028" s="77">
        <v>1845</v>
      </c>
      <c r="W1028" s="97">
        <v>45553</v>
      </c>
      <c r="X1028" s="45">
        <v>96000000</v>
      </c>
      <c r="Y1028" s="77">
        <v>2405</v>
      </c>
      <c r="Z1028" s="97">
        <v>45575</v>
      </c>
      <c r="AA1028" s="111">
        <v>19200000</v>
      </c>
      <c r="AB1028" s="77" t="s">
        <v>84</v>
      </c>
      <c r="AC1028" s="86">
        <v>45573</v>
      </c>
      <c r="AD1028" s="48" t="s">
        <v>5774</v>
      </c>
      <c r="AE1028" s="8" t="s">
        <v>5775</v>
      </c>
      <c r="AF1028" s="77" t="s">
        <v>87</v>
      </c>
      <c r="AG1028" s="61" t="s">
        <v>5129</v>
      </c>
      <c r="AH1028" s="60" t="s">
        <v>323</v>
      </c>
      <c r="AI1028" s="48" t="s">
        <v>108</v>
      </c>
      <c r="AJ1028" s="59">
        <v>45693</v>
      </c>
      <c r="AK1028" s="50">
        <v>7200000</v>
      </c>
      <c r="AL1028" s="50">
        <v>7200000</v>
      </c>
      <c r="AM1028" s="48">
        <v>129843</v>
      </c>
      <c r="AN1028" s="48">
        <v>1080</v>
      </c>
      <c r="AO1028" s="57">
        <v>45691</v>
      </c>
      <c r="AP1028" s="50">
        <v>7200000</v>
      </c>
      <c r="AQ1028" s="48">
        <v>1110</v>
      </c>
      <c r="AR1028" s="57">
        <v>45698</v>
      </c>
      <c r="AS1028" s="50">
        <v>7200000</v>
      </c>
      <c r="AT1028" s="66">
        <v>1</v>
      </c>
      <c r="AU1028" s="66">
        <v>15</v>
      </c>
      <c r="AV1028" s="66">
        <v>45</v>
      </c>
      <c r="AW1028" s="66" t="s">
        <v>110</v>
      </c>
      <c r="AX1028" s="66">
        <v>45</v>
      </c>
      <c r="AY1028" s="57">
        <v>45740</v>
      </c>
      <c r="AZ1028" s="37"/>
      <c r="BA1028" s="75"/>
      <c r="BB1028" s="75"/>
      <c r="BC1028" s="75"/>
      <c r="BD1028" s="75"/>
      <c r="BE1028" s="75"/>
      <c r="BF1028" s="75"/>
      <c r="BG1028" s="75"/>
      <c r="BH1028" s="75"/>
      <c r="BI1028" s="75"/>
      <c r="BJ1028" s="75"/>
      <c r="BK1028" s="75"/>
      <c r="BL1028" s="75"/>
      <c r="BM1028" s="75"/>
      <c r="BN1028" s="75"/>
      <c r="BO1028" s="75"/>
      <c r="BP1028" s="75"/>
      <c r="BQ1028" s="75"/>
      <c r="BR1028" s="75"/>
      <c r="BS1028" s="75"/>
      <c r="BT1028" s="75"/>
      <c r="BU1028" s="75"/>
      <c r="BV1028" s="75"/>
      <c r="BW1028" s="75"/>
      <c r="BX1028" s="64">
        <v>45740</v>
      </c>
      <c r="BY1028" s="65">
        <f>R1028+AX1028</f>
        <v>165</v>
      </c>
      <c r="BZ1028" s="66" t="s">
        <v>4527</v>
      </c>
      <c r="CA1028" s="42">
        <f>T1028+AL1028</f>
        <v>26400000</v>
      </c>
      <c r="CB1028" s="66" t="s">
        <v>656</v>
      </c>
    </row>
    <row r="1029" spans="1:80" s="58" customFormat="1" ht="29.25" customHeight="1" x14ac:dyDescent="0.3">
      <c r="A1029" s="75">
        <v>1028</v>
      </c>
      <c r="B1029" s="73">
        <v>118456</v>
      </c>
      <c r="C1029" s="36" t="s">
        <v>71</v>
      </c>
      <c r="D1029" s="71" t="s">
        <v>72</v>
      </c>
      <c r="E1029" s="71" t="s">
        <v>73</v>
      </c>
      <c r="F1029" s="66" t="s">
        <v>5776</v>
      </c>
      <c r="G1029" s="38" t="s">
        <v>75</v>
      </c>
      <c r="H1029" s="76" t="s">
        <v>76</v>
      </c>
      <c r="I1029" s="76" t="s">
        <v>5777</v>
      </c>
      <c r="J1029" s="127" t="s">
        <v>79</v>
      </c>
      <c r="K1029" s="66" t="s">
        <v>80</v>
      </c>
      <c r="L1029" s="76" t="s">
        <v>81</v>
      </c>
      <c r="M1029" s="86">
        <v>45573</v>
      </c>
      <c r="N1029" s="86">
        <v>45574</v>
      </c>
      <c r="O1029" s="86">
        <v>45665</v>
      </c>
      <c r="P1029" s="76">
        <v>3</v>
      </c>
      <c r="Q1029" s="76">
        <v>0</v>
      </c>
      <c r="R1029" s="76">
        <f>3*30</f>
        <v>90</v>
      </c>
      <c r="S1029" s="76" t="s">
        <v>2842</v>
      </c>
      <c r="T1029" s="69">
        <v>15000000</v>
      </c>
      <c r="U1029" s="69">
        <v>5000000</v>
      </c>
      <c r="V1029" s="77">
        <v>1895</v>
      </c>
      <c r="W1029" s="44">
        <v>45575</v>
      </c>
      <c r="X1029" s="111">
        <v>15000000</v>
      </c>
      <c r="Y1029" s="77">
        <v>2406</v>
      </c>
      <c r="Z1029" s="97">
        <v>45575</v>
      </c>
      <c r="AA1029" s="111">
        <v>15000000</v>
      </c>
      <c r="AB1029" s="77" t="s">
        <v>84</v>
      </c>
      <c r="AC1029" s="86">
        <v>45573</v>
      </c>
      <c r="AD1029" s="48" t="s">
        <v>5778</v>
      </c>
      <c r="AE1029" s="8" t="s">
        <v>5779</v>
      </c>
      <c r="AF1029" s="77" t="s">
        <v>87</v>
      </c>
      <c r="AG1029" s="48" t="s">
        <v>88</v>
      </c>
      <c r="AH1029" s="105" t="s">
        <v>4345</v>
      </c>
      <c r="AI1029" s="48" t="s">
        <v>108</v>
      </c>
      <c r="AJ1029" s="97">
        <v>45649</v>
      </c>
      <c r="AK1029" s="50">
        <v>7500000</v>
      </c>
      <c r="AL1029" s="50">
        <v>7500000</v>
      </c>
      <c r="AM1029" s="48">
        <v>123452</v>
      </c>
      <c r="AN1029" s="46">
        <v>2057</v>
      </c>
      <c r="AO1029" s="59">
        <v>45642</v>
      </c>
      <c r="AP1029" s="50">
        <v>7500000</v>
      </c>
      <c r="AQ1029" s="46">
        <v>2696</v>
      </c>
      <c r="AR1029" s="59">
        <v>45652</v>
      </c>
      <c r="AS1029" s="50">
        <v>7500000</v>
      </c>
      <c r="AT1029" s="66">
        <v>1</v>
      </c>
      <c r="AU1029" s="66">
        <v>15</v>
      </c>
      <c r="AV1029" s="66">
        <f>AT1029*30+AU1029</f>
        <v>45</v>
      </c>
      <c r="AW1029" s="66" t="s">
        <v>110</v>
      </c>
      <c r="AX1029" s="66">
        <v>45</v>
      </c>
      <c r="AY1029" s="86">
        <v>45711</v>
      </c>
      <c r="AZ1029" s="75"/>
      <c r="BA1029" s="75"/>
      <c r="BB1029" s="75"/>
      <c r="BC1029" s="75"/>
      <c r="BD1029" s="75"/>
      <c r="BE1029" s="75"/>
      <c r="BF1029" s="75"/>
      <c r="BG1029" s="75"/>
      <c r="BH1029" s="75"/>
      <c r="BI1029" s="75"/>
      <c r="BJ1029" s="75"/>
      <c r="BK1029" s="75"/>
      <c r="BL1029" s="75"/>
      <c r="BM1029" s="75"/>
      <c r="BN1029" s="75"/>
      <c r="BO1029" s="75"/>
      <c r="BP1029" s="75"/>
      <c r="BQ1029" s="75"/>
      <c r="BR1029" s="75"/>
      <c r="BS1029" s="75"/>
      <c r="BT1029" s="75"/>
      <c r="BU1029" s="75"/>
      <c r="BV1029" s="75"/>
      <c r="BW1029" s="75"/>
      <c r="BX1029" s="86">
        <v>45711</v>
      </c>
      <c r="BY1029" s="65">
        <f>R1029+AX1029</f>
        <v>135</v>
      </c>
      <c r="BZ1029" s="66" t="s">
        <v>2785</v>
      </c>
      <c r="CA1029" s="42">
        <f>T1029+AL1029</f>
        <v>22500000</v>
      </c>
      <c r="CB1029" s="66" t="s">
        <v>656</v>
      </c>
    </row>
    <row r="1030" spans="1:80" s="58" customFormat="1" ht="29.25" customHeight="1" x14ac:dyDescent="0.3">
      <c r="A1030" s="75">
        <v>1029</v>
      </c>
      <c r="B1030" s="73">
        <v>116570</v>
      </c>
      <c r="C1030" s="36" t="s">
        <v>133</v>
      </c>
      <c r="D1030" s="71" t="s">
        <v>134</v>
      </c>
      <c r="E1030" s="71" t="s">
        <v>385</v>
      </c>
      <c r="F1030" s="66" t="s">
        <v>5780</v>
      </c>
      <c r="G1030" s="38" t="s">
        <v>2362</v>
      </c>
      <c r="H1030" s="76" t="s">
        <v>76</v>
      </c>
      <c r="I1030" s="76" t="s">
        <v>5781</v>
      </c>
      <c r="J1030" s="127" t="s">
        <v>1045</v>
      </c>
      <c r="K1030" s="66" t="s">
        <v>80</v>
      </c>
      <c r="L1030" s="76" t="s">
        <v>81</v>
      </c>
      <c r="M1030" s="86">
        <v>45573</v>
      </c>
      <c r="N1030" s="86">
        <v>45575</v>
      </c>
      <c r="O1030" s="86">
        <v>45681</v>
      </c>
      <c r="P1030" s="76">
        <v>3</v>
      </c>
      <c r="Q1030" s="76">
        <v>15</v>
      </c>
      <c r="R1030" s="76">
        <f>90+15</f>
        <v>105</v>
      </c>
      <c r="S1030" s="76" t="s">
        <v>82</v>
      </c>
      <c r="T1030" s="69">
        <v>18550000</v>
      </c>
      <c r="U1030" s="69">
        <v>5300000</v>
      </c>
      <c r="V1030" s="77">
        <v>1853</v>
      </c>
      <c r="W1030" s="97">
        <v>45554</v>
      </c>
      <c r="X1030" s="45">
        <v>185500000</v>
      </c>
      <c r="Y1030" s="77">
        <v>2407</v>
      </c>
      <c r="Z1030" s="97">
        <v>45575</v>
      </c>
      <c r="AA1030" s="111">
        <v>18550000</v>
      </c>
      <c r="AB1030" s="77" t="s">
        <v>84</v>
      </c>
      <c r="AC1030" s="86">
        <v>45573</v>
      </c>
      <c r="AD1030" s="48" t="s">
        <v>5782</v>
      </c>
      <c r="AE1030" s="8" t="s">
        <v>5783</v>
      </c>
      <c r="AF1030" s="77" t="s">
        <v>87</v>
      </c>
      <c r="AG1030" s="61" t="s">
        <v>3994</v>
      </c>
      <c r="AH1030" s="60" t="s">
        <v>5015</v>
      </c>
      <c r="AI1030" s="48" t="s">
        <v>108</v>
      </c>
      <c r="AJ1030" s="97">
        <v>45653</v>
      </c>
      <c r="AK1030" s="50">
        <v>7950000</v>
      </c>
      <c r="AL1030" s="50">
        <v>7950000</v>
      </c>
      <c r="AM1030" s="48">
        <v>124839</v>
      </c>
      <c r="AN1030" s="46">
        <v>2197</v>
      </c>
      <c r="AO1030" s="59">
        <v>45649</v>
      </c>
      <c r="AP1030" s="50">
        <v>7950000</v>
      </c>
      <c r="AQ1030" s="46">
        <v>2806</v>
      </c>
      <c r="AR1030" s="59">
        <v>45656</v>
      </c>
      <c r="AS1030" s="50">
        <v>7950000</v>
      </c>
      <c r="AT1030" s="66">
        <v>1</v>
      </c>
      <c r="AU1030" s="66">
        <v>15</v>
      </c>
      <c r="AV1030" s="66">
        <f>AT1030*30+AU1030</f>
        <v>45</v>
      </c>
      <c r="AW1030" s="66" t="s">
        <v>110</v>
      </c>
      <c r="AX1030" s="66">
        <v>45</v>
      </c>
      <c r="AY1030" s="86">
        <v>45725</v>
      </c>
      <c r="AZ1030" s="75"/>
      <c r="BA1030" s="75"/>
      <c r="BB1030" s="75"/>
      <c r="BC1030" s="75"/>
      <c r="BD1030" s="75"/>
      <c r="BE1030" s="75"/>
      <c r="BF1030" s="75"/>
      <c r="BG1030" s="75"/>
      <c r="BH1030" s="75"/>
      <c r="BI1030" s="75"/>
      <c r="BJ1030" s="75"/>
      <c r="BK1030" s="75"/>
      <c r="BL1030" s="75"/>
      <c r="BM1030" s="75"/>
      <c r="BN1030" s="75"/>
      <c r="BO1030" s="75"/>
      <c r="BP1030" s="75"/>
      <c r="BQ1030" s="75"/>
      <c r="BR1030" s="75"/>
      <c r="BS1030" s="75"/>
      <c r="BT1030" s="75"/>
      <c r="BU1030" s="75"/>
      <c r="BV1030" s="75"/>
      <c r="BW1030" s="75"/>
      <c r="BX1030" s="86">
        <v>45725</v>
      </c>
      <c r="BY1030" s="65">
        <f>R1030+AX1030</f>
        <v>150</v>
      </c>
      <c r="BZ1030" s="66" t="s">
        <v>111</v>
      </c>
      <c r="CA1030" s="42">
        <f>T1030+AL1030</f>
        <v>26500000</v>
      </c>
      <c r="CB1030" s="66" t="s">
        <v>656</v>
      </c>
    </row>
    <row r="1031" spans="1:80" s="58" customFormat="1" ht="29.25" customHeight="1" x14ac:dyDescent="0.3">
      <c r="A1031" s="75">
        <v>1030</v>
      </c>
      <c r="B1031" s="73">
        <v>118794</v>
      </c>
      <c r="C1031" s="36" t="s">
        <v>71</v>
      </c>
      <c r="D1031" s="71" t="s">
        <v>72</v>
      </c>
      <c r="E1031" s="71" t="s">
        <v>73</v>
      </c>
      <c r="F1031" s="66" t="s">
        <v>5784</v>
      </c>
      <c r="G1031" s="38" t="s">
        <v>5785</v>
      </c>
      <c r="H1031" s="76" t="s">
        <v>76</v>
      </c>
      <c r="I1031" s="76" t="s">
        <v>5786</v>
      </c>
      <c r="J1031" s="127" t="s">
        <v>5787</v>
      </c>
      <c r="K1031" s="66" t="s">
        <v>80</v>
      </c>
      <c r="L1031" s="76" t="s">
        <v>81</v>
      </c>
      <c r="M1031" s="86">
        <v>45575</v>
      </c>
      <c r="N1031" s="86">
        <v>45580</v>
      </c>
      <c r="O1031" s="86">
        <v>45671</v>
      </c>
      <c r="P1031" s="76">
        <v>3</v>
      </c>
      <c r="Q1031" s="76">
        <v>0</v>
      </c>
      <c r="R1031" s="76">
        <f>3*30</f>
        <v>90</v>
      </c>
      <c r="S1031" s="76" t="s">
        <v>2842</v>
      </c>
      <c r="T1031" s="69">
        <v>21000000</v>
      </c>
      <c r="U1031" s="69">
        <v>7000000</v>
      </c>
      <c r="V1031" s="77">
        <v>1864</v>
      </c>
      <c r="W1031" s="97">
        <v>45565</v>
      </c>
      <c r="X1031" s="45">
        <v>42000000</v>
      </c>
      <c r="Y1031" s="77">
        <v>2409</v>
      </c>
      <c r="Z1031" s="97">
        <v>45576</v>
      </c>
      <c r="AA1031" s="111">
        <v>21000000</v>
      </c>
      <c r="AB1031" s="77" t="s">
        <v>84</v>
      </c>
      <c r="AC1031" s="86">
        <v>45574</v>
      </c>
      <c r="AD1031" s="48" t="s">
        <v>5788</v>
      </c>
      <c r="AE1031" s="8" t="s">
        <v>5789</v>
      </c>
      <c r="AF1031" s="77" t="s">
        <v>87</v>
      </c>
      <c r="AG1031" s="61" t="s">
        <v>359</v>
      </c>
      <c r="AH1031" s="48" t="s">
        <v>2909</v>
      </c>
      <c r="AI1031" s="48" t="s">
        <v>108</v>
      </c>
      <c r="AJ1031" s="97">
        <v>45650</v>
      </c>
      <c r="AK1031" s="50">
        <v>10500000</v>
      </c>
      <c r="AL1031" s="50">
        <v>10500000</v>
      </c>
      <c r="AM1031" s="48">
        <v>122896</v>
      </c>
      <c r="AN1031" s="46">
        <v>2112</v>
      </c>
      <c r="AO1031" s="59">
        <v>45643</v>
      </c>
      <c r="AP1031" s="50">
        <v>10500000</v>
      </c>
      <c r="AQ1031" s="46">
        <v>2718</v>
      </c>
      <c r="AR1031" s="59">
        <v>45653</v>
      </c>
      <c r="AS1031" s="50">
        <v>10500000</v>
      </c>
      <c r="AT1031" s="66">
        <v>1</v>
      </c>
      <c r="AU1031" s="66">
        <v>15</v>
      </c>
      <c r="AV1031" s="66">
        <f>AT1031*30+AU1031</f>
        <v>45</v>
      </c>
      <c r="AW1031" s="66" t="s">
        <v>110</v>
      </c>
      <c r="AX1031" s="66">
        <v>45</v>
      </c>
      <c r="AY1031" s="86">
        <v>45717</v>
      </c>
      <c r="AZ1031" s="75"/>
      <c r="BA1031" s="75"/>
      <c r="BB1031" s="75"/>
      <c r="BC1031" s="75"/>
      <c r="BD1031" s="75"/>
      <c r="BE1031" s="75"/>
      <c r="BF1031" s="75"/>
      <c r="BG1031" s="75"/>
      <c r="BH1031" s="75"/>
      <c r="BI1031" s="75"/>
      <c r="BJ1031" s="75"/>
      <c r="BK1031" s="75"/>
      <c r="BL1031" s="75"/>
      <c r="BM1031" s="75"/>
      <c r="BN1031" s="75"/>
      <c r="BO1031" s="75"/>
      <c r="BP1031" s="75"/>
      <c r="BQ1031" s="75"/>
      <c r="BR1031" s="75"/>
      <c r="BS1031" s="75"/>
      <c r="BT1031" s="75"/>
      <c r="BU1031" s="75"/>
      <c r="BV1031" s="75"/>
      <c r="BW1031" s="75"/>
      <c r="BX1031" s="86">
        <v>45717</v>
      </c>
      <c r="BY1031" s="65">
        <f>R1031+AX1031</f>
        <v>135</v>
      </c>
      <c r="BZ1031" s="66" t="s">
        <v>2785</v>
      </c>
      <c r="CA1031" s="42">
        <f>T1031+AL1031</f>
        <v>31500000</v>
      </c>
      <c r="CB1031" s="66" t="s">
        <v>656</v>
      </c>
    </row>
    <row r="1032" spans="1:80" s="58" customFormat="1" ht="29.25" customHeight="1" x14ac:dyDescent="0.3">
      <c r="A1032" s="75">
        <v>1031</v>
      </c>
      <c r="B1032" s="73">
        <v>116244</v>
      </c>
      <c r="C1032" s="36" t="s">
        <v>312</v>
      </c>
      <c r="D1032" s="71" t="s">
        <v>282</v>
      </c>
      <c r="E1032" s="71" t="s">
        <v>283</v>
      </c>
      <c r="F1032" s="66" t="s">
        <v>5791</v>
      </c>
      <c r="G1032" s="38" t="s">
        <v>5792</v>
      </c>
      <c r="H1032" s="76" t="s">
        <v>76</v>
      </c>
      <c r="I1032" s="76" t="s">
        <v>5793</v>
      </c>
      <c r="J1032" s="127" t="s">
        <v>396</v>
      </c>
      <c r="K1032" s="66" t="s">
        <v>80</v>
      </c>
      <c r="L1032" s="76" t="s">
        <v>81</v>
      </c>
      <c r="M1032" s="86">
        <v>45573</v>
      </c>
      <c r="N1032" s="86">
        <v>45575</v>
      </c>
      <c r="O1032" s="86">
        <v>45697</v>
      </c>
      <c r="P1032" s="76">
        <v>4</v>
      </c>
      <c r="Q1032" s="76">
        <v>0</v>
      </c>
      <c r="R1032" s="76">
        <v>120</v>
      </c>
      <c r="S1032" s="76" t="s">
        <v>1144</v>
      </c>
      <c r="T1032" s="69">
        <v>22000000</v>
      </c>
      <c r="U1032" s="69">
        <v>5500000</v>
      </c>
      <c r="V1032" s="77">
        <v>1852</v>
      </c>
      <c r="W1032" s="97">
        <v>45554</v>
      </c>
      <c r="X1032" s="45">
        <v>44000000</v>
      </c>
      <c r="Y1032" s="77">
        <v>2408</v>
      </c>
      <c r="Z1032" s="97">
        <v>45575</v>
      </c>
      <c r="AA1032" s="111">
        <v>22000000</v>
      </c>
      <c r="AB1032" s="77" t="s">
        <v>84</v>
      </c>
      <c r="AC1032" s="86">
        <v>45573</v>
      </c>
      <c r="AD1032" s="48" t="s">
        <v>5794</v>
      </c>
      <c r="AE1032" s="8" t="s">
        <v>5795</v>
      </c>
      <c r="AF1032" s="77" t="s">
        <v>87</v>
      </c>
      <c r="AG1032" s="61" t="s">
        <v>290</v>
      </c>
      <c r="AH1032" s="60" t="s">
        <v>291</v>
      </c>
      <c r="AI1032" s="48" t="s">
        <v>108</v>
      </c>
      <c r="AJ1032" s="59">
        <v>45693</v>
      </c>
      <c r="AK1032" s="50">
        <v>8250000</v>
      </c>
      <c r="AL1032" s="50">
        <v>8250000</v>
      </c>
      <c r="AM1032" s="48">
        <v>129838</v>
      </c>
      <c r="AN1032" s="48">
        <v>1082</v>
      </c>
      <c r="AO1032" s="57">
        <v>45691</v>
      </c>
      <c r="AP1032" s="50">
        <v>8250000</v>
      </c>
      <c r="AQ1032" s="48">
        <v>1111</v>
      </c>
      <c r="AR1032" s="57">
        <v>45698</v>
      </c>
      <c r="AS1032" s="50">
        <v>8250000</v>
      </c>
      <c r="AT1032" s="66">
        <v>1</v>
      </c>
      <c r="AU1032" s="66">
        <v>15</v>
      </c>
      <c r="AV1032" s="66">
        <v>45</v>
      </c>
      <c r="AW1032" s="66" t="s">
        <v>110</v>
      </c>
      <c r="AX1032" s="66">
        <v>45</v>
      </c>
      <c r="AY1032" s="57">
        <v>45740</v>
      </c>
      <c r="AZ1032" s="37"/>
      <c r="BA1032" s="75"/>
      <c r="BB1032" s="75"/>
      <c r="BC1032" s="75"/>
      <c r="BD1032" s="75"/>
      <c r="BE1032" s="75"/>
      <c r="BF1032" s="75"/>
      <c r="BG1032" s="75"/>
      <c r="BH1032" s="75"/>
      <c r="BI1032" s="75"/>
      <c r="BJ1032" s="75"/>
      <c r="BK1032" s="75"/>
      <c r="BL1032" s="75"/>
      <c r="BM1032" s="75"/>
      <c r="BN1032" s="75"/>
      <c r="BO1032" s="75"/>
      <c r="BP1032" s="75"/>
      <c r="BQ1032" s="75"/>
      <c r="BR1032" s="75"/>
      <c r="BS1032" s="75"/>
      <c r="BT1032" s="75"/>
      <c r="BU1032" s="75"/>
      <c r="BV1032" s="75"/>
      <c r="BW1032" s="75"/>
      <c r="BX1032" s="64">
        <v>45740</v>
      </c>
      <c r="BY1032" s="65">
        <f>R1032+AX1032</f>
        <v>165</v>
      </c>
      <c r="BZ1032" s="66" t="s">
        <v>4527</v>
      </c>
      <c r="CA1032" s="42">
        <f>T1032+AL1032</f>
        <v>30250000</v>
      </c>
      <c r="CB1032" s="66" t="s">
        <v>656</v>
      </c>
    </row>
    <row r="1033" spans="1:80" s="58" customFormat="1" ht="29.25" customHeight="1" x14ac:dyDescent="0.3">
      <c r="A1033" s="34">
        <v>1032</v>
      </c>
      <c r="B1033" s="37" t="s">
        <v>142</v>
      </c>
      <c r="C1033" s="37" t="s">
        <v>142</v>
      </c>
      <c r="D1033" s="37" t="s">
        <v>142</v>
      </c>
      <c r="E1033" s="37" t="s">
        <v>142</v>
      </c>
      <c r="F1033" s="37" t="s">
        <v>142</v>
      </c>
      <c r="G1033" s="61" t="s">
        <v>142</v>
      </c>
      <c r="H1033" s="37" t="s">
        <v>142</v>
      </c>
      <c r="I1033" s="37" t="s">
        <v>142</v>
      </c>
      <c r="J1033" s="37" t="s">
        <v>142</v>
      </c>
      <c r="K1033" s="37" t="s">
        <v>142</v>
      </c>
      <c r="L1033" s="37" t="s">
        <v>142</v>
      </c>
      <c r="M1033" s="37" t="s">
        <v>142</v>
      </c>
      <c r="N1033" s="37" t="s">
        <v>142</v>
      </c>
      <c r="O1033" s="37" t="s">
        <v>142</v>
      </c>
      <c r="P1033" s="37" t="s">
        <v>142</v>
      </c>
      <c r="Q1033" s="37" t="s">
        <v>142</v>
      </c>
      <c r="R1033" s="37" t="s">
        <v>142</v>
      </c>
      <c r="S1033" s="37" t="s">
        <v>142</v>
      </c>
      <c r="T1033" s="48" t="s">
        <v>142</v>
      </c>
      <c r="U1033" s="37" t="s">
        <v>142</v>
      </c>
      <c r="V1033" s="48" t="s">
        <v>142</v>
      </c>
      <c r="W1033" s="48" t="s">
        <v>142</v>
      </c>
      <c r="X1033" s="48" t="s">
        <v>142</v>
      </c>
      <c r="Y1033" s="48" t="s">
        <v>142</v>
      </c>
      <c r="Z1033" s="48" t="s">
        <v>142</v>
      </c>
      <c r="AA1033" s="62" t="s">
        <v>142</v>
      </c>
      <c r="AB1033" s="48" t="s">
        <v>142</v>
      </c>
      <c r="AC1033" s="48" t="s">
        <v>142</v>
      </c>
      <c r="AD1033" s="48" t="s">
        <v>142</v>
      </c>
      <c r="AE1033" s="48" t="s">
        <v>142</v>
      </c>
      <c r="AF1033" s="48" t="s">
        <v>142</v>
      </c>
      <c r="AG1033" s="48" t="s">
        <v>142</v>
      </c>
      <c r="AH1033" s="48" t="s">
        <v>142</v>
      </c>
      <c r="AI1033" s="48" t="s">
        <v>142</v>
      </c>
      <c r="AJ1033" s="48" t="s">
        <v>142</v>
      </c>
      <c r="AK1033" s="48" t="s">
        <v>142</v>
      </c>
      <c r="AL1033" s="48" t="s">
        <v>142</v>
      </c>
      <c r="AM1033" s="48" t="s">
        <v>142</v>
      </c>
      <c r="AN1033" s="48" t="s">
        <v>142</v>
      </c>
      <c r="AO1033" s="37" t="s">
        <v>142</v>
      </c>
      <c r="AP1033" s="37" t="s">
        <v>142</v>
      </c>
      <c r="AQ1033" s="37" t="s">
        <v>142</v>
      </c>
      <c r="AR1033" s="37" t="s">
        <v>142</v>
      </c>
      <c r="AS1033" s="37" t="s">
        <v>142</v>
      </c>
      <c r="AT1033" s="37" t="s">
        <v>142</v>
      </c>
      <c r="AU1033" s="37" t="s">
        <v>142</v>
      </c>
      <c r="AV1033" s="37" t="s">
        <v>142</v>
      </c>
      <c r="AW1033" s="37" t="s">
        <v>142</v>
      </c>
      <c r="AX1033" s="37" t="s">
        <v>142</v>
      </c>
      <c r="AY1033" s="37" t="s">
        <v>142</v>
      </c>
      <c r="AZ1033" s="37" t="s">
        <v>142</v>
      </c>
      <c r="BA1033" s="37" t="s">
        <v>142</v>
      </c>
      <c r="BB1033" s="37" t="s">
        <v>142</v>
      </c>
      <c r="BC1033" s="37" t="s">
        <v>142</v>
      </c>
      <c r="BD1033" s="37" t="s">
        <v>142</v>
      </c>
      <c r="BE1033" s="37" t="s">
        <v>142</v>
      </c>
      <c r="BF1033" s="37" t="s">
        <v>142</v>
      </c>
      <c r="BG1033" s="37" t="s">
        <v>142</v>
      </c>
      <c r="BH1033" s="37" t="s">
        <v>142</v>
      </c>
      <c r="BI1033" s="37" t="s">
        <v>142</v>
      </c>
      <c r="BJ1033" s="37" t="s">
        <v>142</v>
      </c>
      <c r="BK1033" s="37" t="s">
        <v>142</v>
      </c>
      <c r="BL1033" s="37" t="s">
        <v>142</v>
      </c>
      <c r="BM1033" s="37" t="s">
        <v>142</v>
      </c>
      <c r="BN1033" s="37" t="s">
        <v>142</v>
      </c>
      <c r="BO1033" s="37" t="s">
        <v>142</v>
      </c>
      <c r="BP1033" s="37" t="s">
        <v>142</v>
      </c>
      <c r="BQ1033" s="37" t="s">
        <v>142</v>
      </c>
      <c r="BR1033" s="37" t="s">
        <v>142</v>
      </c>
      <c r="BS1033" s="37" t="s">
        <v>142</v>
      </c>
      <c r="BT1033" s="37" t="s">
        <v>142</v>
      </c>
      <c r="BU1033" s="37" t="s">
        <v>142</v>
      </c>
      <c r="BV1033" s="37" t="s">
        <v>142</v>
      </c>
      <c r="BW1033" s="37" t="s">
        <v>142</v>
      </c>
      <c r="BX1033" s="37" t="s">
        <v>142</v>
      </c>
      <c r="BY1033" s="37" t="s">
        <v>142</v>
      </c>
      <c r="BZ1033" s="37" t="s">
        <v>142</v>
      </c>
      <c r="CA1033" s="37" t="s">
        <v>142</v>
      </c>
      <c r="CB1033" s="37" t="s">
        <v>142</v>
      </c>
    </row>
    <row r="1034" spans="1:80" s="58" customFormat="1" ht="29.25" customHeight="1" x14ac:dyDescent="0.3">
      <c r="A1034" s="75">
        <v>1033</v>
      </c>
      <c r="B1034" s="73">
        <v>117981</v>
      </c>
      <c r="C1034" s="36" t="s">
        <v>71</v>
      </c>
      <c r="D1034" s="71" t="s">
        <v>72</v>
      </c>
      <c r="E1034" s="71" t="s">
        <v>73</v>
      </c>
      <c r="F1034" s="66" t="s">
        <v>5796</v>
      </c>
      <c r="G1034" s="38" t="s">
        <v>495</v>
      </c>
      <c r="H1034" s="76" t="s">
        <v>76</v>
      </c>
      <c r="I1034" s="76" t="s">
        <v>5797</v>
      </c>
      <c r="J1034" s="127" t="s">
        <v>3316</v>
      </c>
      <c r="K1034" s="66" t="s">
        <v>80</v>
      </c>
      <c r="L1034" s="76" t="s">
        <v>81</v>
      </c>
      <c r="M1034" s="86">
        <v>45574</v>
      </c>
      <c r="N1034" s="86">
        <v>45582</v>
      </c>
      <c r="O1034" s="86">
        <v>45673</v>
      </c>
      <c r="P1034" s="76">
        <v>3</v>
      </c>
      <c r="Q1034" s="76">
        <v>0</v>
      </c>
      <c r="R1034" s="76">
        <f t="shared" ref="R1034:R1057" si="20">3*30</f>
        <v>90</v>
      </c>
      <c r="S1034" s="76" t="s">
        <v>2842</v>
      </c>
      <c r="T1034" s="69">
        <v>24000000</v>
      </c>
      <c r="U1034" s="69">
        <v>8000000</v>
      </c>
      <c r="V1034" s="77">
        <v>1898</v>
      </c>
      <c r="W1034" s="97">
        <v>45569</v>
      </c>
      <c r="X1034" s="45">
        <v>96000000</v>
      </c>
      <c r="Y1034" s="77">
        <v>2410</v>
      </c>
      <c r="Z1034" s="97">
        <v>45576</v>
      </c>
      <c r="AA1034" s="111">
        <v>24000000</v>
      </c>
      <c r="AB1034" s="77" t="s">
        <v>84</v>
      </c>
      <c r="AC1034" s="86">
        <v>45574</v>
      </c>
      <c r="AD1034" s="48" t="s">
        <v>5798</v>
      </c>
      <c r="AE1034" s="8" t="s">
        <v>5799</v>
      </c>
      <c r="AF1034" s="77" t="s">
        <v>87</v>
      </c>
      <c r="AG1034" s="48" t="s">
        <v>88</v>
      </c>
      <c r="AH1034" s="105" t="s">
        <v>4345</v>
      </c>
      <c r="AI1034" s="61" t="s">
        <v>108</v>
      </c>
      <c r="AJ1034" s="59">
        <v>45672</v>
      </c>
      <c r="AK1034" s="50">
        <v>12000000</v>
      </c>
      <c r="AL1034" s="50">
        <v>12000000</v>
      </c>
      <c r="AM1034" s="46">
        <v>127531</v>
      </c>
      <c r="AN1034" s="46">
        <v>956</v>
      </c>
      <c r="AO1034" s="97">
        <v>45672</v>
      </c>
      <c r="AP1034" s="50">
        <v>12000000</v>
      </c>
      <c r="AQ1034" s="46">
        <v>955</v>
      </c>
      <c r="AR1034" s="97">
        <v>45674</v>
      </c>
      <c r="AS1034" s="50">
        <v>12000000</v>
      </c>
      <c r="AT1034" s="52">
        <v>1</v>
      </c>
      <c r="AU1034" s="52">
        <v>15</v>
      </c>
      <c r="AV1034" s="52">
        <v>45</v>
      </c>
      <c r="AW1034" s="52" t="s">
        <v>110</v>
      </c>
      <c r="AX1034" s="52">
        <v>45</v>
      </c>
      <c r="AY1034" s="57">
        <v>45717</v>
      </c>
      <c r="AZ1034" s="37"/>
      <c r="BA1034" s="75"/>
      <c r="BB1034" s="75"/>
      <c r="BC1034" s="75"/>
      <c r="BD1034" s="75"/>
      <c r="BE1034" s="75"/>
      <c r="BF1034" s="75"/>
      <c r="BG1034" s="75"/>
      <c r="BH1034" s="75"/>
      <c r="BI1034" s="75"/>
      <c r="BJ1034" s="75"/>
      <c r="BK1034" s="75"/>
      <c r="BL1034" s="75"/>
      <c r="BM1034" s="75"/>
      <c r="BN1034" s="75"/>
      <c r="BO1034" s="75"/>
      <c r="BP1034" s="75"/>
      <c r="BQ1034" s="75"/>
      <c r="BR1034" s="75"/>
      <c r="BS1034" s="75"/>
      <c r="BT1034" s="75"/>
      <c r="BU1034" s="75"/>
      <c r="BV1034" s="75"/>
      <c r="BW1034" s="75"/>
      <c r="BX1034" s="57">
        <v>45717</v>
      </c>
      <c r="BY1034" s="65">
        <f>R1034+AX1034</f>
        <v>135</v>
      </c>
      <c r="BZ1034" s="66" t="s">
        <v>2785</v>
      </c>
      <c r="CA1034" s="42">
        <f>T1034+AL1034</f>
        <v>36000000</v>
      </c>
      <c r="CB1034" s="66" t="s">
        <v>656</v>
      </c>
    </row>
    <row r="1035" spans="1:80" s="58" customFormat="1" ht="29.25" customHeight="1" x14ac:dyDescent="0.3">
      <c r="A1035" s="75">
        <v>1034</v>
      </c>
      <c r="B1035" s="73">
        <v>117981</v>
      </c>
      <c r="C1035" s="36" t="s">
        <v>71</v>
      </c>
      <c r="D1035" s="71" t="s">
        <v>72</v>
      </c>
      <c r="E1035" s="71" t="s">
        <v>73</v>
      </c>
      <c r="F1035" s="66" t="s">
        <v>5800</v>
      </c>
      <c r="G1035" s="38" t="s">
        <v>3385</v>
      </c>
      <c r="H1035" s="76" t="s">
        <v>76</v>
      </c>
      <c r="I1035" s="76" t="s">
        <v>5801</v>
      </c>
      <c r="J1035" s="127" t="s">
        <v>5802</v>
      </c>
      <c r="K1035" s="66" t="s">
        <v>80</v>
      </c>
      <c r="L1035" s="76" t="s">
        <v>81</v>
      </c>
      <c r="M1035" s="86">
        <v>45574</v>
      </c>
      <c r="N1035" s="86">
        <v>45583</v>
      </c>
      <c r="O1035" s="86">
        <v>45674</v>
      </c>
      <c r="P1035" s="76">
        <v>3</v>
      </c>
      <c r="Q1035" s="76">
        <v>0</v>
      </c>
      <c r="R1035" s="76">
        <f t="shared" si="20"/>
        <v>90</v>
      </c>
      <c r="S1035" s="76" t="s">
        <v>2842</v>
      </c>
      <c r="T1035" s="69">
        <v>24000000</v>
      </c>
      <c r="U1035" s="69">
        <v>8000000</v>
      </c>
      <c r="V1035" s="77">
        <v>1898</v>
      </c>
      <c r="W1035" s="97">
        <v>45569</v>
      </c>
      <c r="X1035" s="45">
        <v>96000000</v>
      </c>
      <c r="Y1035" s="77">
        <v>2411</v>
      </c>
      <c r="Z1035" s="97">
        <v>45576</v>
      </c>
      <c r="AA1035" s="111">
        <v>24000000</v>
      </c>
      <c r="AB1035" s="77" t="s">
        <v>84</v>
      </c>
      <c r="AC1035" s="86">
        <v>45574</v>
      </c>
      <c r="AD1035" s="48" t="s">
        <v>5803</v>
      </c>
      <c r="AE1035" s="8" t="s">
        <v>5804</v>
      </c>
      <c r="AF1035" s="77" t="s">
        <v>87</v>
      </c>
      <c r="AG1035" s="48" t="s">
        <v>88</v>
      </c>
      <c r="AH1035" s="105" t="s">
        <v>4345</v>
      </c>
      <c r="AI1035" s="48" t="s">
        <v>108</v>
      </c>
      <c r="AJ1035" s="97">
        <v>45649</v>
      </c>
      <c r="AK1035" s="50">
        <v>12000000</v>
      </c>
      <c r="AL1035" s="50">
        <v>12000000</v>
      </c>
      <c r="AM1035" s="48">
        <v>123447</v>
      </c>
      <c r="AN1035" s="46">
        <v>2054</v>
      </c>
      <c r="AO1035" s="59">
        <v>45642</v>
      </c>
      <c r="AP1035" s="50">
        <v>12000000</v>
      </c>
      <c r="AQ1035" s="46">
        <v>2697</v>
      </c>
      <c r="AR1035" s="59">
        <v>45652</v>
      </c>
      <c r="AS1035" s="50">
        <v>12000000</v>
      </c>
      <c r="AT1035" s="66">
        <v>1</v>
      </c>
      <c r="AU1035" s="66">
        <v>15</v>
      </c>
      <c r="AV1035" s="66">
        <f>AT1035*30+AU1035</f>
        <v>45</v>
      </c>
      <c r="AW1035" s="66" t="s">
        <v>110</v>
      </c>
      <c r="AX1035" s="66">
        <v>45</v>
      </c>
      <c r="AY1035" s="86">
        <v>45718</v>
      </c>
      <c r="AZ1035" s="75"/>
      <c r="BA1035" s="75"/>
      <c r="BB1035" s="75"/>
      <c r="BC1035" s="75"/>
      <c r="BD1035" s="75"/>
      <c r="BE1035" s="75"/>
      <c r="BF1035" s="75"/>
      <c r="BG1035" s="75"/>
      <c r="BH1035" s="75"/>
      <c r="BI1035" s="75"/>
      <c r="BJ1035" s="75"/>
      <c r="BK1035" s="75"/>
      <c r="BL1035" s="75"/>
      <c r="BM1035" s="75"/>
      <c r="BN1035" s="75"/>
      <c r="BO1035" s="75"/>
      <c r="BP1035" s="75"/>
      <c r="BQ1035" s="75"/>
      <c r="BR1035" s="75"/>
      <c r="BS1035" s="75"/>
      <c r="BT1035" s="75"/>
      <c r="BU1035" s="75"/>
      <c r="BV1035" s="75"/>
      <c r="BW1035" s="75"/>
      <c r="BX1035" s="86">
        <v>45718</v>
      </c>
      <c r="BY1035" s="65">
        <f>R1035+AX1035</f>
        <v>135</v>
      </c>
      <c r="BZ1035" s="66" t="s">
        <v>2785</v>
      </c>
      <c r="CA1035" s="42">
        <f>T1035+AL1035</f>
        <v>36000000</v>
      </c>
      <c r="CB1035" s="66" t="s">
        <v>656</v>
      </c>
    </row>
    <row r="1036" spans="1:80" s="58" customFormat="1" ht="29.25" customHeight="1" x14ac:dyDescent="0.3">
      <c r="A1036" s="75">
        <v>1035</v>
      </c>
      <c r="B1036" s="73">
        <v>117981</v>
      </c>
      <c r="C1036" s="36" t="s">
        <v>71</v>
      </c>
      <c r="D1036" s="71" t="s">
        <v>72</v>
      </c>
      <c r="E1036" s="71" t="s">
        <v>73</v>
      </c>
      <c r="F1036" s="66" t="s">
        <v>5805</v>
      </c>
      <c r="G1036" s="38" t="s">
        <v>3380</v>
      </c>
      <c r="H1036" s="76" t="s">
        <v>76</v>
      </c>
      <c r="I1036" s="76" t="s">
        <v>5806</v>
      </c>
      <c r="J1036" s="127" t="s">
        <v>3316</v>
      </c>
      <c r="K1036" s="66" t="s">
        <v>80</v>
      </c>
      <c r="L1036" s="76" t="s">
        <v>81</v>
      </c>
      <c r="M1036" s="86">
        <v>45574</v>
      </c>
      <c r="N1036" s="86">
        <v>45583</v>
      </c>
      <c r="O1036" s="86">
        <v>45674</v>
      </c>
      <c r="P1036" s="76">
        <v>3</v>
      </c>
      <c r="Q1036" s="76">
        <v>0</v>
      </c>
      <c r="R1036" s="76">
        <f t="shared" si="20"/>
        <v>90</v>
      </c>
      <c r="S1036" s="76" t="s">
        <v>2842</v>
      </c>
      <c r="T1036" s="69">
        <v>24000000</v>
      </c>
      <c r="U1036" s="69">
        <v>8000000</v>
      </c>
      <c r="V1036" s="77">
        <v>1898</v>
      </c>
      <c r="W1036" s="97">
        <v>45569</v>
      </c>
      <c r="X1036" s="45">
        <v>96000000</v>
      </c>
      <c r="Y1036" s="77">
        <v>2412</v>
      </c>
      <c r="Z1036" s="97">
        <v>45576</v>
      </c>
      <c r="AA1036" s="111">
        <v>24000000</v>
      </c>
      <c r="AB1036" s="77" t="s">
        <v>84</v>
      </c>
      <c r="AC1036" s="86">
        <v>45574</v>
      </c>
      <c r="AD1036" s="48" t="s">
        <v>5807</v>
      </c>
      <c r="AE1036" s="8" t="s">
        <v>5808</v>
      </c>
      <c r="AF1036" s="77" t="s">
        <v>87</v>
      </c>
      <c r="AG1036" s="48" t="s">
        <v>88</v>
      </c>
      <c r="AH1036" s="105" t="s">
        <v>4345</v>
      </c>
      <c r="AI1036" s="48" t="s">
        <v>108</v>
      </c>
      <c r="AJ1036" s="97">
        <v>45649</v>
      </c>
      <c r="AK1036" s="50">
        <v>12000000</v>
      </c>
      <c r="AL1036" s="50">
        <v>12000000</v>
      </c>
      <c r="AM1036" s="48">
        <v>123444</v>
      </c>
      <c r="AN1036" s="46">
        <v>2052</v>
      </c>
      <c r="AO1036" s="59">
        <v>45642</v>
      </c>
      <c r="AP1036" s="50">
        <v>12000000</v>
      </c>
      <c r="AQ1036" s="46">
        <v>2698</v>
      </c>
      <c r="AR1036" s="59">
        <v>45652</v>
      </c>
      <c r="AS1036" s="50">
        <v>12000000</v>
      </c>
      <c r="AT1036" s="66">
        <v>1</v>
      </c>
      <c r="AU1036" s="66">
        <v>15</v>
      </c>
      <c r="AV1036" s="66">
        <f>AT1036*30+AU1036</f>
        <v>45</v>
      </c>
      <c r="AW1036" s="66" t="s">
        <v>110</v>
      </c>
      <c r="AX1036" s="66">
        <v>45</v>
      </c>
      <c r="AY1036" s="86">
        <v>45718</v>
      </c>
      <c r="AZ1036" s="75"/>
      <c r="BA1036" s="75"/>
      <c r="BB1036" s="75"/>
      <c r="BC1036" s="75"/>
      <c r="BD1036" s="75"/>
      <c r="BE1036" s="75"/>
      <c r="BF1036" s="75"/>
      <c r="BG1036" s="75"/>
      <c r="BH1036" s="75"/>
      <c r="BI1036" s="75"/>
      <c r="BJ1036" s="75"/>
      <c r="BK1036" s="75"/>
      <c r="BL1036" s="75"/>
      <c r="BM1036" s="75"/>
      <c r="BN1036" s="75"/>
      <c r="BO1036" s="75"/>
      <c r="BP1036" s="75"/>
      <c r="BQ1036" s="75"/>
      <c r="BR1036" s="75"/>
      <c r="BS1036" s="75"/>
      <c r="BT1036" s="75"/>
      <c r="BU1036" s="75"/>
      <c r="BV1036" s="75"/>
      <c r="BW1036" s="75"/>
      <c r="BX1036" s="86">
        <v>45718</v>
      </c>
      <c r="BY1036" s="65">
        <f>R1036+AX1036</f>
        <v>135</v>
      </c>
      <c r="BZ1036" s="66" t="s">
        <v>2785</v>
      </c>
      <c r="CA1036" s="42">
        <f>T1036+AL1036</f>
        <v>36000000</v>
      </c>
      <c r="CB1036" s="66" t="s">
        <v>656</v>
      </c>
    </row>
    <row r="1037" spans="1:80" s="58" customFormat="1" ht="29.25" customHeight="1" x14ac:dyDescent="0.3">
      <c r="A1037" s="75">
        <v>1036</v>
      </c>
      <c r="B1037" s="73">
        <v>117988</v>
      </c>
      <c r="C1037" s="36" t="s">
        <v>71</v>
      </c>
      <c r="D1037" s="71" t="s">
        <v>72</v>
      </c>
      <c r="E1037" s="71" t="s">
        <v>73</v>
      </c>
      <c r="F1037" s="66" t="s">
        <v>5809</v>
      </c>
      <c r="G1037" s="38" t="s">
        <v>5810</v>
      </c>
      <c r="H1037" s="76" t="s">
        <v>76</v>
      </c>
      <c r="I1037" s="76" t="s">
        <v>5811</v>
      </c>
      <c r="J1037" s="127" t="s">
        <v>635</v>
      </c>
      <c r="K1037" s="66" t="s">
        <v>80</v>
      </c>
      <c r="L1037" s="76" t="s">
        <v>81</v>
      </c>
      <c r="M1037" s="86">
        <v>45574</v>
      </c>
      <c r="N1037" s="86">
        <v>45589</v>
      </c>
      <c r="O1037" s="86">
        <v>45680</v>
      </c>
      <c r="P1037" s="76">
        <v>3</v>
      </c>
      <c r="Q1037" s="76">
        <v>0</v>
      </c>
      <c r="R1037" s="76">
        <f t="shared" si="20"/>
        <v>90</v>
      </c>
      <c r="S1037" s="76" t="s">
        <v>2842</v>
      </c>
      <c r="T1037" s="69">
        <v>21000000</v>
      </c>
      <c r="U1037" s="69">
        <v>7000000</v>
      </c>
      <c r="V1037" s="77">
        <v>1903</v>
      </c>
      <c r="W1037" s="97">
        <v>45569</v>
      </c>
      <c r="X1037" s="45">
        <v>42000000</v>
      </c>
      <c r="Y1037" s="77">
        <v>2413</v>
      </c>
      <c r="Z1037" s="97">
        <v>45576</v>
      </c>
      <c r="AA1037" s="111">
        <v>21000000</v>
      </c>
      <c r="AB1037" s="77" t="s">
        <v>84</v>
      </c>
      <c r="AC1037" s="86">
        <v>45574</v>
      </c>
      <c r="AD1037" s="48" t="s">
        <v>5812</v>
      </c>
      <c r="AE1037" s="8" t="s">
        <v>5813</v>
      </c>
      <c r="AF1037" s="77" t="s">
        <v>87</v>
      </c>
      <c r="AG1037" s="61" t="s">
        <v>257</v>
      </c>
      <c r="AH1037" s="60" t="s">
        <v>329</v>
      </c>
      <c r="AI1037" s="61" t="s">
        <v>108</v>
      </c>
      <c r="AJ1037" s="59">
        <v>45672</v>
      </c>
      <c r="AK1037" s="50">
        <v>10500000</v>
      </c>
      <c r="AL1037" s="50">
        <v>10500000</v>
      </c>
      <c r="AM1037" s="46">
        <v>127535</v>
      </c>
      <c r="AN1037" s="46">
        <v>957</v>
      </c>
      <c r="AO1037" s="97">
        <v>45672</v>
      </c>
      <c r="AP1037" s="50">
        <v>10500000</v>
      </c>
      <c r="AQ1037" s="46">
        <v>956</v>
      </c>
      <c r="AR1037" s="97">
        <v>45674</v>
      </c>
      <c r="AS1037" s="50">
        <v>10500000</v>
      </c>
      <c r="AT1037" s="52">
        <v>1</v>
      </c>
      <c r="AU1037" s="52">
        <v>15</v>
      </c>
      <c r="AV1037" s="52">
        <v>45</v>
      </c>
      <c r="AW1037" s="52" t="s">
        <v>110</v>
      </c>
      <c r="AX1037" s="52">
        <v>45</v>
      </c>
      <c r="AY1037" s="57">
        <v>45724</v>
      </c>
      <c r="AZ1037" s="37"/>
      <c r="BA1037" s="75"/>
      <c r="BB1037" s="75"/>
      <c r="BC1037" s="75"/>
      <c r="BD1037" s="75"/>
      <c r="BE1037" s="75"/>
      <c r="BF1037" s="75"/>
      <c r="BG1037" s="75"/>
      <c r="BH1037" s="75"/>
      <c r="BI1037" s="75"/>
      <c r="BJ1037" s="75"/>
      <c r="BK1037" s="75"/>
      <c r="BL1037" s="75"/>
      <c r="BM1037" s="75"/>
      <c r="BN1037" s="75"/>
      <c r="BO1037" s="75"/>
      <c r="BP1037" s="75"/>
      <c r="BQ1037" s="75"/>
      <c r="BR1037" s="75"/>
      <c r="BS1037" s="75"/>
      <c r="BT1037" s="75"/>
      <c r="BU1037" s="75"/>
      <c r="BV1037" s="75"/>
      <c r="BW1037" s="75"/>
      <c r="BX1037" s="57">
        <v>45724</v>
      </c>
      <c r="BY1037" s="65">
        <f>R1037+AX1037</f>
        <v>135</v>
      </c>
      <c r="BZ1037" s="66" t="s">
        <v>2785</v>
      </c>
      <c r="CA1037" s="42">
        <f>T1037+AL1037</f>
        <v>31500000</v>
      </c>
      <c r="CB1037" s="66" t="s">
        <v>656</v>
      </c>
    </row>
    <row r="1038" spans="1:80" s="58" customFormat="1" ht="29.25" customHeight="1" x14ac:dyDescent="0.3">
      <c r="A1038" s="75">
        <v>1037</v>
      </c>
      <c r="B1038" s="73">
        <v>117987</v>
      </c>
      <c r="C1038" s="36" t="s">
        <v>71</v>
      </c>
      <c r="D1038" s="71" t="s">
        <v>72</v>
      </c>
      <c r="E1038" s="71" t="s">
        <v>73</v>
      </c>
      <c r="F1038" s="66" t="s">
        <v>5814</v>
      </c>
      <c r="G1038" s="38" t="s">
        <v>874</v>
      </c>
      <c r="H1038" s="76" t="s">
        <v>76</v>
      </c>
      <c r="I1038" s="76" t="s">
        <v>5815</v>
      </c>
      <c r="J1038" s="127" t="s">
        <v>5816</v>
      </c>
      <c r="K1038" s="66" t="s">
        <v>80</v>
      </c>
      <c r="L1038" s="76" t="s">
        <v>81</v>
      </c>
      <c r="M1038" s="86">
        <v>45574</v>
      </c>
      <c r="N1038" s="86">
        <v>45586</v>
      </c>
      <c r="O1038" s="86">
        <v>45677</v>
      </c>
      <c r="P1038" s="76">
        <v>3</v>
      </c>
      <c r="Q1038" s="76">
        <v>0</v>
      </c>
      <c r="R1038" s="76">
        <f t="shared" si="20"/>
        <v>90</v>
      </c>
      <c r="S1038" s="76" t="s">
        <v>2842</v>
      </c>
      <c r="T1038" s="69">
        <v>24000000</v>
      </c>
      <c r="U1038" s="69">
        <v>8000000</v>
      </c>
      <c r="V1038" s="77">
        <v>1902</v>
      </c>
      <c r="W1038" s="97">
        <v>45569</v>
      </c>
      <c r="X1038" s="45">
        <v>48000000</v>
      </c>
      <c r="Y1038" s="77">
        <v>2414</v>
      </c>
      <c r="Z1038" s="97">
        <v>45576</v>
      </c>
      <c r="AA1038" s="111">
        <v>24000000</v>
      </c>
      <c r="AB1038" s="77" t="s">
        <v>84</v>
      </c>
      <c r="AC1038" s="86">
        <v>45574</v>
      </c>
      <c r="AD1038" s="48" t="s">
        <v>5817</v>
      </c>
      <c r="AE1038" s="8" t="s">
        <v>5818</v>
      </c>
      <c r="AF1038" s="77" t="s">
        <v>87</v>
      </c>
      <c r="AG1038" s="61" t="s">
        <v>257</v>
      </c>
      <c r="AH1038" s="60" t="s">
        <v>329</v>
      </c>
      <c r="AI1038" s="48" t="s">
        <v>108</v>
      </c>
      <c r="AJ1038" s="97">
        <v>45649</v>
      </c>
      <c r="AK1038" s="50">
        <v>12000000</v>
      </c>
      <c r="AL1038" s="50">
        <v>12000000</v>
      </c>
      <c r="AM1038" s="48">
        <v>123462</v>
      </c>
      <c r="AN1038" s="46">
        <v>2065</v>
      </c>
      <c r="AO1038" s="59">
        <v>45642</v>
      </c>
      <c r="AP1038" s="50">
        <v>12000000</v>
      </c>
      <c r="AQ1038" s="46">
        <v>2699</v>
      </c>
      <c r="AR1038" s="59">
        <v>45652</v>
      </c>
      <c r="AS1038" s="50">
        <v>12000000</v>
      </c>
      <c r="AT1038" s="66">
        <v>1</v>
      </c>
      <c r="AU1038" s="66">
        <v>15</v>
      </c>
      <c r="AV1038" s="66">
        <f>AT1038*30+AU1038</f>
        <v>45</v>
      </c>
      <c r="AW1038" s="66" t="s">
        <v>110</v>
      </c>
      <c r="AX1038" s="66">
        <v>45</v>
      </c>
      <c r="AY1038" s="86">
        <v>45721</v>
      </c>
      <c r="AZ1038" s="75"/>
      <c r="BA1038" s="75"/>
      <c r="BB1038" s="75"/>
      <c r="BC1038" s="75"/>
      <c r="BD1038" s="75"/>
      <c r="BE1038" s="75"/>
      <c r="BF1038" s="75"/>
      <c r="BG1038" s="75"/>
      <c r="BH1038" s="75"/>
      <c r="BI1038" s="75"/>
      <c r="BJ1038" s="75"/>
      <c r="BK1038" s="75"/>
      <c r="BL1038" s="75"/>
      <c r="BM1038" s="75"/>
      <c r="BN1038" s="75"/>
      <c r="BO1038" s="75"/>
      <c r="BP1038" s="75"/>
      <c r="BQ1038" s="75"/>
      <c r="BR1038" s="75"/>
      <c r="BS1038" s="75"/>
      <c r="BT1038" s="75"/>
      <c r="BU1038" s="75"/>
      <c r="BV1038" s="75"/>
      <c r="BW1038" s="75"/>
      <c r="BX1038" s="86">
        <v>45721</v>
      </c>
      <c r="BY1038" s="65">
        <f>R1038+AX1038</f>
        <v>135</v>
      </c>
      <c r="BZ1038" s="66" t="s">
        <v>2785</v>
      </c>
      <c r="CA1038" s="42">
        <f>T1038+AL1038</f>
        <v>36000000</v>
      </c>
      <c r="CB1038" s="66" t="s">
        <v>656</v>
      </c>
    </row>
    <row r="1039" spans="1:80" s="58" customFormat="1" ht="29.25" customHeight="1" x14ac:dyDescent="0.3">
      <c r="A1039" s="75">
        <v>1038</v>
      </c>
      <c r="B1039" s="73">
        <v>117981</v>
      </c>
      <c r="C1039" s="36" t="s">
        <v>71</v>
      </c>
      <c r="D1039" s="71" t="s">
        <v>72</v>
      </c>
      <c r="E1039" s="71" t="s">
        <v>73</v>
      </c>
      <c r="F1039" s="66" t="s">
        <v>5819</v>
      </c>
      <c r="G1039" s="38" t="s">
        <v>5820</v>
      </c>
      <c r="H1039" s="76" t="s">
        <v>76</v>
      </c>
      <c r="I1039" s="76" t="s">
        <v>5821</v>
      </c>
      <c r="J1039" s="127" t="s">
        <v>5802</v>
      </c>
      <c r="K1039" s="66" t="s">
        <v>80</v>
      </c>
      <c r="L1039" s="76" t="s">
        <v>81</v>
      </c>
      <c r="M1039" s="86">
        <v>45574</v>
      </c>
      <c r="N1039" s="86">
        <v>45583</v>
      </c>
      <c r="O1039" s="86">
        <v>45674</v>
      </c>
      <c r="P1039" s="76">
        <v>3</v>
      </c>
      <c r="Q1039" s="76">
        <v>0</v>
      </c>
      <c r="R1039" s="76">
        <f t="shared" si="20"/>
        <v>90</v>
      </c>
      <c r="S1039" s="76" t="s">
        <v>2842</v>
      </c>
      <c r="T1039" s="69">
        <v>24000000</v>
      </c>
      <c r="U1039" s="69">
        <v>8000000</v>
      </c>
      <c r="V1039" s="77">
        <v>1898</v>
      </c>
      <c r="W1039" s="97">
        <v>45569</v>
      </c>
      <c r="X1039" s="45">
        <v>96000000</v>
      </c>
      <c r="Y1039" s="77">
        <v>2415</v>
      </c>
      <c r="Z1039" s="97">
        <v>45576</v>
      </c>
      <c r="AA1039" s="111">
        <v>24000000</v>
      </c>
      <c r="AB1039" s="77" t="s">
        <v>84</v>
      </c>
      <c r="AC1039" s="86">
        <v>45574</v>
      </c>
      <c r="AD1039" s="48" t="s">
        <v>5822</v>
      </c>
      <c r="AE1039" s="8" t="s">
        <v>5823</v>
      </c>
      <c r="AF1039" s="77" t="s">
        <v>87</v>
      </c>
      <c r="AG1039" s="48" t="s">
        <v>88</v>
      </c>
      <c r="AH1039" s="105" t="s">
        <v>4345</v>
      </c>
      <c r="AI1039" s="48" t="s">
        <v>108</v>
      </c>
      <c r="AJ1039" s="97">
        <v>45649</v>
      </c>
      <c r="AK1039" s="50">
        <v>12000000</v>
      </c>
      <c r="AL1039" s="50">
        <v>12000000</v>
      </c>
      <c r="AM1039" s="48">
        <v>123446</v>
      </c>
      <c r="AN1039" s="46">
        <v>2053</v>
      </c>
      <c r="AO1039" s="59">
        <v>45642</v>
      </c>
      <c r="AP1039" s="50">
        <v>12000000</v>
      </c>
      <c r="AQ1039" s="46">
        <v>2701</v>
      </c>
      <c r="AR1039" s="59">
        <v>45652</v>
      </c>
      <c r="AS1039" s="50">
        <v>12000000</v>
      </c>
      <c r="AT1039" s="66">
        <v>1</v>
      </c>
      <c r="AU1039" s="66">
        <v>15</v>
      </c>
      <c r="AV1039" s="66">
        <f>AT1039*30+AU1039</f>
        <v>45</v>
      </c>
      <c r="AW1039" s="66" t="s">
        <v>110</v>
      </c>
      <c r="AX1039" s="66">
        <v>45</v>
      </c>
      <c r="AY1039" s="86">
        <v>45718</v>
      </c>
      <c r="AZ1039" s="75"/>
      <c r="BA1039" s="75"/>
      <c r="BB1039" s="75"/>
      <c r="BC1039" s="75"/>
      <c r="BD1039" s="75"/>
      <c r="BE1039" s="75"/>
      <c r="BF1039" s="75"/>
      <c r="BG1039" s="75"/>
      <c r="BH1039" s="75"/>
      <c r="BI1039" s="75"/>
      <c r="BJ1039" s="75"/>
      <c r="BK1039" s="75"/>
      <c r="BL1039" s="75"/>
      <c r="BM1039" s="75"/>
      <c r="BN1039" s="75"/>
      <c r="BO1039" s="75"/>
      <c r="BP1039" s="75"/>
      <c r="BQ1039" s="75"/>
      <c r="BR1039" s="75"/>
      <c r="BS1039" s="75"/>
      <c r="BT1039" s="75"/>
      <c r="BU1039" s="75"/>
      <c r="BV1039" s="75"/>
      <c r="BW1039" s="75"/>
      <c r="BX1039" s="86">
        <v>45718</v>
      </c>
      <c r="BY1039" s="65">
        <f>R1039+AX1039</f>
        <v>135</v>
      </c>
      <c r="BZ1039" s="66" t="s">
        <v>2785</v>
      </c>
      <c r="CA1039" s="42">
        <f>T1039+AL1039</f>
        <v>36000000</v>
      </c>
      <c r="CB1039" s="66" t="s">
        <v>656</v>
      </c>
    </row>
    <row r="1040" spans="1:80" s="58" customFormat="1" ht="29.25" customHeight="1" x14ac:dyDescent="0.3">
      <c r="A1040" s="75">
        <v>1039</v>
      </c>
      <c r="B1040" s="73">
        <v>117984</v>
      </c>
      <c r="C1040" s="36" t="s">
        <v>71</v>
      </c>
      <c r="D1040" s="71" t="s">
        <v>72</v>
      </c>
      <c r="E1040" s="71" t="s">
        <v>73</v>
      </c>
      <c r="F1040" s="66" t="s">
        <v>5824</v>
      </c>
      <c r="G1040" s="38" t="s">
        <v>237</v>
      </c>
      <c r="H1040" s="76" t="s">
        <v>76</v>
      </c>
      <c r="I1040" s="76" t="s">
        <v>5825</v>
      </c>
      <c r="J1040" s="127" t="s">
        <v>95</v>
      </c>
      <c r="K1040" s="66" t="s">
        <v>80</v>
      </c>
      <c r="L1040" s="76" t="s">
        <v>81</v>
      </c>
      <c r="M1040" s="86">
        <v>45574</v>
      </c>
      <c r="N1040" s="86">
        <v>45582</v>
      </c>
      <c r="O1040" s="86">
        <v>45673</v>
      </c>
      <c r="P1040" s="76">
        <v>3</v>
      </c>
      <c r="Q1040" s="76">
        <v>0</v>
      </c>
      <c r="R1040" s="76">
        <f t="shared" si="20"/>
        <v>90</v>
      </c>
      <c r="S1040" s="76" t="s">
        <v>2842</v>
      </c>
      <c r="T1040" s="69">
        <v>7800000</v>
      </c>
      <c r="U1040" s="69">
        <v>2600000</v>
      </c>
      <c r="V1040" s="77">
        <v>1900</v>
      </c>
      <c r="W1040" s="97">
        <v>45569</v>
      </c>
      <c r="X1040" s="45">
        <v>7800000</v>
      </c>
      <c r="Y1040" s="77">
        <v>2416</v>
      </c>
      <c r="Z1040" s="97">
        <v>45576</v>
      </c>
      <c r="AA1040" s="111">
        <v>7800000</v>
      </c>
      <c r="AB1040" s="77" t="s">
        <v>84</v>
      </c>
      <c r="AC1040" s="86">
        <v>45574</v>
      </c>
      <c r="AD1040" s="48" t="s">
        <v>5826</v>
      </c>
      <c r="AE1040" s="8" t="s">
        <v>5827</v>
      </c>
      <c r="AF1040" s="77" t="s">
        <v>87</v>
      </c>
      <c r="AG1040" s="48" t="s">
        <v>241</v>
      </c>
      <c r="AH1040" s="105" t="s">
        <v>4345</v>
      </c>
      <c r="AI1040" s="48" t="s">
        <v>108</v>
      </c>
      <c r="AJ1040" s="97">
        <v>45649</v>
      </c>
      <c r="AK1040" s="50">
        <v>3900000</v>
      </c>
      <c r="AL1040" s="50">
        <v>3900000</v>
      </c>
      <c r="AM1040" s="48">
        <v>123453</v>
      </c>
      <c r="AN1040" s="46">
        <v>2059</v>
      </c>
      <c r="AO1040" s="59">
        <v>45642</v>
      </c>
      <c r="AP1040" s="50">
        <v>3900000</v>
      </c>
      <c r="AQ1040" s="46">
        <v>2702</v>
      </c>
      <c r="AR1040" s="59">
        <v>45652</v>
      </c>
      <c r="AS1040" s="50">
        <v>3900000</v>
      </c>
      <c r="AT1040" s="66">
        <v>1</v>
      </c>
      <c r="AU1040" s="66">
        <v>15</v>
      </c>
      <c r="AV1040" s="66">
        <f>AT1040*30+AU1040</f>
        <v>45</v>
      </c>
      <c r="AW1040" s="66" t="s">
        <v>110</v>
      </c>
      <c r="AX1040" s="66">
        <v>45</v>
      </c>
      <c r="AY1040" s="86">
        <v>45717</v>
      </c>
      <c r="AZ1040" s="75"/>
      <c r="BA1040" s="75"/>
      <c r="BB1040" s="75"/>
      <c r="BC1040" s="75"/>
      <c r="BD1040" s="75"/>
      <c r="BE1040" s="75"/>
      <c r="BF1040" s="75"/>
      <c r="BG1040" s="75"/>
      <c r="BH1040" s="75"/>
      <c r="BI1040" s="75"/>
      <c r="BJ1040" s="75"/>
      <c r="BK1040" s="75"/>
      <c r="BL1040" s="75"/>
      <c r="BM1040" s="75"/>
      <c r="BN1040" s="75"/>
      <c r="BO1040" s="75"/>
      <c r="BP1040" s="75"/>
      <c r="BQ1040" s="75"/>
      <c r="BR1040" s="75"/>
      <c r="BS1040" s="75"/>
      <c r="BT1040" s="75"/>
      <c r="BU1040" s="75"/>
      <c r="BV1040" s="75"/>
      <c r="BW1040" s="75"/>
      <c r="BX1040" s="86">
        <v>45717</v>
      </c>
      <c r="BY1040" s="65">
        <f>R1040+AX1040</f>
        <v>135</v>
      </c>
      <c r="BZ1040" s="66" t="s">
        <v>2785</v>
      </c>
      <c r="CA1040" s="42">
        <f>T1040+AL1040</f>
        <v>11700000</v>
      </c>
      <c r="CB1040" s="66" t="s">
        <v>656</v>
      </c>
    </row>
    <row r="1041" spans="1:80" s="58" customFormat="1" ht="29.25" customHeight="1" x14ac:dyDescent="0.3">
      <c r="A1041" s="75">
        <v>1040</v>
      </c>
      <c r="B1041" s="73">
        <v>117989</v>
      </c>
      <c r="C1041" s="36" t="s">
        <v>71</v>
      </c>
      <c r="D1041" s="71" t="s">
        <v>72</v>
      </c>
      <c r="E1041" s="71" t="s">
        <v>73</v>
      </c>
      <c r="F1041" s="66" t="s">
        <v>5828</v>
      </c>
      <c r="G1041" s="38" t="s">
        <v>362</v>
      </c>
      <c r="H1041" s="76" t="s">
        <v>76</v>
      </c>
      <c r="I1041" s="76" t="s">
        <v>5829</v>
      </c>
      <c r="J1041" s="127" t="s">
        <v>848</v>
      </c>
      <c r="K1041" s="66" t="s">
        <v>80</v>
      </c>
      <c r="L1041" s="76" t="s">
        <v>81</v>
      </c>
      <c r="M1041" s="86">
        <v>45574</v>
      </c>
      <c r="N1041" s="86">
        <v>45582</v>
      </c>
      <c r="O1041" s="86">
        <v>45673</v>
      </c>
      <c r="P1041" s="76">
        <v>3</v>
      </c>
      <c r="Q1041" s="76">
        <v>0</v>
      </c>
      <c r="R1041" s="76">
        <f t="shared" si="20"/>
        <v>90</v>
      </c>
      <c r="S1041" s="76" t="s">
        <v>2842</v>
      </c>
      <c r="T1041" s="69">
        <v>18000000</v>
      </c>
      <c r="U1041" s="69">
        <v>6000000</v>
      </c>
      <c r="V1041" s="77">
        <v>1885</v>
      </c>
      <c r="W1041" s="97">
        <v>45569</v>
      </c>
      <c r="X1041" s="45">
        <v>90000000</v>
      </c>
      <c r="Y1041" s="77">
        <v>2418</v>
      </c>
      <c r="Z1041" s="97">
        <v>45576</v>
      </c>
      <c r="AA1041" s="111">
        <v>18000000</v>
      </c>
      <c r="AB1041" s="77" t="s">
        <v>84</v>
      </c>
      <c r="AC1041" s="86">
        <v>45574</v>
      </c>
      <c r="AD1041" s="48" t="s">
        <v>5830</v>
      </c>
      <c r="AE1041" s="8" t="s">
        <v>5831</v>
      </c>
      <c r="AF1041" s="77" t="s">
        <v>87</v>
      </c>
      <c r="AG1041" s="61" t="s">
        <v>257</v>
      </c>
      <c r="AH1041" s="60" t="s">
        <v>329</v>
      </c>
      <c r="AI1041" s="61" t="s">
        <v>108</v>
      </c>
      <c r="AJ1041" s="59">
        <v>45673</v>
      </c>
      <c r="AK1041" s="50">
        <v>9000000</v>
      </c>
      <c r="AL1041" s="50">
        <v>9000000</v>
      </c>
      <c r="AM1041" s="46">
        <v>127534</v>
      </c>
      <c r="AN1041" s="46">
        <v>959</v>
      </c>
      <c r="AO1041" s="97">
        <v>45673</v>
      </c>
      <c r="AP1041" s="50">
        <v>9000000</v>
      </c>
      <c r="AQ1041" s="46">
        <v>959</v>
      </c>
      <c r="AR1041" s="97">
        <v>45674</v>
      </c>
      <c r="AS1041" s="50">
        <v>9000000</v>
      </c>
      <c r="AT1041" s="52">
        <v>1</v>
      </c>
      <c r="AU1041" s="52">
        <v>15</v>
      </c>
      <c r="AV1041" s="52">
        <v>45</v>
      </c>
      <c r="AW1041" s="52" t="s">
        <v>110</v>
      </c>
      <c r="AX1041" s="52">
        <v>45</v>
      </c>
      <c r="AY1041" s="57">
        <v>45717</v>
      </c>
      <c r="AZ1041" s="37"/>
      <c r="BA1041" s="75"/>
      <c r="BB1041" s="75"/>
      <c r="BC1041" s="75"/>
      <c r="BD1041" s="75"/>
      <c r="BE1041" s="75"/>
      <c r="BF1041" s="75"/>
      <c r="BG1041" s="75"/>
      <c r="BH1041" s="75"/>
      <c r="BI1041" s="75"/>
      <c r="BJ1041" s="75"/>
      <c r="BK1041" s="75"/>
      <c r="BL1041" s="75"/>
      <c r="BM1041" s="75"/>
      <c r="BN1041" s="75"/>
      <c r="BO1041" s="75"/>
      <c r="BP1041" s="75"/>
      <c r="BQ1041" s="75"/>
      <c r="BR1041" s="75"/>
      <c r="BS1041" s="75"/>
      <c r="BT1041" s="75"/>
      <c r="BU1041" s="75"/>
      <c r="BV1041" s="75"/>
      <c r="BW1041" s="75"/>
      <c r="BX1041" s="57">
        <v>45717</v>
      </c>
      <c r="BY1041" s="65">
        <f>R1041+AX1041</f>
        <v>135</v>
      </c>
      <c r="BZ1041" s="66" t="s">
        <v>2785</v>
      </c>
      <c r="CA1041" s="42">
        <f>T1041+AL1041</f>
        <v>27000000</v>
      </c>
      <c r="CB1041" s="66" t="s">
        <v>656</v>
      </c>
    </row>
    <row r="1042" spans="1:80" s="58" customFormat="1" ht="29.25" customHeight="1" x14ac:dyDescent="0.3">
      <c r="A1042" s="75">
        <v>1041</v>
      </c>
      <c r="B1042" s="73">
        <v>117989</v>
      </c>
      <c r="C1042" s="36" t="s">
        <v>71</v>
      </c>
      <c r="D1042" s="71" t="s">
        <v>72</v>
      </c>
      <c r="E1042" s="71" t="s">
        <v>73</v>
      </c>
      <c r="F1042" s="66" t="s">
        <v>5832</v>
      </c>
      <c r="G1042" s="38" t="s">
        <v>529</v>
      </c>
      <c r="H1042" s="76" t="s">
        <v>76</v>
      </c>
      <c r="I1042" s="76" t="s">
        <v>5833</v>
      </c>
      <c r="J1042" s="127" t="s">
        <v>848</v>
      </c>
      <c r="K1042" s="66" t="s">
        <v>80</v>
      </c>
      <c r="L1042" s="76" t="s">
        <v>81</v>
      </c>
      <c r="M1042" s="86">
        <v>45574</v>
      </c>
      <c r="N1042" s="86">
        <v>45582</v>
      </c>
      <c r="O1042" s="86">
        <v>45673</v>
      </c>
      <c r="P1042" s="76">
        <v>3</v>
      </c>
      <c r="Q1042" s="76">
        <v>0</v>
      </c>
      <c r="R1042" s="76">
        <f t="shared" si="20"/>
        <v>90</v>
      </c>
      <c r="S1042" s="76" t="s">
        <v>2842</v>
      </c>
      <c r="T1042" s="69">
        <v>18000000</v>
      </c>
      <c r="U1042" s="69">
        <v>6000000</v>
      </c>
      <c r="V1042" s="77">
        <v>1885</v>
      </c>
      <c r="W1042" s="97">
        <v>45569</v>
      </c>
      <c r="X1042" s="45">
        <v>90000000</v>
      </c>
      <c r="Y1042" s="77">
        <v>2420</v>
      </c>
      <c r="Z1042" s="97">
        <v>45576</v>
      </c>
      <c r="AA1042" s="111">
        <v>18000000</v>
      </c>
      <c r="AB1042" s="77" t="s">
        <v>84</v>
      </c>
      <c r="AC1042" s="86">
        <v>45574</v>
      </c>
      <c r="AD1042" s="48" t="s">
        <v>5834</v>
      </c>
      <c r="AE1042" s="8" t="s">
        <v>5835</v>
      </c>
      <c r="AF1042" s="77" t="s">
        <v>87</v>
      </c>
      <c r="AG1042" s="61" t="s">
        <v>257</v>
      </c>
      <c r="AH1042" s="60" t="s">
        <v>329</v>
      </c>
      <c r="AI1042" s="48" t="s">
        <v>108</v>
      </c>
      <c r="AJ1042" s="97">
        <v>45650</v>
      </c>
      <c r="AK1042" s="50">
        <v>9000000</v>
      </c>
      <c r="AL1042" s="50">
        <v>9000000</v>
      </c>
      <c r="AM1042" s="48">
        <v>123297</v>
      </c>
      <c r="AN1042" s="46">
        <v>2071</v>
      </c>
      <c r="AO1042" s="59">
        <v>45642</v>
      </c>
      <c r="AP1042" s="50">
        <v>9000000</v>
      </c>
      <c r="AQ1042" s="46">
        <v>2703</v>
      </c>
      <c r="AR1042" s="59">
        <v>45652</v>
      </c>
      <c r="AS1042" s="50">
        <v>9000000</v>
      </c>
      <c r="AT1042" s="66">
        <v>1</v>
      </c>
      <c r="AU1042" s="66">
        <v>15</v>
      </c>
      <c r="AV1042" s="66">
        <f>AT1042*30+AU1042</f>
        <v>45</v>
      </c>
      <c r="AW1042" s="66" t="s">
        <v>110</v>
      </c>
      <c r="AX1042" s="66">
        <v>45</v>
      </c>
      <c r="AY1042" s="86">
        <v>45717</v>
      </c>
      <c r="AZ1042" s="75"/>
      <c r="BA1042" s="75"/>
      <c r="BB1042" s="75"/>
      <c r="BC1042" s="75"/>
      <c r="BD1042" s="75"/>
      <c r="BE1042" s="75"/>
      <c r="BF1042" s="75"/>
      <c r="BG1042" s="75"/>
      <c r="BH1042" s="75"/>
      <c r="BI1042" s="75"/>
      <c r="BJ1042" s="75"/>
      <c r="BK1042" s="75"/>
      <c r="BL1042" s="75"/>
      <c r="BM1042" s="75"/>
      <c r="BN1042" s="75"/>
      <c r="BO1042" s="75"/>
      <c r="BP1042" s="75"/>
      <c r="BQ1042" s="75"/>
      <c r="BR1042" s="75"/>
      <c r="BS1042" s="75"/>
      <c r="BT1042" s="75"/>
      <c r="BU1042" s="75"/>
      <c r="BV1042" s="75"/>
      <c r="BW1042" s="75"/>
      <c r="BX1042" s="86">
        <v>45717</v>
      </c>
      <c r="BY1042" s="65">
        <f>R1042+AX1042</f>
        <v>135</v>
      </c>
      <c r="BZ1042" s="66" t="s">
        <v>2785</v>
      </c>
      <c r="CA1042" s="42">
        <f>T1042+AL1042</f>
        <v>27000000</v>
      </c>
      <c r="CB1042" s="66" t="s">
        <v>656</v>
      </c>
    </row>
    <row r="1043" spans="1:80" s="58" customFormat="1" ht="29.25" customHeight="1" x14ac:dyDescent="0.3">
      <c r="A1043" s="75">
        <v>1042</v>
      </c>
      <c r="B1043" s="73">
        <v>117989</v>
      </c>
      <c r="C1043" s="36" t="s">
        <v>71</v>
      </c>
      <c r="D1043" s="71" t="s">
        <v>72</v>
      </c>
      <c r="E1043" s="71" t="s">
        <v>73</v>
      </c>
      <c r="F1043" s="66" t="s">
        <v>5836</v>
      </c>
      <c r="G1043" s="38" t="s">
        <v>518</v>
      </c>
      <c r="H1043" s="76" t="s">
        <v>76</v>
      </c>
      <c r="I1043" s="76" t="s">
        <v>5837</v>
      </c>
      <c r="J1043" s="127" t="s">
        <v>848</v>
      </c>
      <c r="K1043" s="66" t="s">
        <v>80</v>
      </c>
      <c r="L1043" s="76" t="s">
        <v>81</v>
      </c>
      <c r="M1043" s="86">
        <v>45574</v>
      </c>
      <c r="N1043" s="86">
        <v>45582</v>
      </c>
      <c r="O1043" s="86">
        <v>45673</v>
      </c>
      <c r="P1043" s="76">
        <v>3</v>
      </c>
      <c r="Q1043" s="76">
        <v>0</v>
      </c>
      <c r="R1043" s="76">
        <f t="shared" si="20"/>
        <v>90</v>
      </c>
      <c r="S1043" s="76" t="s">
        <v>2842</v>
      </c>
      <c r="T1043" s="69">
        <v>18000000</v>
      </c>
      <c r="U1043" s="69">
        <v>6000000</v>
      </c>
      <c r="V1043" s="77">
        <v>1885</v>
      </c>
      <c r="W1043" s="97">
        <v>45569</v>
      </c>
      <c r="X1043" s="45">
        <v>90000000</v>
      </c>
      <c r="Y1043" s="77">
        <v>2421</v>
      </c>
      <c r="Z1043" s="97">
        <v>45576</v>
      </c>
      <c r="AA1043" s="111">
        <v>18000000</v>
      </c>
      <c r="AB1043" s="77" t="s">
        <v>84</v>
      </c>
      <c r="AC1043" s="86">
        <v>45574</v>
      </c>
      <c r="AD1043" s="48" t="s">
        <v>5838</v>
      </c>
      <c r="AE1043" s="8" t="s">
        <v>5839</v>
      </c>
      <c r="AF1043" s="77" t="s">
        <v>87</v>
      </c>
      <c r="AG1043" s="61" t="s">
        <v>257</v>
      </c>
      <c r="AH1043" s="60" t="s">
        <v>329</v>
      </c>
      <c r="AI1043" s="48" t="s">
        <v>108</v>
      </c>
      <c r="AJ1043" s="97">
        <v>45650</v>
      </c>
      <c r="AK1043" s="50">
        <v>9000000</v>
      </c>
      <c r="AL1043" s="50">
        <v>9000000</v>
      </c>
      <c r="AM1043" s="48">
        <v>123296</v>
      </c>
      <c r="AN1043" s="46">
        <v>2070</v>
      </c>
      <c r="AO1043" s="59">
        <v>45642</v>
      </c>
      <c r="AP1043" s="50">
        <v>9000000</v>
      </c>
      <c r="AQ1043" s="46">
        <v>2705</v>
      </c>
      <c r="AR1043" s="59">
        <v>45652</v>
      </c>
      <c r="AS1043" s="50">
        <v>9000000</v>
      </c>
      <c r="AT1043" s="66">
        <v>1</v>
      </c>
      <c r="AU1043" s="66">
        <v>15</v>
      </c>
      <c r="AV1043" s="66">
        <f>AT1043*30+AU1043</f>
        <v>45</v>
      </c>
      <c r="AW1043" s="66" t="s">
        <v>110</v>
      </c>
      <c r="AX1043" s="66">
        <v>45</v>
      </c>
      <c r="AY1043" s="86">
        <v>45717</v>
      </c>
      <c r="AZ1043" s="75"/>
      <c r="BA1043" s="75"/>
      <c r="BB1043" s="75"/>
      <c r="BC1043" s="75"/>
      <c r="BD1043" s="75"/>
      <c r="BE1043" s="75"/>
      <c r="BF1043" s="75"/>
      <c r="BG1043" s="75"/>
      <c r="BH1043" s="75"/>
      <c r="BI1043" s="75"/>
      <c r="BJ1043" s="75"/>
      <c r="BK1043" s="75"/>
      <c r="BL1043" s="75"/>
      <c r="BM1043" s="75"/>
      <c r="BN1043" s="75"/>
      <c r="BO1043" s="75"/>
      <c r="BP1043" s="75"/>
      <c r="BQ1043" s="75"/>
      <c r="BR1043" s="75"/>
      <c r="BS1043" s="75"/>
      <c r="BT1043" s="75"/>
      <c r="BU1043" s="75"/>
      <c r="BV1043" s="75"/>
      <c r="BW1043" s="75"/>
      <c r="BX1043" s="86">
        <v>45717</v>
      </c>
      <c r="BY1043" s="65">
        <f>R1043+AX1043</f>
        <v>135</v>
      </c>
      <c r="BZ1043" s="66" t="s">
        <v>2785</v>
      </c>
      <c r="CA1043" s="42">
        <f>T1043+AL1043</f>
        <v>27000000</v>
      </c>
      <c r="CB1043" s="66" t="s">
        <v>656</v>
      </c>
    </row>
    <row r="1044" spans="1:80" s="58" customFormat="1" ht="29.25" customHeight="1" x14ac:dyDescent="0.3">
      <c r="A1044" s="75">
        <v>1043</v>
      </c>
      <c r="B1044" s="73">
        <v>118253</v>
      </c>
      <c r="C1044" s="36" t="s">
        <v>71</v>
      </c>
      <c r="D1044" s="71" t="s">
        <v>72</v>
      </c>
      <c r="E1044" s="71" t="s">
        <v>385</v>
      </c>
      <c r="F1044" s="66" t="s">
        <v>5840</v>
      </c>
      <c r="G1044" s="38" t="s">
        <v>802</v>
      </c>
      <c r="H1044" s="76" t="s">
        <v>76</v>
      </c>
      <c r="I1044" s="76" t="s">
        <v>5841</v>
      </c>
      <c r="J1044" s="127" t="s">
        <v>931</v>
      </c>
      <c r="K1044" s="66" t="s">
        <v>80</v>
      </c>
      <c r="L1044" s="76" t="s">
        <v>81</v>
      </c>
      <c r="M1044" s="86">
        <v>45574</v>
      </c>
      <c r="N1044" s="86">
        <v>45582</v>
      </c>
      <c r="O1044" s="86">
        <v>45673</v>
      </c>
      <c r="P1044" s="76">
        <v>3</v>
      </c>
      <c r="Q1044" s="76">
        <v>0</v>
      </c>
      <c r="R1044" s="76">
        <f t="shared" si="20"/>
        <v>90</v>
      </c>
      <c r="S1044" s="76" t="s">
        <v>2842</v>
      </c>
      <c r="T1044" s="69">
        <v>8640000</v>
      </c>
      <c r="U1044" s="69">
        <v>2880000</v>
      </c>
      <c r="V1044" s="77">
        <v>1892</v>
      </c>
      <c r="W1044" s="97">
        <v>45569</v>
      </c>
      <c r="X1044" s="45">
        <v>25920000</v>
      </c>
      <c r="Y1044" s="77">
        <v>2424</v>
      </c>
      <c r="Z1044" s="97">
        <v>45576</v>
      </c>
      <c r="AA1044" s="111">
        <v>8640000</v>
      </c>
      <c r="AB1044" s="77" t="s">
        <v>84</v>
      </c>
      <c r="AC1044" s="86">
        <v>45574</v>
      </c>
      <c r="AD1044" s="48" t="s">
        <v>5842</v>
      </c>
      <c r="AE1044" s="8" t="s">
        <v>5843</v>
      </c>
      <c r="AF1044" s="77" t="s">
        <v>87</v>
      </c>
      <c r="AG1044" s="61" t="s">
        <v>746</v>
      </c>
      <c r="AH1044" s="60" t="s">
        <v>747</v>
      </c>
      <c r="AI1044" s="48" t="s">
        <v>108</v>
      </c>
      <c r="AJ1044" s="97">
        <v>45650</v>
      </c>
      <c r="AK1044" s="50">
        <v>4320000</v>
      </c>
      <c r="AL1044" s="50">
        <v>4320000</v>
      </c>
      <c r="AM1044" s="48">
        <v>123284</v>
      </c>
      <c r="AN1044" s="46">
        <v>2046</v>
      </c>
      <c r="AO1044" s="59">
        <v>45639</v>
      </c>
      <c r="AP1044" s="50">
        <v>4320000</v>
      </c>
      <c r="AQ1044" s="46">
        <v>2707</v>
      </c>
      <c r="AR1044" s="59">
        <v>45652</v>
      </c>
      <c r="AS1044" s="50">
        <v>4320000</v>
      </c>
      <c r="AT1044" s="66">
        <v>1</v>
      </c>
      <c r="AU1044" s="66">
        <v>15</v>
      </c>
      <c r="AV1044" s="66">
        <f>AT1044*30+AU1044</f>
        <v>45</v>
      </c>
      <c r="AW1044" s="66" t="s">
        <v>110</v>
      </c>
      <c r="AX1044" s="66">
        <v>45</v>
      </c>
      <c r="AY1044" s="86">
        <v>45717</v>
      </c>
      <c r="AZ1044" s="75"/>
      <c r="BA1044" s="75"/>
      <c r="BB1044" s="75"/>
      <c r="BC1044" s="75"/>
      <c r="BD1044" s="75"/>
      <c r="BE1044" s="75"/>
      <c r="BF1044" s="75"/>
      <c r="BG1044" s="75"/>
      <c r="BH1044" s="75"/>
      <c r="BI1044" s="75"/>
      <c r="BJ1044" s="75"/>
      <c r="BK1044" s="75"/>
      <c r="BL1044" s="75"/>
      <c r="BM1044" s="75"/>
      <c r="BN1044" s="75"/>
      <c r="BO1044" s="75"/>
      <c r="BP1044" s="75"/>
      <c r="BQ1044" s="75"/>
      <c r="BR1044" s="75"/>
      <c r="BS1044" s="75"/>
      <c r="BT1044" s="75"/>
      <c r="BU1044" s="75"/>
      <c r="BV1044" s="75"/>
      <c r="BW1044" s="75"/>
      <c r="BX1044" s="86">
        <v>45717</v>
      </c>
      <c r="BY1044" s="65">
        <f>R1044+AX1044</f>
        <v>135</v>
      </c>
      <c r="BZ1044" s="66" t="s">
        <v>2785</v>
      </c>
      <c r="CA1044" s="42">
        <f>T1044+AL1044</f>
        <v>12960000</v>
      </c>
      <c r="CB1044" s="66" t="s">
        <v>656</v>
      </c>
    </row>
    <row r="1045" spans="1:80" s="58" customFormat="1" ht="29.25" customHeight="1" x14ac:dyDescent="0.3">
      <c r="A1045" s="75">
        <v>1044</v>
      </c>
      <c r="B1045" s="73">
        <v>117989</v>
      </c>
      <c r="C1045" s="36" t="s">
        <v>71</v>
      </c>
      <c r="D1045" s="71" t="s">
        <v>72</v>
      </c>
      <c r="E1045" s="71" t="s">
        <v>73</v>
      </c>
      <c r="F1045" s="66" t="s">
        <v>5844</v>
      </c>
      <c r="G1045" s="38" t="s">
        <v>846</v>
      </c>
      <c r="H1045" s="76" t="s">
        <v>76</v>
      </c>
      <c r="I1045" s="76" t="s">
        <v>5845</v>
      </c>
      <c r="J1045" s="127" t="s">
        <v>848</v>
      </c>
      <c r="K1045" s="66" t="s">
        <v>80</v>
      </c>
      <c r="L1045" s="76" t="s">
        <v>81</v>
      </c>
      <c r="M1045" s="86">
        <v>45574</v>
      </c>
      <c r="N1045" s="86">
        <v>45582</v>
      </c>
      <c r="O1045" s="86">
        <v>45673</v>
      </c>
      <c r="P1045" s="76">
        <v>3</v>
      </c>
      <c r="Q1045" s="76">
        <v>0</v>
      </c>
      <c r="R1045" s="76">
        <f t="shared" si="20"/>
        <v>90</v>
      </c>
      <c r="S1045" s="76" t="s">
        <v>2842</v>
      </c>
      <c r="T1045" s="69">
        <v>18000000</v>
      </c>
      <c r="U1045" s="69">
        <v>6000000</v>
      </c>
      <c r="V1045" s="77">
        <v>1885</v>
      </c>
      <c r="W1045" s="97">
        <v>45569</v>
      </c>
      <c r="X1045" s="45">
        <v>90000000</v>
      </c>
      <c r="Y1045" s="77">
        <v>2423</v>
      </c>
      <c r="Z1045" s="97">
        <v>45576</v>
      </c>
      <c r="AA1045" s="111">
        <v>18000000</v>
      </c>
      <c r="AB1045" s="77" t="s">
        <v>84</v>
      </c>
      <c r="AC1045" s="86">
        <v>45574</v>
      </c>
      <c r="AD1045" s="48" t="s">
        <v>5846</v>
      </c>
      <c r="AE1045" s="8" t="s">
        <v>5847</v>
      </c>
      <c r="AF1045" s="77" t="s">
        <v>87</v>
      </c>
      <c r="AG1045" s="61" t="s">
        <v>257</v>
      </c>
      <c r="AH1045" s="60" t="s">
        <v>329</v>
      </c>
      <c r="AI1045" s="61" t="s">
        <v>108</v>
      </c>
      <c r="AJ1045" s="59">
        <v>45673</v>
      </c>
      <c r="AK1045" s="50">
        <v>9000000</v>
      </c>
      <c r="AL1045" s="50">
        <v>9000000</v>
      </c>
      <c r="AM1045" s="46">
        <v>127536</v>
      </c>
      <c r="AN1045" s="46">
        <v>958</v>
      </c>
      <c r="AO1045" s="97">
        <v>45673</v>
      </c>
      <c r="AP1045" s="50">
        <v>9000000</v>
      </c>
      <c r="AQ1045" s="46">
        <v>960</v>
      </c>
      <c r="AR1045" s="97">
        <v>45674</v>
      </c>
      <c r="AS1045" s="50">
        <v>9000000</v>
      </c>
      <c r="AT1045" s="52">
        <v>1</v>
      </c>
      <c r="AU1045" s="52">
        <v>15</v>
      </c>
      <c r="AV1045" s="52">
        <v>45</v>
      </c>
      <c r="AW1045" s="52" t="s">
        <v>110</v>
      </c>
      <c r="AX1045" s="52">
        <v>45</v>
      </c>
      <c r="AY1045" s="57">
        <v>45717</v>
      </c>
      <c r="AZ1045" s="37"/>
      <c r="BA1045" s="75"/>
      <c r="BB1045" s="75"/>
      <c r="BC1045" s="75"/>
      <c r="BD1045" s="75"/>
      <c r="BE1045" s="75"/>
      <c r="BF1045" s="75"/>
      <c r="BG1045" s="75"/>
      <c r="BH1045" s="75"/>
      <c r="BI1045" s="75"/>
      <c r="BJ1045" s="75"/>
      <c r="BK1045" s="75"/>
      <c r="BL1045" s="75"/>
      <c r="BM1045" s="75"/>
      <c r="BN1045" s="75"/>
      <c r="BO1045" s="75"/>
      <c r="BP1045" s="75"/>
      <c r="BQ1045" s="75"/>
      <c r="BR1045" s="75"/>
      <c r="BS1045" s="75"/>
      <c r="BT1045" s="75"/>
      <c r="BU1045" s="75"/>
      <c r="BV1045" s="75"/>
      <c r="BW1045" s="75"/>
      <c r="BX1045" s="57">
        <v>45717</v>
      </c>
      <c r="BY1045" s="65">
        <f>R1045+AX1045</f>
        <v>135</v>
      </c>
      <c r="BZ1045" s="66" t="s">
        <v>2785</v>
      </c>
      <c r="CA1045" s="42">
        <f>T1045+AL1045</f>
        <v>27000000</v>
      </c>
      <c r="CB1045" s="66" t="s">
        <v>656</v>
      </c>
    </row>
    <row r="1046" spans="1:80" s="58" customFormat="1" ht="29.25" customHeight="1" x14ac:dyDescent="0.3">
      <c r="A1046" s="75">
        <v>1045</v>
      </c>
      <c r="B1046" s="73">
        <v>118253</v>
      </c>
      <c r="C1046" s="36" t="s">
        <v>71</v>
      </c>
      <c r="D1046" s="71" t="s">
        <v>72</v>
      </c>
      <c r="E1046" s="71" t="s">
        <v>385</v>
      </c>
      <c r="F1046" s="66" t="s">
        <v>5848</v>
      </c>
      <c r="G1046" s="38" t="s">
        <v>929</v>
      </c>
      <c r="H1046" s="76" t="s">
        <v>76</v>
      </c>
      <c r="I1046" s="76" t="s">
        <v>5849</v>
      </c>
      <c r="J1046" s="127" t="s">
        <v>931</v>
      </c>
      <c r="K1046" s="66" t="s">
        <v>80</v>
      </c>
      <c r="L1046" s="76" t="s">
        <v>81</v>
      </c>
      <c r="M1046" s="86">
        <v>45574</v>
      </c>
      <c r="N1046" s="86">
        <v>45580</v>
      </c>
      <c r="O1046" s="86">
        <v>45671</v>
      </c>
      <c r="P1046" s="76">
        <v>3</v>
      </c>
      <c r="Q1046" s="76">
        <v>0</v>
      </c>
      <c r="R1046" s="76">
        <f t="shared" si="20"/>
        <v>90</v>
      </c>
      <c r="S1046" s="76" t="s">
        <v>2842</v>
      </c>
      <c r="T1046" s="69">
        <v>8640000</v>
      </c>
      <c r="U1046" s="69">
        <v>2880000</v>
      </c>
      <c r="V1046" s="77">
        <v>1892</v>
      </c>
      <c r="W1046" s="97">
        <v>45569</v>
      </c>
      <c r="X1046" s="45">
        <v>25920000</v>
      </c>
      <c r="Y1046" s="77">
        <v>2417</v>
      </c>
      <c r="Z1046" s="97">
        <v>45576</v>
      </c>
      <c r="AA1046" s="111">
        <v>8640000</v>
      </c>
      <c r="AB1046" s="77" t="s">
        <v>84</v>
      </c>
      <c r="AC1046" s="86">
        <v>45574</v>
      </c>
      <c r="AD1046" s="48" t="s">
        <v>5850</v>
      </c>
      <c r="AE1046" s="8" t="s">
        <v>5851</v>
      </c>
      <c r="AF1046" s="77" t="s">
        <v>87</v>
      </c>
      <c r="AG1046" s="61" t="s">
        <v>746</v>
      </c>
      <c r="AH1046" s="60" t="s">
        <v>747</v>
      </c>
      <c r="AI1046" s="48" t="s">
        <v>108</v>
      </c>
      <c r="AJ1046" s="97">
        <v>45650</v>
      </c>
      <c r="AK1046" s="50">
        <v>4320000</v>
      </c>
      <c r="AL1046" s="50">
        <v>4320000</v>
      </c>
      <c r="AM1046" s="48">
        <v>122810</v>
      </c>
      <c r="AN1046" s="46">
        <v>2042</v>
      </c>
      <c r="AO1046" s="59">
        <v>45639</v>
      </c>
      <c r="AP1046" s="50">
        <v>4320000</v>
      </c>
      <c r="AQ1046" s="46">
        <v>2708</v>
      </c>
      <c r="AR1046" s="59">
        <v>45652</v>
      </c>
      <c r="AS1046" s="50">
        <v>4320000</v>
      </c>
      <c r="AT1046" s="66">
        <v>1</v>
      </c>
      <c r="AU1046" s="66">
        <v>15</v>
      </c>
      <c r="AV1046" s="66">
        <f>AT1046*30+AU1046</f>
        <v>45</v>
      </c>
      <c r="AW1046" s="66" t="s">
        <v>110</v>
      </c>
      <c r="AX1046" s="66">
        <v>45</v>
      </c>
      <c r="AY1046" s="86">
        <v>45717</v>
      </c>
      <c r="AZ1046" s="75"/>
      <c r="BA1046" s="75"/>
      <c r="BB1046" s="75"/>
      <c r="BC1046" s="75"/>
      <c r="BD1046" s="75"/>
      <c r="BE1046" s="75"/>
      <c r="BF1046" s="75"/>
      <c r="BG1046" s="75"/>
      <c r="BH1046" s="75"/>
      <c r="BI1046" s="75"/>
      <c r="BJ1046" s="75"/>
      <c r="BK1046" s="75"/>
      <c r="BL1046" s="75"/>
      <c r="BM1046" s="75"/>
      <c r="BN1046" s="75"/>
      <c r="BO1046" s="75"/>
      <c r="BP1046" s="75"/>
      <c r="BQ1046" s="75"/>
      <c r="BR1046" s="75"/>
      <c r="BS1046" s="75"/>
      <c r="BT1046" s="75"/>
      <c r="BU1046" s="75"/>
      <c r="BV1046" s="75"/>
      <c r="BW1046" s="75"/>
      <c r="BX1046" s="86">
        <v>45717</v>
      </c>
      <c r="BY1046" s="65">
        <f>R1046+AX1046</f>
        <v>135</v>
      </c>
      <c r="BZ1046" s="66" t="s">
        <v>2785</v>
      </c>
      <c r="CA1046" s="42">
        <f>T1046+AL1046</f>
        <v>12960000</v>
      </c>
      <c r="CB1046" s="66" t="s">
        <v>656</v>
      </c>
    </row>
    <row r="1047" spans="1:80" s="58" customFormat="1" ht="29.25" customHeight="1" x14ac:dyDescent="0.3">
      <c r="A1047" s="75">
        <v>1046</v>
      </c>
      <c r="B1047" s="73">
        <v>117997</v>
      </c>
      <c r="C1047" s="36" t="s">
        <v>71</v>
      </c>
      <c r="D1047" s="71" t="s">
        <v>72</v>
      </c>
      <c r="E1047" s="71" t="s">
        <v>73</v>
      </c>
      <c r="F1047" s="66" t="s">
        <v>5852</v>
      </c>
      <c r="G1047" s="38" t="s">
        <v>368</v>
      </c>
      <c r="H1047" s="76" t="s">
        <v>76</v>
      </c>
      <c r="I1047" s="76" t="s">
        <v>5853</v>
      </c>
      <c r="J1047" s="127" t="s">
        <v>848</v>
      </c>
      <c r="K1047" s="66" t="s">
        <v>80</v>
      </c>
      <c r="L1047" s="76" t="s">
        <v>81</v>
      </c>
      <c r="M1047" s="86">
        <v>45574</v>
      </c>
      <c r="N1047" s="86">
        <v>45576</v>
      </c>
      <c r="O1047" s="86">
        <v>45667</v>
      </c>
      <c r="P1047" s="76">
        <v>3</v>
      </c>
      <c r="Q1047" s="76">
        <v>0</v>
      </c>
      <c r="R1047" s="76">
        <f t="shared" si="20"/>
        <v>90</v>
      </c>
      <c r="S1047" s="76" t="s">
        <v>2842</v>
      </c>
      <c r="T1047" s="69">
        <v>15000000</v>
      </c>
      <c r="U1047" s="69">
        <v>5000000</v>
      </c>
      <c r="V1047" s="77">
        <v>1889</v>
      </c>
      <c r="W1047" s="97">
        <v>45569</v>
      </c>
      <c r="X1047" s="45">
        <v>15000000</v>
      </c>
      <c r="Y1047" s="77">
        <v>2419</v>
      </c>
      <c r="Z1047" s="97">
        <v>45576</v>
      </c>
      <c r="AA1047" s="111">
        <v>15000000</v>
      </c>
      <c r="AB1047" s="77" t="s">
        <v>84</v>
      </c>
      <c r="AC1047" s="86">
        <v>45574</v>
      </c>
      <c r="AD1047" s="48" t="s">
        <v>5854</v>
      </c>
      <c r="AE1047" s="8" t="s">
        <v>5855</v>
      </c>
      <c r="AF1047" s="77" t="s">
        <v>87</v>
      </c>
      <c r="AG1047" s="61" t="s">
        <v>257</v>
      </c>
      <c r="AH1047" s="60" t="s">
        <v>329</v>
      </c>
      <c r="AI1047" s="48" t="s">
        <v>108</v>
      </c>
      <c r="AJ1047" s="97">
        <v>45650</v>
      </c>
      <c r="AK1047" s="50">
        <v>7500000</v>
      </c>
      <c r="AL1047" s="50">
        <v>7500000</v>
      </c>
      <c r="AM1047" s="48">
        <v>122773</v>
      </c>
      <c r="AN1047" s="46">
        <v>2078</v>
      </c>
      <c r="AO1047" s="59">
        <v>45642</v>
      </c>
      <c r="AP1047" s="50">
        <v>7500000</v>
      </c>
      <c r="AQ1047" s="46">
        <v>2659</v>
      </c>
      <c r="AR1047" s="59">
        <v>45652</v>
      </c>
      <c r="AS1047" s="50">
        <v>7500000</v>
      </c>
      <c r="AT1047" s="66">
        <v>1</v>
      </c>
      <c r="AU1047" s="66">
        <v>15</v>
      </c>
      <c r="AV1047" s="66">
        <f>AT1047*30+AU1047</f>
        <v>45</v>
      </c>
      <c r="AW1047" s="66" t="s">
        <v>110</v>
      </c>
      <c r="AX1047" s="66">
        <v>45</v>
      </c>
      <c r="AY1047" s="86">
        <v>45713</v>
      </c>
      <c r="AZ1047" s="75"/>
      <c r="BA1047" s="75"/>
      <c r="BB1047" s="75"/>
      <c r="BC1047" s="75"/>
      <c r="BD1047" s="75"/>
      <c r="BE1047" s="75"/>
      <c r="BF1047" s="75"/>
      <c r="BG1047" s="75"/>
      <c r="BH1047" s="75"/>
      <c r="BI1047" s="75"/>
      <c r="BJ1047" s="75"/>
      <c r="BK1047" s="75"/>
      <c r="BL1047" s="75"/>
      <c r="BM1047" s="75"/>
      <c r="BN1047" s="75"/>
      <c r="BO1047" s="75"/>
      <c r="BP1047" s="75"/>
      <c r="BQ1047" s="75"/>
      <c r="BR1047" s="75"/>
      <c r="BS1047" s="75"/>
      <c r="BT1047" s="75"/>
      <c r="BU1047" s="75"/>
      <c r="BV1047" s="75"/>
      <c r="BW1047" s="75"/>
      <c r="BX1047" s="86">
        <v>45713</v>
      </c>
      <c r="BY1047" s="65">
        <f>R1047+AX1047</f>
        <v>135</v>
      </c>
      <c r="BZ1047" s="66" t="s">
        <v>2785</v>
      </c>
      <c r="CA1047" s="42">
        <f>T1047+AL1047</f>
        <v>22500000</v>
      </c>
      <c r="CB1047" s="66" t="s">
        <v>656</v>
      </c>
    </row>
    <row r="1048" spans="1:80" s="58" customFormat="1" ht="29.25" customHeight="1" x14ac:dyDescent="0.3">
      <c r="A1048" s="75">
        <v>1047</v>
      </c>
      <c r="B1048" s="73">
        <v>118251</v>
      </c>
      <c r="C1048" s="36" t="s">
        <v>71</v>
      </c>
      <c r="D1048" s="71" t="s">
        <v>72</v>
      </c>
      <c r="E1048" s="71" t="s">
        <v>73</v>
      </c>
      <c r="F1048" s="66" t="s">
        <v>5856</v>
      </c>
      <c r="G1048" s="38" t="s">
        <v>348</v>
      </c>
      <c r="H1048" s="76" t="s">
        <v>76</v>
      </c>
      <c r="I1048" s="76" t="s">
        <v>5857</v>
      </c>
      <c r="J1048" s="127" t="s">
        <v>1768</v>
      </c>
      <c r="K1048" s="66" t="s">
        <v>80</v>
      </c>
      <c r="L1048" s="76" t="s">
        <v>81</v>
      </c>
      <c r="M1048" s="86">
        <v>45574</v>
      </c>
      <c r="N1048" s="86">
        <v>45581</v>
      </c>
      <c r="O1048" s="86">
        <v>45672</v>
      </c>
      <c r="P1048" s="76">
        <v>3</v>
      </c>
      <c r="Q1048" s="76">
        <v>0</v>
      </c>
      <c r="R1048" s="76">
        <f t="shared" si="20"/>
        <v>90</v>
      </c>
      <c r="S1048" s="76" t="s">
        <v>2842</v>
      </c>
      <c r="T1048" s="69">
        <v>25500000</v>
      </c>
      <c r="U1048" s="69">
        <v>8500000</v>
      </c>
      <c r="V1048" s="77">
        <v>1890</v>
      </c>
      <c r="W1048" s="97">
        <v>45569</v>
      </c>
      <c r="X1048" s="45">
        <v>25500000</v>
      </c>
      <c r="Y1048" s="77">
        <v>2431</v>
      </c>
      <c r="Z1048" s="97">
        <v>45576</v>
      </c>
      <c r="AA1048" s="111">
        <v>25500000</v>
      </c>
      <c r="AB1048" s="77" t="s">
        <v>84</v>
      </c>
      <c r="AC1048" s="86">
        <v>45574</v>
      </c>
      <c r="AD1048" s="48" t="s">
        <v>5858</v>
      </c>
      <c r="AE1048" s="8" t="s">
        <v>5859</v>
      </c>
      <c r="AF1048" s="77" t="s">
        <v>87</v>
      </c>
      <c r="AG1048" s="61" t="s">
        <v>204</v>
      </c>
      <c r="AH1048" s="60" t="s">
        <v>2987</v>
      </c>
      <c r="AI1048" s="48" t="s">
        <v>108</v>
      </c>
      <c r="AJ1048" s="97">
        <v>45650</v>
      </c>
      <c r="AK1048" s="50">
        <v>12750000</v>
      </c>
      <c r="AL1048" s="50">
        <v>12750000</v>
      </c>
      <c r="AM1048" s="48">
        <v>122916</v>
      </c>
      <c r="AN1048" s="46">
        <v>2045</v>
      </c>
      <c r="AO1048" s="59">
        <v>45639</v>
      </c>
      <c r="AP1048" s="50">
        <v>12750000</v>
      </c>
      <c r="AQ1048" s="46">
        <v>2661</v>
      </c>
      <c r="AR1048" s="59">
        <v>45652</v>
      </c>
      <c r="AS1048" s="50">
        <v>12750000</v>
      </c>
      <c r="AT1048" s="66">
        <v>1</v>
      </c>
      <c r="AU1048" s="66">
        <v>15</v>
      </c>
      <c r="AV1048" s="66">
        <f>AT1048*30+AU1048</f>
        <v>45</v>
      </c>
      <c r="AW1048" s="66" t="s">
        <v>110</v>
      </c>
      <c r="AX1048" s="66">
        <v>45</v>
      </c>
      <c r="AY1048" s="86">
        <v>45716</v>
      </c>
      <c r="AZ1048" s="75"/>
      <c r="BA1048" s="75"/>
      <c r="BB1048" s="75"/>
      <c r="BC1048" s="75"/>
      <c r="BD1048" s="75"/>
      <c r="BE1048" s="75"/>
      <c r="BF1048" s="75"/>
      <c r="BG1048" s="75"/>
      <c r="BH1048" s="75"/>
      <c r="BI1048" s="75"/>
      <c r="BJ1048" s="75"/>
      <c r="BK1048" s="75"/>
      <c r="BL1048" s="75"/>
      <c r="BM1048" s="75"/>
      <c r="BN1048" s="75"/>
      <c r="BO1048" s="75"/>
      <c r="BP1048" s="75"/>
      <c r="BQ1048" s="75"/>
      <c r="BR1048" s="75"/>
      <c r="BS1048" s="75"/>
      <c r="BT1048" s="75"/>
      <c r="BU1048" s="75"/>
      <c r="BV1048" s="75"/>
      <c r="BW1048" s="75"/>
      <c r="BX1048" s="86">
        <v>45716</v>
      </c>
      <c r="BY1048" s="65">
        <f>R1048+AX1048</f>
        <v>135</v>
      </c>
      <c r="BZ1048" s="66" t="s">
        <v>2785</v>
      </c>
      <c r="CA1048" s="42">
        <f>T1048+AL1048</f>
        <v>38250000</v>
      </c>
      <c r="CB1048" s="66" t="s">
        <v>656</v>
      </c>
    </row>
    <row r="1049" spans="1:80" s="58" customFormat="1" ht="29.25" customHeight="1" x14ac:dyDescent="0.3">
      <c r="A1049" s="75">
        <v>1048</v>
      </c>
      <c r="B1049" s="73">
        <v>117996</v>
      </c>
      <c r="C1049" s="36" t="s">
        <v>71</v>
      </c>
      <c r="D1049" s="71" t="s">
        <v>72</v>
      </c>
      <c r="E1049" s="71" t="s">
        <v>73</v>
      </c>
      <c r="F1049" s="66" t="s">
        <v>5860</v>
      </c>
      <c r="G1049" s="38" t="s">
        <v>3734</v>
      </c>
      <c r="H1049" s="76" t="s">
        <v>76</v>
      </c>
      <c r="I1049" s="76" t="s">
        <v>5861</v>
      </c>
      <c r="J1049" s="127" t="s">
        <v>3736</v>
      </c>
      <c r="K1049" s="66" t="s">
        <v>80</v>
      </c>
      <c r="L1049" s="76" t="s">
        <v>81</v>
      </c>
      <c r="M1049" s="86">
        <v>45574</v>
      </c>
      <c r="N1049" s="86">
        <v>45582</v>
      </c>
      <c r="O1049" s="86">
        <v>45673</v>
      </c>
      <c r="P1049" s="76">
        <v>3</v>
      </c>
      <c r="Q1049" s="76">
        <v>0</v>
      </c>
      <c r="R1049" s="76">
        <f t="shared" si="20"/>
        <v>90</v>
      </c>
      <c r="S1049" s="76" t="s">
        <v>2842</v>
      </c>
      <c r="T1049" s="69">
        <v>14280000</v>
      </c>
      <c r="U1049" s="69">
        <v>4760000</v>
      </c>
      <c r="V1049" s="77">
        <v>1888</v>
      </c>
      <c r="W1049" s="97">
        <v>45569</v>
      </c>
      <c r="X1049" s="45">
        <v>14280000</v>
      </c>
      <c r="Y1049" s="77">
        <v>2425</v>
      </c>
      <c r="Z1049" s="97">
        <v>45576</v>
      </c>
      <c r="AA1049" s="111">
        <v>14280000</v>
      </c>
      <c r="AB1049" s="77" t="s">
        <v>84</v>
      </c>
      <c r="AC1049" s="86">
        <v>45574</v>
      </c>
      <c r="AD1049" s="48" t="s">
        <v>5862</v>
      </c>
      <c r="AE1049" s="8" t="s">
        <v>5863</v>
      </c>
      <c r="AF1049" s="77" t="s">
        <v>87</v>
      </c>
      <c r="AG1049" s="61" t="s">
        <v>257</v>
      </c>
      <c r="AH1049" s="60" t="s">
        <v>329</v>
      </c>
      <c r="AI1049" s="48" t="s">
        <v>108</v>
      </c>
      <c r="AJ1049" s="97">
        <v>45650</v>
      </c>
      <c r="AK1049" s="50">
        <v>7140000</v>
      </c>
      <c r="AL1049" s="50">
        <v>7140000</v>
      </c>
      <c r="AM1049" s="48">
        <v>123346</v>
      </c>
      <c r="AN1049" s="46">
        <v>2087</v>
      </c>
      <c r="AO1049" s="59">
        <v>45642</v>
      </c>
      <c r="AP1049" s="50">
        <v>7140000</v>
      </c>
      <c r="AQ1049" s="46">
        <v>2664</v>
      </c>
      <c r="AR1049" s="59">
        <v>45652</v>
      </c>
      <c r="AS1049" s="50">
        <v>7140000</v>
      </c>
      <c r="AT1049" s="66">
        <v>1</v>
      </c>
      <c r="AU1049" s="66">
        <v>15</v>
      </c>
      <c r="AV1049" s="66">
        <f>AT1049*30+AU1049</f>
        <v>45</v>
      </c>
      <c r="AW1049" s="66" t="s">
        <v>110</v>
      </c>
      <c r="AX1049" s="66">
        <v>45</v>
      </c>
      <c r="AY1049" s="86">
        <v>45717</v>
      </c>
      <c r="AZ1049" s="75"/>
      <c r="BA1049" s="75"/>
      <c r="BB1049" s="75"/>
      <c r="BC1049" s="75"/>
      <c r="BD1049" s="75"/>
      <c r="BE1049" s="75"/>
      <c r="BF1049" s="75"/>
      <c r="BG1049" s="75"/>
      <c r="BH1049" s="75"/>
      <c r="BI1049" s="75"/>
      <c r="BJ1049" s="75"/>
      <c r="BK1049" s="75"/>
      <c r="BL1049" s="75"/>
      <c r="BM1049" s="75"/>
      <c r="BN1049" s="75"/>
      <c r="BO1049" s="75"/>
      <c r="BP1049" s="75"/>
      <c r="BQ1049" s="75"/>
      <c r="BR1049" s="75"/>
      <c r="BS1049" s="75"/>
      <c r="BT1049" s="75"/>
      <c r="BU1049" s="75"/>
      <c r="BV1049" s="75"/>
      <c r="BW1049" s="75"/>
      <c r="BX1049" s="86">
        <v>45717</v>
      </c>
      <c r="BY1049" s="65">
        <f>R1049+AX1049</f>
        <v>135</v>
      </c>
      <c r="BZ1049" s="66" t="s">
        <v>2785</v>
      </c>
      <c r="CA1049" s="42">
        <f>T1049+AL1049</f>
        <v>21420000</v>
      </c>
      <c r="CB1049" s="66" t="s">
        <v>656</v>
      </c>
    </row>
    <row r="1050" spans="1:80" s="58" customFormat="1" ht="29.25" customHeight="1" x14ac:dyDescent="0.3">
      <c r="A1050" s="75">
        <v>1049</v>
      </c>
      <c r="B1050" s="73">
        <v>117988</v>
      </c>
      <c r="C1050" s="36" t="s">
        <v>71</v>
      </c>
      <c r="D1050" s="71" t="s">
        <v>72</v>
      </c>
      <c r="E1050" s="71" t="s">
        <v>73</v>
      </c>
      <c r="F1050" s="66" t="s">
        <v>5864</v>
      </c>
      <c r="G1050" s="38" t="s">
        <v>1585</v>
      </c>
      <c r="H1050" s="76" t="s">
        <v>76</v>
      </c>
      <c r="I1050" s="76" t="s">
        <v>5865</v>
      </c>
      <c r="J1050" s="127" t="s">
        <v>635</v>
      </c>
      <c r="K1050" s="66" t="s">
        <v>80</v>
      </c>
      <c r="L1050" s="76" t="s">
        <v>81</v>
      </c>
      <c r="M1050" s="86">
        <v>45574</v>
      </c>
      <c r="N1050" s="86">
        <v>45593</v>
      </c>
      <c r="O1050" s="86">
        <v>45684</v>
      </c>
      <c r="P1050" s="76">
        <v>3</v>
      </c>
      <c r="Q1050" s="76">
        <v>0</v>
      </c>
      <c r="R1050" s="76">
        <f t="shared" si="20"/>
        <v>90</v>
      </c>
      <c r="S1050" s="76" t="s">
        <v>2842</v>
      </c>
      <c r="T1050" s="69">
        <v>21000000</v>
      </c>
      <c r="U1050" s="69">
        <v>7000000</v>
      </c>
      <c r="V1050" s="77">
        <v>1903</v>
      </c>
      <c r="W1050" s="97">
        <v>45569</v>
      </c>
      <c r="X1050" s="45">
        <v>42000000</v>
      </c>
      <c r="Y1050" s="77">
        <v>2426</v>
      </c>
      <c r="Z1050" s="97">
        <v>45576</v>
      </c>
      <c r="AA1050" s="111">
        <v>21000000</v>
      </c>
      <c r="AB1050" s="77" t="s">
        <v>84</v>
      </c>
      <c r="AC1050" s="86">
        <v>45574</v>
      </c>
      <c r="AD1050" s="48" t="s">
        <v>5866</v>
      </c>
      <c r="AE1050" s="8" t="s">
        <v>5867</v>
      </c>
      <c r="AF1050" s="77" t="s">
        <v>87</v>
      </c>
      <c r="AG1050" s="61" t="s">
        <v>257</v>
      </c>
      <c r="AH1050" s="60" t="s">
        <v>329</v>
      </c>
      <c r="AI1050" s="48" t="s">
        <v>108</v>
      </c>
      <c r="AJ1050" s="59">
        <v>45684</v>
      </c>
      <c r="AK1050" s="50">
        <v>10500000</v>
      </c>
      <c r="AL1050" s="50">
        <v>10500000</v>
      </c>
      <c r="AM1050" s="48">
        <v>129054</v>
      </c>
      <c r="AN1050" s="48">
        <v>998</v>
      </c>
      <c r="AO1050" s="57">
        <v>45684</v>
      </c>
      <c r="AP1050" s="50">
        <v>10500000</v>
      </c>
      <c r="AQ1050" s="48">
        <v>1019</v>
      </c>
      <c r="AR1050" s="57">
        <v>45686</v>
      </c>
      <c r="AS1050" s="50">
        <v>10500000</v>
      </c>
      <c r="AT1050" s="65">
        <v>1</v>
      </c>
      <c r="AU1050" s="65">
        <v>15</v>
      </c>
      <c r="AV1050" s="65">
        <v>45</v>
      </c>
      <c r="AW1050" s="66" t="s">
        <v>110</v>
      </c>
      <c r="AX1050" s="52">
        <v>45</v>
      </c>
      <c r="AY1050" s="57">
        <v>45728</v>
      </c>
      <c r="AZ1050" s="37"/>
      <c r="BA1050" s="75"/>
      <c r="BB1050" s="75"/>
      <c r="BC1050" s="75"/>
      <c r="BD1050" s="75"/>
      <c r="BE1050" s="75"/>
      <c r="BF1050" s="75"/>
      <c r="BG1050" s="75"/>
      <c r="BH1050" s="75"/>
      <c r="BI1050" s="75"/>
      <c r="BJ1050" s="75"/>
      <c r="BK1050" s="75"/>
      <c r="BL1050" s="75"/>
      <c r="BM1050" s="75"/>
      <c r="BN1050" s="75"/>
      <c r="BO1050" s="75"/>
      <c r="BP1050" s="75"/>
      <c r="BQ1050" s="75"/>
      <c r="BR1050" s="75"/>
      <c r="BS1050" s="75"/>
      <c r="BT1050" s="75"/>
      <c r="BU1050" s="75"/>
      <c r="BV1050" s="75"/>
      <c r="BW1050" s="75"/>
      <c r="BX1050" s="57">
        <v>45728</v>
      </c>
      <c r="BY1050" s="65">
        <f>R1050+AX1050</f>
        <v>135</v>
      </c>
      <c r="BZ1050" s="66" t="s">
        <v>2785</v>
      </c>
      <c r="CA1050" s="42">
        <f>T1050+AL1050</f>
        <v>31500000</v>
      </c>
      <c r="CB1050" s="66" t="s">
        <v>656</v>
      </c>
    </row>
    <row r="1051" spans="1:80" s="58" customFormat="1" ht="29.25" customHeight="1" x14ac:dyDescent="0.3">
      <c r="A1051" s="75">
        <v>1050</v>
      </c>
      <c r="B1051" s="73">
        <v>117987</v>
      </c>
      <c r="C1051" s="36" t="s">
        <v>71</v>
      </c>
      <c r="D1051" s="71" t="s">
        <v>72</v>
      </c>
      <c r="E1051" s="71" t="s">
        <v>73</v>
      </c>
      <c r="F1051" s="66" t="s">
        <v>5868</v>
      </c>
      <c r="G1051" s="38" t="s">
        <v>5869</v>
      </c>
      <c r="H1051" s="76" t="s">
        <v>76</v>
      </c>
      <c r="I1051" s="76" t="s">
        <v>5870</v>
      </c>
      <c r="J1051" s="127" t="s">
        <v>5816</v>
      </c>
      <c r="K1051" s="66" t="s">
        <v>80</v>
      </c>
      <c r="L1051" s="76" t="s">
        <v>81</v>
      </c>
      <c r="M1051" s="86">
        <v>45574</v>
      </c>
      <c r="N1051" s="86">
        <v>45582</v>
      </c>
      <c r="O1051" s="86">
        <v>45673</v>
      </c>
      <c r="P1051" s="76">
        <v>3</v>
      </c>
      <c r="Q1051" s="76">
        <v>0</v>
      </c>
      <c r="R1051" s="76">
        <f t="shared" si="20"/>
        <v>90</v>
      </c>
      <c r="S1051" s="76" t="s">
        <v>2842</v>
      </c>
      <c r="T1051" s="69">
        <v>24000000</v>
      </c>
      <c r="U1051" s="69">
        <v>8000000</v>
      </c>
      <c r="V1051" s="77">
        <v>1902</v>
      </c>
      <c r="W1051" s="97">
        <v>45569</v>
      </c>
      <c r="X1051" s="45">
        <v>48000000</v>
      </c>
      <c r="Y1051" s="77">
        <v>2427</v>
      </c>
      <c r="Z1051" s="97">
        <v>45576</v>
      </c>
      <c r="AA1051" s="111">
        <v>24000000</v>
      </c>
      <c r="AB1051" s="77" t="s">
        <v>84</v>
      </c>
      <c r="AC1051" s="86">
        <v>45574</v>
      </c>
      <c r="AD1051" s="48" t="s">
        <v>5871</v>
      </c>
      <c r="AE1051" s="8" t="s">
        <v>5872</v>
      </c>
      <c r="AF1051" s="77" t="s">
        <v>87</v>
      </c>
      <c r="AG1051" s="61" t="s">
        <v>257</v>
      </c>
      <c r="AH1051" s="60" t="s">
        <v>329</v>
      </c>
      <c r="AI1051" s="48" t="s">
        <v>108</v>
      </c>
      <c r="AJ1051" s="97">
        <v>45649</v>
      </c>
      <c r="AK1051" s="50">
        <v>12000000</v>
      </c>
      <c r="AL1051" s="50">
        <v>12000000</v>
      </c>
      <c r="AM1051" s="48">
        <v>123288</v>
      </c>
      <c r="AN1051" s="46">
        <v>2064</v>
      </c>
      <c r="AO1051" s="59">
        <v>45642</v>
      </c>
      <c r="AP1051" s="50">
        <v>12000000</v>
      </c>
      <c r="AQ1051" s="46">
        <v>2666</v>
      </c>
      <c r="AR1051" s="59">
        <v>45652</v>
      </c>
      <c r="AS1051" s="50">
        <v>12000000</v>
      </c>
      <c r="AT1051" s="66">
        <v>1</v>
      </c>
      <c r="AU1051" s="66">
        <v>15</v>
      </c>
      <c r="AV1051" s="66">
        <f>AT1051*30+AU1051</f>
        <v>45</v>
      </c>
      <c r="AW1051" s="66" t="s">
        <v>110</v>
      </c>
      <c r="AX1051" s="66">
        <v>45</v>
      </c>
      <c r="AY1051" s="86">
        <v>45717</v>
      </c>
      <c r="AZ1051" s="75"/>
      <c r="BA1051" s="75"/>
      <c r="BB1051" s="75"/>
      <c r="BC1051" s="75"/>
      <c r="BD1051" s="75"/>
      <c r="BE1051" s="75"/>
      <c r="BF1051" s="75"/>
      <c r="BG1051" s="75"/>
      <c r="BH1051" s="75"/>
      <c r="BI1051" s="75"/>
      <c r="BJ1051" s="75"/>
      <c r="BK1051" s="75"/>
      <c r="BL1051" s="75"/>
      <c r="BM1051" s="75"/>
      <c r="BN1051" s="75"/>
      <c r="BO1051" s="75"/>
      <c r="BP1051" s="75"/>
      <c r="BQ1051" s="75"/>
      <c r="BR1051" s="75"/>
      <c r="BS1051" s="75"/>
      <c r="BT1051" s="75"/>
      <c r="BU1051" s="75"/>
      <c r="BV1051" s="75"/>
      <c r="BW1051" s="75"/>
      <c r="BX1051" s="86">
        <v>45717</v>
      </c>
      <c r="BY1051" s="65">
        <f>R1051+AX1051</f>
        <v>135</v>
      </c>
      <c r="BZ1051" s="66" t="s">
        <v>2785</v>
      </c>
      <c r="CA1051" s="42">
        <f>T1051+AL1051</f>
        <v>36000000</v>
      </c>
      <c r="CB1051" s="66" t="s">
        <v>656</v>
      </c>
    </row>
    <row r="1052" spans="1:80" s="58" customFormat="1" ht="29.25" customHeight="1" x14ac:dyDescent="0.3">
      <c r="A1052" s="75">
        <v>1051</v>
      </c>
      <c r="B1052" s="73">
        <v>117942</v>
      </c>
      <c r="C1052" s="36" t="s">
        <v>335</v>
      </c>
      <c r="D1052" s="71" t="s">
        <v>336</v>
      </c>
      <c r="E1052" s="71" t="s">
        <v>337</v>
      </c>
      <c r="F1052" s="66" t="s">
        <v>5873</v>
      </c>
      <c r="G1052" s="38" t="s">
        <v>345</v>
      </c>
      <c r="H1052" s="76" t="s">
        <v>76</v>
      </c>
      <c r="I1052" s="76" t="s">
        <v>5874</v>
      </c>
      <c r="J1052" s="127" t="s">
        <v>3543</v>
      </c>
      <c r="K1052" s="66" t="s">
        <v>80</v>
      </c>
      <c r="L1052" s="76" t="s">
        <v>81</v>
      </c>
      <c r="M1052" s="86">
        <v>45574</v>
      </c>
      <c r="N1052" s="86">
        <v>45582</v>
      </c>
      <c r="O1052" s="86">
        <v>45673</v>
      </c>
      <c r="P1052" s="76">
        <v>3</v>
      </c>
      <c r="Q1052" s="76">
        <v>0</v>
      </c>
      <c r="R1052" s="76">
        <f t="shared" si="20"/>
        <v>90</v>
      </c>
      <c r="S1052" s="76" t="s">
        <v>2842</v>
      </c>
      <c r="T1052" s="69">
        <v>24000000</v>
      </c>
      <c r="U1052" s="69">
        <v>8000000</v>
      </c>
      <c r="V1052" s="77">
        <v>1920</v>
      </c>
      <c r="W1052" s="97">
        <v>45573</v>
      </c>
      <c r="X1052" s="45">
        <v>24000000</v>
      </c>
      <c r="Y1052" s="77">
        <v>2428</v>
      </c>
      <c r="Z1052" s="97">
        <v>45576</v>
      </c>
      <c r="AA1052" s="111">
        <v>24000000</v>
      </c>
      <c r="AB1052" s="77" t="s">
        <v>84</v>
      </c>
      <c r="AC1052" s="86">
        <v>45574</v>
      </c>
      <c r="AD1052" s="48" t="s">
        <v>5875</v>
      </c>
      <c r="AE1052" s="8" t="s">
        <v>5876</v>
      </c>
      <c r="AF1052" s="77" t="s">
        <v>87</v>
      </c>
      <c r="AG1052" s="61" t="s">
        <v>344</v>
      </c>
      <c r="AH1052" s="60" t="s">
        <v>345</v>
      </c>
      <c r="AI1052" s="77" t="s">
        <v>2887</v>
      </c>
      <c r="AJ1052" s="97">
        <v>45667</v>
      </c>
      <c r="AK1052" s="50">
        <v>12000000</v>
      </c>
      <c r="AL1052" s="50">
        <v>12000000</v>
      </c>
      <c r="AM1052" s="46">
        <v>126855</v>
      </c>
      <c r="AN1052" s="46">
        <v>7</v>
      </c>
      <c r="AO1052" s="97">
        <v>45666</v>
      </c>
      <c r="AP1052" s="50">
        <v>12000000</v>
      </c>
      <c r="AQ1052" s="46">
        <v>6</v>
      </c>
      <c r="AR1052" s="97">
        <v>45670</v>
      </c>
      <c r="AS1052" s="50">
        <v>12000000</v>
      </c>
      <c r="AT1052" s="76">
        <v>1</v>
      </c>
      <c r="AU1052" s="76">
        <v>15</v>
      </c>
      <c r="AV1052" s="76">
        <v>45</v>
      </c>
      <c r="AW1052" s="76" t="s">
        <v>110</v>
      </c>
      <c r="AX1052" s="76">
        <v>45</v>
      </c>
      <c r="AY1052" s="86">
        <v>45717</v>
      </c>
      <c r="AZ1052" s="75"/>
      <c r="BA1052" s="75"/>
      <c r="BB1052" s="75"/>
      <c r="BC1052" s="75"/>
      <c r="BD1052" s="75"/>
      <c r="BE1052" s="75"/>
      <c r="BF1052" s="75"/>
      <c r="BG1052" s="75"/>
      <c r="BH1052" s="75"/>
      <c r="BI1052" s="75"/>
      <c r="BJ1052" s="75"/>
      <c r="BK1052" s="75"/>
      <c r="BL1052" s="75"/>
      <c r="BM1052" s="75"/>
      <c r="BN1052" s="75"/>
      <c r="BO1052" s="75"/>
      <c r="BP1052" s="75"/>
      <c r="BQ1052" s="75"/>
      <c r="BR1052" s="75"/>
      <c r="BS1052" s="75"/>
      <c r="BT1052" s="75"/>
      <c r="BU1052" s="75"/>
      <c r="BV1052" s="75"/>
      <c r="BW1052" s="75"/>
      <c r="BX1052" s="86">
        <v>45717</v>
      </c>
      <c r="BY1052" s="65">
        <f>R1052+AX1052</f>
        <v>135</v>
      </c>
      <c r="BZ1052" s="66" t="s">
        <v>2785</v>
      </c>
      <c r="CA1052" s="42">
        <f>T1052+AL1052</f>
        <v>36000000</v>
      </c>
      <c r="CB1052" s="66" t="s">
        <v>656</v>
      </c>
    </row>
    <row r="1053" spans="1:80" s="58" customFormat="1" ht="29.25" customHeight="1" x14ac:dyDescent="0.3">
      <c r="A1053" s="75">
        <v>1052</v>
      </c>
      <c r="B1053" s="73">
        <v>117982</v>
      </c>
      <c r="C1053" s="36" t="s">
        <v>71</v>
      </c>
      <c r="D1053" s="71" t="s">
        <v>72</v>
      </c>
      <c r="E1053" s="71" t="s">
        <v>73</v>
      </c>
      <c r="F1053" s="66" t="s">
        <v>5877</v>
      </c>
      <c r="G1053" s="38" t="s">
        <v>3419</v>
      </c>
      <c r="H1053" s="76" t="s">
        <v>76</v>
      </c>
      <c r="I1053" s="76" t="s">
        <v>5878</v>
      </c>
      <c r="J1053" s="127" t="s">
        <v>3421</v>
      </c>
      <c r="K1053" s="66" t="s">
        <v>80</v>
      </c>
      <c r="L1053" s="76" t="s">
        <v>81</v>
      </c>
      <c r="M1053" s="86">
        <v>45574</v>
      </c>
      <c r="N1053" s="86">
        <v>45583</v>
      </c>
      <c r="O1053" s="86">
        <v>45674</v>
      </c>
      <c r="P1053" s="76">
        <v>3</v>
      </c>
      <c r="Q1053" s="76">
        <v>0</v>
      </c>
      <c r="R1053" s="76">
        <f t="shared" si="20"/>
        <v>90</v>
      </c>
      <c r="S1053" s="76" t="s">
        <v>2842</v>
      </c>
      <c r="T1053" s="69">
        <v>19500000</v>
      </c>
      <c r="U1053" s="69">
        <v>6500000</v>
      </c>
      <c r="V1053" s="77">
        <v>1907</v>
      </c>
      <c r="W1053" s="97">
        <v>45572</v>
      </c>
      <c r="X1053" s="45">
        <v>19500000</v>
      </c>
      <c r="Y1053" s="77">
        <v>2429</v>
      </c>
      <c r="Z1053" s="97">
        <v>45576</v>
      </c>
      <c r="AA1053" s="111">
        <v>19500000</v>
      </c>
      <c r="AB1053" s="77" t="s">
        <v>84</v>
      </c>
      <c r="AC1053" s="86">
        <v>45574</v>
      </c>
      <c r="AD1053" s="48" t="s">
        <v>5879</v>
      </c>
      <c r="AE1053" s="8" t="s">
        <v>5880</v>
      </c>
      <c r="AF1053" s="77" t="s">
        <v>87</v>
      </c>
      <c r="AG1053" s="48" t="s">
        <v>88</v>
      </c>
      <c r="AH1053" s="105" t="s">
        <v>4345</v>
      </c>
      <c r="AI1053" s="48" t="s">
        <v>108</v>
      </c>
      <c r="AJ1053" s="97">
        <v>45649</v>
      </c>
      <c r="AK1053" s="50">
        <v>9750000</v>
      </c>
      <c r="AL1053" s="50">
        <v>9750000</v>
      </c>
      <c r="AM1053" s="48">
        <v>123450</v>
      </c>
      <c r="AN1053" s="46">
        <v>2056</v>
      </c>
      <c r="AO1053" s="59">
        <v>45642</v>
      </c>
      <c r="AP1053" s="50">
        <v>9750000</v>
      </c>
      <c r="AQ1053" s="46">
        <v>2667</v>
      </c>
      <c r="AR1053" s="59">
        <v>45652</v>
      </c>
      <c r="AS1053" s="50">
        <v>9750000</v>
      </c>
      <c r="AT1053" s="66">
        <v>1</v>
      </c>
      <c r="AU1053" s="66">
        <v>15</v>
      </c>
      <c r="AV1053" s="66">
        <f>AT1053*30+AU1053</f>
        <v>45</v>
      </c>
      <c r="AW1053" s="66" t="s">
        <v>110</v>
      </c>
      <c r="AX1053" s="66">
        <v>45</v>
      </c>
      <c r="AY1053" s="86">
        <v>45718</v>
      </c>
      <c r="AZ1053" s="75"/>
      <c r="BA1053" s="75"/>
      <c r="BB1053" s="75"/>
      <c r="BC1053" s="75"/>
      <c r="BD1053" s="75"/>
      <c r="BE1053" s="75"/>
      <c r="BF1053" s="75"/>
      <c r="BG1053" s="75"/>
      <c r="BH1053" s="75"/>
      <c r="BI1053" s="75"/>
      <c r="BJ1053" s="75"/>
      <c r="BK1053" s="75"/>
      <c r="BL1053" s="75"/>
      <c r="BM1053" s="75"/>
      <c r="BN1053" s="75"/>
      <c r="BO1053" s="75"/>
      <c r="BP1053" s="75"/>
      <c r="BQ1053" s="75"/>
      <c r="BR1053" s="75"/>
      <c r="BS1053" s="75"/>
      <c r="BT1053" s="75"/>
      <c r="BU1053" s="75"/>
      <c r="BV1053" s="75"/>
      <c r="BW1053" s="75"/>
      <c r="BX1053" s="86">
        <v>45718</v>
      </c>
      <c r="BY1053" s="65">
        <f>R1053+AX1053</f>
        <v>135</v>
      </c>
      <c r="BZ1053" s="66" t="s">
        <v>2785</v>
      </c>
      <c r="CA1053" s="42">
        <f>T1053+AL1053</f>
        <v>29250000</v>
      </c>
      <c r="CB1053" s="66" t="s">
        <v>656</v>
      </c>
    </row>
    <row r="1054" spans="1:80" s="58" customFormat="1" ht="29.25" customHeight="1" x14ac:dyDescent="0.3">
      <c r="A1054" s="75">
        <v>1053</v>
      </c>
      <c r="B1054" s="73">
        <v>117979</v>
      </c>
      <c r="C1054" s="36" t="s">
        <v>71</v>
      </c>
      <c r="D1054" s="71" t="s">
        <v>72</v>
      </c>
      <c r="E1054" s="71" t="s">
        <v>73</v>
      </c>
      <c r="F1054" s="66" t="s">
        <v>5881</v>
      </c>
      <c r="G1054" s="38" t="s">
        <v>3407</v>
      </c>
      <c r="H1054" s="76" t="s">
        <v>76</v>
      </c>
      <c r="I1054" s="76" t="s">
        <v>5882</v>
      </c>
      <c r="J1054" s="127" t="s">
        <v>3409</v>
      </c>
      <c r="K1054" s="66" t="s">
        <v>80</v>
      </c>
      <c r="L1054" s="76" t="s">
        <v>81</v>
      </c>
      <c r="M1054" s="86">
        <v>45574</v>
      </c>
      <c r="N1054" s="86">
        <v>45576</v>
      </c>
      <c r="O1054" s="86">
        <v>45667</v>
      </c>
      <c r="P1054" s="76">
        <v>3</v>
      </c>
      <c r="Q1054" s="76">
        <v>0</v>
      </c>
      <c r="R1054" s="76">
        <f t="shared" si="20"/>
        <v>90</v>
      </c>
      <c r="S1054" s="76" t="s">
        <v>2842</v>
      </c>
      <c r="T1054" s="69">
        <v>18000000</v>
      </c>
      <c r="U1054" s="69">
        <v>6000000</v>
      </c>
      <c r="V1054" s="77">
        <v>1897</v>
      </c>
      <c r="W1054" s="97">
        <v>45569</v>
      </c>
      <c r="X1054" s="45">
        <v>18000000</v>
      </c>
      <c r="Y1054" s="77">
        <v>2430</v>
      </c>
      <c r="Z1054" s="97">
        <v>45576</v>
      </c>
      <c r="AA1054" s="111">
        <v>18000000</v>
      </c>
      <c r="AB1054" s="77" t="s">
        <v>84</v>
      </c>
      <c r="AC1054" s="86">
        <v>45574</v>
      </c>
      <c r="AD1054" s="48" t="s">
        <v>5883</v>
      </c>
      <c r="AE1054" s="8" t="s">
        <v>5884</v>
      </c>
      <c r="AF1054" s="77" t="s">
        <v>87</v>
      </c>
      <c r="AG1054" s="48" t="s">
        <v>88</v>
      </c>
      <c r="AH1054" s="105" t="s">
        <v>4345</v>
      </c>
      <c r="AI1054" s="48" t="s">
        <v>108</v>
      </c>
      <c r="AJ1054" s="97">
        <v>45652</v>
      </c>
      <c r="AK1054" s="50">
        <v>9000000</v>
      </c>
      <c r="AL1054" s="50">
        <v>9000000</v>
      </c>
      <c r="AM1054" s="48">
        <v>125177</v>
      </c>
      <c r="AN1054" s="46">
        <v>2214</v>
      </c>
      <c r="AO1054" s="59">
        <v>45650</v>
      </c>
      <c r="AP1054" s="50">
        <v>9000000</v>
      </c>
      <c r="AQ1054" s="46">
        <v>2750</v>
      </c>
      <c r="AR1054" s="59">
        <v>45653</v>
      </c>
      <c r="AS1054" s="50">
        <v>9000000</v>
      </c>
      <c r="AT1054" s="66">
        <v>1</v>
      </c>
      <c r="AU1054" s="66">
        <v>15</v>
      </c>
      <c r="AV1054" s="66">
        <f>AT1054*30+AU1054</f>
        <v>45</v>
      </c>
      <c r="AW1054" s="66" t="s">
        <v>110</v>
      </c>
      <c r="AX1054" s="66">
        <v>45</v>
      </c>
      <c r="AY1054" s="86">
        <v>45713</v>
      </c>
      <c r="AZ1054" s="75"/>
      <c r="BA1054" s="75"/>
      <c r="BB1054" s="75"/>
      <c r="BC1054" s="75"/>
      <c r="BD1054" s="75"/>
      <c r="BE1054" s="75"/>
      <c r="BF1054" s="75"/>
      <c r="BG1054" s="75"/>
      <c r="BH1054" s="75"/>
      <c r="BI1054" s="75"/>
      <c r="BJ1054" s="75"/>
      <c r="BK1054" s="75"/>
      <c r="BL1054" s="75"/>
      <c r="BM1054" s="75"/>
      <c r="BN1054" s="75"/>
      <c r="BO1054" s="75"/>
      <c r="BP1054" s="75"/>
      <c r="BQ1054" s="75"/>
      <c r="BR1054" s="75"/>
      <c r="BS1054" s="75"/>
      <c r="BT1054" s="75"/>
      <c r="BU1054" s="75"/>
      <c r="BV1054" s="75"/>
      <c r="BW1054" s="75"/>
      <c r="BX1054" s="86">
        <v>45713</v>
      </c>
      <c r="BY1054" s="65">
        <f>R1054+AX1054</f>
        <v>135</v>
      </c>
      <c r="BZ1054" s="66" t="s">
        <v>2785</v>
      </c>
      <c r="CA1054" s="42">
        <f>T1054+AL1054</f>
        <v>27000000</v>
      </c>
      <c r="CB1054" s="66" t="s">
        <v>656</v>
      </c>
    </row>
    <row r="1055" spans="1:80" s="58" customFormat="1" ht="29.25" customHeight="1" x14ac:dyDescent="0.3">
      <c r="A1055" s="75">
        <v>1054</v>
      </c>
      <c r="B1055" s="73">
        <v>118485</v>
      </c>
      <c r="C1055" s="36" t="s">
        <v>71</v>
      </c>
      <c r="D1055" s="71" t="s">
        <v>72</v>
      </c>
      <c r="E1055" s="71" t="s">
        <v>73</v>
      </c>
      <c r="F1055" s="66" t="s">
        <v>5885</v>
      </c>
      <c r="G1055" s="38" t="s">
        <v>953</v>
      </c>
      <c r="H1055" s="76" t="s">
        <v>76</v>
      </c>
      <c r="I1055" s="76" t="s">
        <v>5886</v>
      </c>
      <c r="J1055" s="127" t="s">
        <v>3461</v>
      </c>
      <c r="K1055" s="66" t="s">
        <v>80</v>
      </c>
      <c r="L1055" s="76" t="s">
        <v>81</v>
      </c>
      <c r="M1055" s="86">
        <v>45574</v>
      </c>
      <c r="N1055" s="86">
        <v>45586</v>
      </c>
      <c r="O1055" s="86">
        <v>45677</v>
      </c>
      <c r="P1055" s="76">
        <v>3</v>
      </c>
      <c r="Q1055" s="76">
        <v>0</v>
      </c>
      <c r="R1055" s="76">
        <f t="shared" si="20"/>
        <v>90</v>
      </c>
      <c r="S1055" s="76" t="s">
        <v>2842</v>
      </c>
      <c r="T1055" s="69">
        <v>22500000</v>
      </c>
      <c r="U1055" s="69">
        <v>7500000</v>
      </c>
      <c r="V1055" s="77">
        <v>1919</v>
      </c>
      <c r="W1055" s="97">
        <v>45573</v>
      </c>
      <c r="X1055" s="45">
        <v>45000000</v>
      </c>
      <c r="Y1055" s="77">
        <v>2432</v>
      </c>
      <c r="Z1055" s="97">
        <v>45576</v>
      </c>
      <c r="AA1055" s="111">
        <v>22500000</v>
      </c>
      <c r="AB1055" s="77" t="s">
        <v>84</v>
      </c>
      <c r="AC1055" s="86">
        <v>45574</v>
      </c>
      <c r="AD1055" s="48" t="s">
        <v>5887</v>
      </c>
      <c r="AE1055" s="8" t="s">
        <v>5888</v>
      </c>
      <c r="AF1055" s="77" t="s">
        <v>87</v>
      </c>
      <c r="AG1055" s="61" t="s">
        <v>149</v>
      </c>
      <c r="AH1055" s="60" t="s">
        <v>183</v>
      </c>
      <c r="AI1055" s="48" t="s">
        <v>108</v>
      </c>
      <c r="AJ1055" s="97">
        <v>45649</v>
      </c>
      <c r="AK1055" s="50">
        <v>11250000</v>
      </c>
      <c r="AL1055" s="50">
        <v>11250000</v>
      </c>
      <c r="AM1055" s="48">
        <v>123904</v>
      </c>
      <c r="AN1055" s="46">
        <v>2136</v>
      </c>
      <c r="AO1055" s="59">
        <v>45643</v>
      </c>
      <c r="AP1055" s="50">
        <v>11250000</v>
      </c>
      <c r="AQ1055" s="46">
        <v>2719</v>
      </c>
      <c r="AR1055" s="59">
        <v>45653</v>
      </c>
      <c r="AS1055" s="50">
        <v>11250000</v>
      </c>
      <c r="AT1055" s="66">
        <v>1</v>
      </c>
      <c r="AU1055" s="66">
        <v>15</v>
      </c>
      <c r="AV1055" s="66">
        <f>AT1055*30+AU1055</f>
        <v>45</v>
      </c>
      <c r="AW1055" s="66" t="s">
        <v>110</v>
      </c>
      <c r="AX1055" s="66">
        <v>45</v>
      </c>
      <c r="AY1055" s="86">
        <v>45721</v>
      </c>
      <c r="AZ1055" s="75"/>
      <c r="BA1055" s="75"/>
      <c r="BB1055" s="75"/>
      <c r="BC1055" s="75"/>
      <c r="BD1055" s="75"/>
      <c r="BE1055" s="75"/>
      <c r="BF1055" s="75"/>
      <c r="BG1055" s="75"/>
      <c r="BH1055" s="75"/>
      <c r="BI1055" s="75"/>
      <c r="BJ1055" s="75"/>
      <c r="BK1055" s="75"/>
      <c r="BL1055" s="75"/>
      <c r="BM1055" s="75"/>
      <c r="BN1055" s="75"/>
      <c r="BO1055" s="75"/>
      <c r="BP1055" s="75"/>
      <c r="BQ1055" s="75"/>
      <c r="BR1055" s="75"/>
      <c r="BS1055" s="75"/>
      <c r="BT1055" s="75"/>
      <c r="BU1055" s="75"/>
      <c r="BV1055" s="75"/>
      <c r="BW1055" s="75"/>
      <c r="BX1055" s="86">
        <v>45721</v>
      </c>
      <c r="BY1055" s="65">
        <f>R1055+AX1055</f>
        <v>135</v>
      </c>
      <c r="BZ1055" s="66" t="s">
        <v>2785</v>
      </c>
      <c r="CA1055" s="42">
        <f>T1055+AL1055</f>
        <v>33750000</v>
      </c>
      <c r="CB1055" s="66" t="s">
        <v>656</v>
      </c>
    </row>
    <row r="1056" spans="1:80" s="58" customFormat="1" ht="29.25" customHeight="1" x14ac:dyDescent="0.3">
      <c r="A1056" s="75">
        <v>1055</v>
      </c>
      <c r="B1056" s="73">
        <v>118485</v>
      </c>
      <c r="C1056" s="36" t="s">
        <v>71</v>
      </c>
      <c r="D1056" s="71" t="s">
        <v>72</v>
      </c>
      <c r="E1056" s="71" t="s">
        <v>73</v>
      </c>
      <c r="F1056" s="66" t="s">
        <v>5889</v>
      </c>
      <c r="G1056" s="38" t="s">
        <v>935</v>
      </c>
      <c r="H1056" s="76" t="s">
        <v>76</v>
      </c>
      <c r="I1056" s="76" t="s">
        <v>5890</v>
      </c>
      <c r="J1056" s="127" t="s">
        <v>3461</v>
      </c>
      <c r="K1056" s="66" t="s">
        <v>80</v>
      </c>
      <c r="L1056" s="76" t="s">
        <v>81</v>
      </c>
      <c r="M1056" s="86">
        <v>45574</v>
      </c>
      <c r="N1056" s="86">
        <v>45586</v>
      </c>
      <c r="O1056" s="86">
        <v>45677</v>
      </c>
      <c r="P1056" s="76">
        <v>3</v>
      </c>
      <c r="Q1056" s="76">
        <v>0</v>
      </c>
      <c r="R1056" s="76">
        <f t="shared" si="20"/>
        <v>90</v>
      </c>
      <c r="S1056" s="76" t="s">
        <v>2842</v>
      </c>
      <c r="T1056" s="69">
        <v>22500000</v>
      </c>
      <c r="U1056" s="69">
        <v>7500000</v>
      </c>
      <c r="V1056" s="77">
        <v>1919</v>
      </c>
      <c r="W1056" s="97">
        <v>45573</v>
      </c>
      <c r="X1056" s="45">
        <v>45000000</v>
      </c>
      <c r="Y1056" s="77">
        <v>2433</v>
      </c>
      <c r="Z1056" s="97">
        <v>45576</v>
      </c>
      <c r="AA1056" s="111">
        <v>22500000</v>
      </c>
      <c r="AB1056" s="77" t="s">
        <v>84</v>
      </c>
      <c r="AC1056" s="86">
        <v>45574</v>
      </c>
      <c r="AD1056" s="48" t="s">
        <v>5891</v>
      </c>
      <c r="AE1056" s="8" t="s">
        <v>5892</v>
      </c>
      <c r="AF1056" s="77" t="s">
        <v>87</v>
      </c>
      <c r="AG1056" s="61" t="s">
        <v>149</v>
      </c>
      <c r="AH1056" s="60" t="s">
        <v>183</v>
      </c>
      <c r="AI1056" s="48" t="s">
        <v>108</v>
      </c>
      <c r="AJ1056" s="97">
        <v>45649</v>
      </c>
      <c r="AK1056" s="50">
        <v>11250000</v>
      </c>
      <c r="AL1056" s="50">
        <v>11250000</v>
      </c>
      <c r="AM1056" s="48">
        <v>123907</v>
      </c>
      <c r="AN1056" s="46">
        <v>2137</v>
      </c>
      <c r="AO1056" s="59">
        <v>45643</v>
      </c>
      <c r="AP1056" s="50">
        <v>11250000</v>
      </c>
      <c r="AQ1056" s="46">
        <v>2720</v>
      </c>
      <c r="AR1056" s="59">
        <v>45653</v>
      </c>
      <c r="AS1056" s="50">
        <v>11250000</v>
      </c>
      <c r="AT1056" s="66">
        <v>1</v>
      </c>
      <c r="AU1056" s="66">
        <v>15</v>
      </c>
      <c r="AV1056" s="66">
        <f>AT1056*30+AU1056</f>
        <v>45</v>
      </c>
      <c r="AW1056" s="66" t="s">
        <v>110</v>
      </c>
      <c r="AX1056" s="66">
        <v>45</v>
      </c>
      <c r="AY1056" s="86">
        <v>45721</v>
      </c>
      <c r="AZ1056" s="75"/>
      <c r="BA1056" s="75"/>
      <c r="BB1056" s="75"/>
      <c r="BC1056" s="75"/>
      <c r="BD1056" s="75"/>
      <c r="BE1056" s="75"/>
      <c r="BF1056" s="75"/>
      <c r="BG1056" s="75"/>
      <c r="BH1056" s="75"/>
      <c r="BI1056" s="75"/>
      <c r="BJ1056" s="75"/>
      <c r="BK1056" s="75"/>
      <c r="BL1056" s="75"/>
      <c r="BM1056" s="75"/>
      <c r="BN1056" s="75"/>
      <c r="BO1056" s="75"/>
      <c r="BP1056" s="75"/>
      <c r="BQ1056" s="75"/>
      <c r="BR1056" s="75"/>
      <c r="BS1056" s="75"/>
      <c r="BT1056" s="75"/>
      <c r="BU1056" s="75"/>
      <c r="BV1056" s="75"/>
      <c r="BW1056" s="75"/>
      <c r="BX1056" s="86">
        <v>45721</v>
      </c>
      <c r="BY1056" s="65">
        <f>R1056+AX1056</f>
        <v>135</v>
      </c>
      <c r="BZ1056" s="66" t="s">
        <v>2785</v>
      </c>
      <c r="CA1056" s="42">
        <f>T1056+AL1056</f>
        <v>33750000</v>
      </c>
      <c r="CB1056" s="66" t="s">
        <v>656</v>
      </c>
    </row>
    <row r="1057" spans="1:80" s="58" customFormat="1" ht="29.25" customHeight="1" x14ac:dyDescent="0.3">
      <c r="A1057" s="75">
        <v>1056</v>
      </c>
      <c r="B1057" s="73">
        <v>118693</v>
      </c>
      <c r="C1057" s="36" t="s">
        <v>71</v>
      </c>
      <c r="D1057" s="71" t="s">
        <v>72</v>
      </c>
      <c r="E1057" s="71" t="s">
        <v>73</v>
      </c>
      <c r="F1057" s="66" t="s">
        <v>5893</v>
      </c>
      <c r="G1057" s="38" t="s">
        <v>1256</v>
      </c>
      <c r="H1057" s="76" t="s">
        <v>76</v>
      </c>
      <c r="I1057" s="76" t="s">
        <v>5894</v>
      </c>
      <c r="J1057" s="127" t="s">
        <v>5895</v>
      </c>
      <c r="K1057" s="66" t="s">
        <v>80</v>
      </c>
      <c r="L1057" s="76" t="s">
        <v>81</v>
      </c>
      <c r="M1057" s="86">
        <v>45575</v>
      </c>
      <c r="N1057" s="86">
        <v>45580</v>
      </c>
      <c r="O1057" s="86">
        <v>45671</v>
      </c>
      <c r="P1057" s="76">
        <v>3</v>
      </c>
      <c r="Q1057" s="76">
        <v>0</v>
      </c>
      <c r="R1057" s="76">
        <f t="shared" si="20"/>
        <v>90</v>
      </c>
      <c r="S1057" s="76" t="s">
        <v>2842</v>
      </c>
      <c r="T1057" s="69">
        <v>18000000</v>
      </c>
      <c r="U1057" s="69">
        <v>6000000</v>
      </c>
      <c r="V1057" s="77">
        <v>1876</v>
      </c>
      <c r="W1057" s="97">
        <v>45565</v>
      </c>
      <c r="X1057" s="45">
        <v>54000000</v>
      </c>
      <c r="Y1057" s="77">
        <v>2435</v>
      </c>
      <c r="Z1057" s="97">
        <v>45580</v>
      </c>
      <c r="AA1057" s="111">
        <v>18000000</v>
      </c>
      <c r="AB1057" s="77" t="s">
        <v>84</v>
      </c>
      <c r="AC1057" s="86">
        <v>45574</v>
      </c>
      <c r="AD1057" s="48" t="s">
        <v>5896</v>
      </c>
      <c r="AE1057" s="8" t="s">
        <v>5897</v>
      </c>
      <c r="AF1057" s="77" t="s">
        <v>87</v>
      </c>
      <c r="AG1057" s="61" t="s">
        <v>149</v>
      </c>
      <c r="AH1057" s="60" t="s">
        <v>183</v>
      </c>
      <c r="AI1057" s="48" t="s">
        <v>77</v>
      </c>
      <c r="AJ1057" s="48" t="s">
        <v>77</v>
      </c>
      <c r="AK1057" s="49"/>
      <c r="AL1057" s="50"/>
      <c r="AM1057" s="48" t="s">
        <v>77</v>
      </c>
      <c r="AN1057" s="48" t="s">
        <v>77</v>
      </c>
      <c r="AO1057" s="48" t="s">
        <v>77</v>
      </c>
      <c r="AP1057" s="48" t="s">
        <v>77</v>
      </c>
      <c r="AQ1057" s="48" t="s">
        <v>77</v>
      </c>
      <c r="AR1057" s="48" t="s">
        <v>77</v>
      </c>
      <c r="AS1057" s="48" t="s">
        <v>77</v>
      </c>
      <c r="AT1057" s="51"/>
      <c r="AU1057" s="51"/>
      <c r="AV1057" s="51"/>
      <c r="AW1057" s="51"/>
      <c r="AX1057" s="52"/>
      <c r="AY1057" s="37"/>
      <c r="AZ1057" s="37"/>
      <c r="BA1057" s="75"/>
      <c r="BB1057" s="75"/>
      <c r="BC1057" s="75"/>
      <c r="BD1057" s="75"/>
      <c r="BE1057" s="75"/>
      <c r="BF1057" s="75"/>
      <c r="BG1057" s="75"/>
      <c r="BH1057" s="75"/>
      <c r="BI1057" s="75"/>
      <c r="BJ1057" s="75"/>
      <c r="BK1057" s="75"/>
      <c r="BL1057" s="75"/>
      <c r="BM1057" s="75"/>
      <c r="BN1057" s="75"/>
      <c r="BO1057" s="75"/>
      <c r="BP1057" s="75"/>
      <c r="BQ1057" s="75"/>
      <c r="BR1057" s="75"/>
      <c r="BS1057" s="75"/>
      <c r="BT1057" s="75"/>
      <c r="BU1057" s="75"/>
      <c r="BV1057" s="75"/>
      <c r="BW1057" s="75"/>
      <c r="BX1057" s="64">
        <f>O1057</f>
        <v>45671</v>
      </c>
      <c r="BY1057" s="65">
        <f>R1057+AX1057</f>
        <v>90</v>
      </c>
      <c r="BZ1057" s="66" t="str">
        <f>S1057</f>
        <v>3 MESES</v>
      </c>
      <c r="CA1057" s="42">
        <f>T1057+AL1057</f>
        <v>18000000</v>
      </c>
      <c r="CB1057" s="37" t="s">
        <v>91</v>
      </c>
    </row>
    <row r="1058" spans="1:80" s="58" customFormat="1" ht="29.25" customHeight="1" x14ac:dyDescent="0.3">
      <c r="A1058" s="75">
        <v>1057</v>
      </c>
      <c r="B1058" s="73">
        <v>116999</v>
      </c>
      <c r="C1058" s="36" t="s">
        <v>133</v>
      </c>
      <c r="D1058" s="71" t="s">
        <v>134</v>
      </c>
      <c r="E1058" s="71" t="s">
        <v>385</v>
      </c>
      <c r="F1058" s="66" t="s">
        <v>5898</v>
      </c>
      <c r="G1058" s="38" t="s">
        <v>3888</v>
      </c>
      <c r="H1058" s="76" t="s">
        <v>76</v>
      </c>
      <c r="I1058" s="76" t="s">
        <v>5899</v>
      </c>
      <c r="J1058" s="127" t="s">
        <v>2159</v>
      </c>
      <c r="K1058" s="66" t="s">
        <v>80</v>
      </c>
      <c r="L1058" s="76" t="s">
        <v>81</v>
      </c>
      <c r="M1058" s="86">
        <v>45574</v>
      </c>
      <c r="N1058" s="86">
        <v>45575</v>
      </c>
      <c r="O1058" s="86">
        <v>45681</v>
      </c>
      <c r="P1058" s="76">
        <v>3</v>
      </c>
      <c r="Q1058" s="76">
        <v>15</v>
      </c>
      <c r="R1058" s="76">
        <f>90+15</f>
        <v>105</v>
      </c>
      <c r="S1058" s="76" t="s">
        <v>82</v>
      </c>
      <c r="T1058" s="69">
        <v>19250000</v>
      </c>
      <c r="U1058" s="69">
        <v>5500000</v>
      </c>
      <c r="V1058" s="77">
        <v>1830</v>
      </c>
      <c r="W1058" s="97">
        <v>45552</v>
      </c>
      <c r="X1058" s="45">
        <v>38500000</v>
      </c>
      <c r="Y1058" s="77">
        <v>2434</v>
      </c>
      <c r="Z1058" s="97">
        <v>45576</v>
      </c>
      <c r="AA1058" s="111">
        <v>19250000</v>
      </c>
      <c r="AB1058" s="77" t="s">
        <v>84</v>
      </c>
      <c r="AC1058" s="86">
        <v>45574</v>
      </c>
      <c r="AD1058" s="48" t="s">
        <v>5900</v>
      </c>
      <c r="AE1058" s="8" t="s">
        <v>5901</v>
      </c>
      <c r="AF1058" s="77" t="s">
        <v>87</v>
      </c>
      <c r="AG1058" s="61" t="s">
        <v>643</v>
      </c>
      <c r="AH1058" s="61" t="s">
        <v>107</v>
      </c>
      <c r="AI1058" s="48" t="s">
        <v>108</v>
      </c>
      <c r="AJ1058" s="97">
        <v>45654</v>
      </c>
      <c r="AK1058" s="50">
        <v>8250000</v>
      </c>
      <c r="AL1058" s="50">
        <v>8250000</v>
      </c>
      <c r="AM1058" s="48">
        <v>124837</v>
      </c>
      <c r="AN1058" s="46">
        <v>2194</v>
      </c>
      <c r="AO1058" s="59">
        <v>45649</v>
      </c>
      <c r="AP1058" s="50">
        <v>8250000</v>
      </c>
      <c r="AQ1058" s="46">
        <v>2829</v>
      </c>
      <c r="AR1058" s="59">
        <v>45656</v>
      </c>
      <c r="AS1058" s="50">
        <v>8250000</v>
      </c>
      <c r="AT1058" s="66">
        <v>1</v>
      </c>
      <c r="AU1058" s="66">
        <v>15</v>
      </c>
      <c r="AV1058" s="66">
        <f t="shared" ref="AV1058:AV1069" si="21">AT1058*30+AU1058</f>
        <v>45</v>
      </c>
      <c r="AW1058" s="66" t="s">
        <v>110</v>
      </c>
      <c r="AX1058" s="66">
        <v>45</v>
      </c>
      <c r="AY1058" s="86">
        <v>45725</v>
      </c>
      <c r="AZ1058" s="75"/>
      <c r="BA1058" s="75"/>
      <c r="BB1058" s="75"/>
      <c r="BC1058" s="75"/>
      <c r="BD1058" s="75"/>
      <c r="BE1058" s="75"/>
      <c r="BF1058" s="75"/>
      <c r="BG1058" s="75"/>
      <c r="BH1058" s="75"/>
      <c r="BI1058" s="75"/>
      <c r="BJ1058" s="75"/>
      <c r="BK1058" s="75"/>
      <c r="BL1058" s="75"/>
      <c r="BM1058" s="75"/>
      <c r="BN1058" s="75"/>
      <c r="BO1058" s="75"/>
      <c r="BP1058" s="75"/>
      <c r="BQ1058" s="75"/>
      <c r="BR1058" s="75"/>
      <c r="BS1058" s="75"/>
      <c r="BT1058" s="75"/>
      <c r="BU1058" s="75"/>
      <c r="BV1058" s="75"/>
      <c r="BW1058" s="75"/>
      <c r="BX1058" s="86">
        <v>45725</v>
      </c>
      <c r="BY1058" s="65">
        <f>R1058+AX1058</f>
        <v>150</v>
      </c>
      <c r="BZ1058" s="66" t="s">
        <v>111</v>
      </c>
      <c r="CA1058" s="42">
        <f>T1058+AL1058</f>
        <v>27500000</v>
      </c>
      <c r="CB1058" s="66" t="s">
        <v>656</v>
      </c>
    </row>
    <row r="1059" spans="1:80" s="58" customFormat="1" ht="29.25" customHeight="1" x14ac:dyDescent="0.3">
      <c r="A1059" s="75">
        <v>1058</v>
      </c>
      <c r="B1059" s="73">
        <v>118760</v>
      </c>
      <c r="C1059" s="71" t="s">
        <v>133</v>
      </c>
      <c r="D1059" s="71" t="s">
        <v>134</v>
      </c>
      <c r="E1059" s="71" t="s">
        <v>385</v>
      </c>
      <c r="F1059" s="66" t="s">
        <v>5902</v>
      </c>
      <c r="G1059" s="38" t="s">
        <v>5903</v>
      </c>
      <c r="H1059" s="76" t="s">
        <v>76</v>
      </c>
      <c r="I1059" s="76" t="s">
        <v>5904</v>
      </c>
      <c r="J1059" s="127" t="s">
        <v>3772</v>
      </c>
      <c r="K1059" s="66" t="s">
        <v>80</v>
      </c>
      <c r="L1059" s="76" t="s">
        <v>81</v>
      </c>
      <c r="M1059" s="86">
        <v>45575</v>
      </c>
      <c r="N1059" s="86">
        <v>45582</v>
      </c>
      <c r="O1059" s="86">
        <v>45673</v>
      </c>
      <c r="P1059" s="76">
        <v>3</v>
      </c>
      <c r="Q1059" s="76">
        <v>0</v>
      </c>
      <c r="R1059" s="76">
        <f t="shared" ref="R1059:R1071" si="22">3*30</f>
        <v>90</v>
      </c>
      <c r="S1059" s="76" t="s">
        <v>2842</v>
      </c>
      <c r="T1059" s="69">
        <v>21000000</v>
      </c>
      <c r="U1059" s="69">
        <v>7000000</v>
      </c>
      <c r="V1059" s="77">
        <v>1882</v>
      </c>
      <c r="W1059" s="97">
        <v>45565</v>
      </c>
      <c r="X1059" s="45">
        <v>21000000</v>
      </c>
      <c r="Y1059" s="77">
        <v>2436</v>
      </c>
      <c r="Z1059" s="97">
        <v>45580</v>
      </c>
      <c r="AA1059" s="111">
        <v>21000000</v>
      </c>
      <c r="AB1059" s="77" t="s">
        <v>84</v>
      </c>
      <c r="AC1059" s="86">
        <v>45574</v>
      </c>
      <c r="AD1059" s="48" t="s">
        <v>5905</v>
      </c>
      <c r="AE1059" s="8" t="s">
        <v>5906</v>
      </c>
      <c r="AF1059" s="77" t="s">
        <v>87</v>
      </c>
      <c r="AG1059" s="61" t="s">
        <v>643</v>
      </c>
      <c r="AH1059" s="61" t="s">
        <v>107</v>
      </c>
      <c r="AI1059" s="48" t="s">
        <v>108</v>
      </c>
      <c r="AJ1059" s="97">
        <v>45652</v>
      </c>
      <c r="AK1059" s="50">
        <v>10500000</v>
      </c>
      <c r="AL1059" s="50">
        <v>10500000</v>
      </c>
      <c r="AM1059" s="48">
        <v>123348</v>
      </c>
      <c r="AN1059" s="46">
        <v>2165</v>
      </c>
      <c r="AO1059" s="59">
        <v>45649</v>
      </c>
      <c r="AP1059" s="50">
        <v>10500000</v>
      </c>
      <c r="AQ1059" s="46">
        <v>2769</v>
      </c>
      <c r="AR1059" s="59">
        <v>45653</v>
      </c>
      <c r="AS1059" s="50">
        <v>10500000</v>
      </c>
      <c r="AT1059" s="66">
        <v>1</v>
      </c>
      <c r="AU1059" s="66">
        <v>15</v>
      </c>
      <c r="AV1059" s="66">
        <f t="shared" si="21"/>
        <v>45</v>
      </c>
      <c r="AW1059" s="66" t="s">
        <v>110</v>
      </c>
      <c r="AX1059" s="66">
        <v>45</v>
      </c>
      <c r="AY1059" s="86">
        <v>45717</v>
      </c>
      <c r="AZ1059" s="75"/>
      <c r="BA1059" s="75"/>
      <c r="BB1059" s="75"/>
      <c r="BC1059" s="75"/>
      <c r="BD1059" s="75"/>
      <c r="BE1059" s="75"/>
      <c r="BF1059" s="75"/>
      <c r="BG1059" s="75"/>
      <c r="BH1059" s="75"/>
      <c r="BI1059" s="75"/>
      <c r="BJ1059" s="75"/>
      <c r="BK1059" s="75"/>
      <c r="BL1059" s="75"/>
      <c r="BM1059" s="75"/>
      <c r="BN1059" s="75"/>
      <c r="BO1059" s="75"/>
      <c r="BP1059" s="75"/>
      <c r="BQ1059" s="75"/>
      <c r="BR1059" s="75"/>
      <c r="BS1059" s="75"/>
      <c r="BT1059" s="75"/>
      <c r="BU1059" s="75"/>
      <c r="BV1059" s="75"/>
      <c r="BW1059" s="75"/>
      <c r="BX1059" s="86">
        <v>45717</v>
      </c>
      <c r="BY1059" s="65">
        <f>R1059+AX1059</f>
        <v>135</v>
      </c>
      <c r="BZ1059" s="66" t="s">
        <v>2785</v>
      </c>
      <c r="CA1059" s="42">
        <f>T1059+AL1059</f>
        <v>31500000</v>
      </c>
      <c r="CB1059" s="66" t="s">
        <v>656</v>
      </c>
    </row>
    <row r="1060" spans="1:80" s="58" customFormat="1" ht="29.25" customHeight="1" x14ac:dyDescent="0.3">
      <c r="A1060" s="75">
        <v>1059</v>
      </c>
      <c r="B1060" s="73">
        <v>118759</v>
      </c>
      <c r="C1060" s="71" t="s">
        <v>71</v>
      </c>
      <c r="D1060" s="71" t="s">
        <v>72</v>
      </c>
      <c r="E1060" s="71" t="s">
        <v>73</v>
      </c>
      <c r="F1060" s="66" t="s">
        <v>5907</v>
      </c>
      <c r="G1060" s="38" t="s">
        <v>946</v>
      </c>
      <c r="H1060" s="76" t="s">
        <v>76</v>
      </c>
      <c r="I1060" s="76" t="s">
        <v>5908</v>
      </c>
      <c r="J1060" s="127" t="s">
        <v>5909</v>
      </c>
      <c r="K1060" s="66" t="s">
        <v>80</v>
      </c>
      <c r="L1060" s="76" t="s">
        <v>81</v>
      </c>
      <c r="M1060" s="86">
        <v>45575</v>
      </c>
      <c r="N1060" s="86">
        <v>45587</v>
      </c>
      <c r="O1060" s="86">
        <v>45678</v>
      </c>
      <c r="P1060" s="76">
        <v>3</v>
      </c>
      <c r="Q1060" s="76">
        <v>0</v>
      </c>
      <c r="R1060" s="76">
        <f t="shared" si="22"/>
        <v>90</v>
      </c>
      <c r="S1060" s="76" t="s">
        <v>2842</v>
      </c>
      <c r="T1060" s="69">
        <v>19500000</v>
      </c>
      <c r="U1060" s="69">
        <v>6500000</v>
      </c>
      <c r="V1060" s="77">
        <v>1881</v>
      </c>
      <c r="W1060" s="97">
        <v>45565</v>
      </c>
      <c r="X1060" s="45">
        <v>19500000</v>
      </c>
      <c r="Y1060" s="77">
        <v>2437</v>
      </c>
      <c r="Z1060" s="97">
        <v>45580</v>
      </c>
      <c r="AA1060" s="111">
        <v>19500000</v>
      </c>
      <c r="AB1060" s="77" t="s">
        <v>84</v>
      </c>
      <c r="AC1060" s="86">
        <v>45575</v>
      </c>
      <c r="AD1060" s="48" t="s">
        <v>5910</v>
      </c>
      <c r="AE1060" s="8" t="s">
        <v>5911</v>
      </c>
      <c r="AF1060" s="77" t="s">
        <v>87</v>
      </c>
      <c r="AG1060" s="61" t="s">
        <v>951</v>
      </c>
      <c r="AH1060" s="60" t="s">
        <v>2987</v>
      </c>
      <c r="AI1060" s="48" t="s">
        <v>108</v>
      </c>
      <c r="AJ1060" s="97">
        <v>45652</v>
      </c>
      <c r="AK1060" s="50">
        <v>9750000</v>
      </c>
      <c r="AL1060" s="50">
        <v>9750000</v>
      </c>
      <c r="AM1060" s="48">
        <v>123866</v>
      </c>
      <c r="AN1060" s="46">
        <v>2160</v>
      </c>
      <c r="AO1060" s="59">
        <v>45646</v>
      </c>
      <c r="AP1060" s="50">
        <v>9750000</v>
      </c>
      <c r="AQ1060" s="46">
        <v>2770</v>
      </c>
      <c r="AR1060" s="59">
        <v>45653</v>
      </c>
      <c r="AS1060" s="50">
        <v>9750000</v>
      </c>
      <c r="AT1060" s="66">
        <v>1</v>
      </c>
      <c r="AU1060" s="66">
        <v>15</v>
      </c>
      <c r="AV1060" s="66">
        <f t="shared" si="21"/>
        <v>45</v>
      </c>
      <c r="AW1060" s="66" t="s">
        <v>110</v>
      </c>
      <c r="AX1060" s="66">
        <v>45</v>
      </c>
      <c r="AY1060" s="86">
        <v>45722</v>
      </c>
      <c r="AZ1060" s="75"/>
      <c r="BA1060" s="75"/>
      <c r="BB1060" s="75"/>
      <c r="BC1060" s="75"/>
      <c r="BD1060" s="75"/>
      <c r="BE1060" s="75"/>
      <c r="BF1060" s="75"/>
      <c r="BG1060" s="75"/>
      <c r="BH1060" s="75"/>
      <c r="BI1060" s="75"/>
      <c r="BJ1060" s="75"/>
      <c r="BK1060" s="75"/>
      <c r="BL1060" s="75"/>
      <c r="BM1060" s="75"/>
      <c r="BN1060" s="75"/>
      <c r="BO1060" s="75"/>
      <c r="BP1060" s="75"/>
      <c r="BQ1060" s="75"/>
      <c r="BR1060" s="75"/>
      <c r="BS1060" s="75"/>
      <c r="BT1060" s="75"/>
      <c r="BU1060" s="75"/>
      <c r="BV1060" s="75"/>
      <c r="BW1060" s="75"/>
      <c r="BX1060" s="86">
        <v>45722</v>
      </c>
      <c r="BY1060" s="65">
        <f>R1060+AX1060</f>
        <v>135</v>
      </c>
      <c r="BZ1060" s="66" t="s">
        <v>2785</v>
      </c>
      <c r="CA1060" s="42">
        <f>T1060+AL1060</f>
        <v>29250000</v>
      </c>
      <c r="CB1060" s="66" t="s">
        <v>656</v>
      </c>
    </row>
    <row r="1061" spans="1:80" s="58" customFormat="1" ht="29.25" customHeight="1" x14ac:dyDescent="0.3">
      <c r="A1061" s="75">
        <v>1060</v>
      </c>
      <c r="B1061" s="73">
        <v>118252</v>
      </c>
      <c r="C1061" s="71" t="s">
        <v>71</v>
      </c>
      <c r="D1061" s="71" t="s">
        <v>72</v>
      </c>
      <c r="E1061" s="71" t="s">
        <v>73</v>
      </c>
      <c r="F1061" s="66" t="s">
        <v>5912</v>
      </c>
      <c r="G1061" s="38" t="s">
        <v>5913</v>
      </c>
      <c r="H1061" s="76" t="s">
        <v>76</v>
      </c>
      <c r="I1061" s="76" t="s">
        <v>5914</v>
      </c>
      <c r="J1061" s="127" t="s">
        <v>5915</v>
      </c>
      <c r="K1061" s="66" t="s">
        <v>80</v>
      </c>
      <c r="L1061" s="76" t="s">
        <v>81</v>
      </c>
      <c r="M1061" s="86">
        <v>45575</v>
      </c>
      <c r="N1061" s="86">
        <v>45582</v>
      </c>
      <c r="O1061" s="86">
        <v>45673</v>
      </c>
      <c r="P1061" s="76">
        <v>3</v>
      </c>
      <c r="Q1061" s="76">
        <v>0</v>
      </c>
      <c r="R1061" s="76">
        <f t="shared" si="22"/>
        <v>90</v>
      </c>
      <c r="S1061" s="76" t="s">
        <v>2842</v>
      </c>
      <c r="T1061" s="69">
        <v>22200000</v>
      </c>
      <c r="U1061" s="69">
        <v>7400000</v>
      </c>
      <c r="V1061" s="77">
        <v>1891</v>
      </c>
      <c r="W1061" s="97">
        <v>45569</v>
      </c>
      <c r="X1061" s="45">
        <v>44400000</v>
      </c>
      <c r="Y1061" s="77">
        <v>2439</v>
      </c>
      <c r="Z1061" s="97">
        <v>45580</v>
      </c>
      <c r="AA1061" s="111">
        <v>22200000</v>
      </c>
      <c r="AB1061" s="77" t="s">
        <v>84</v>
      </c>
      <c r="AC1061" s="86">
        <v>45575</v>
      </c>
      <c r="AD1061" s="48" t="s">
        <v>5916</v>
      </c>
      <c r="AE1061" s="8" t="s">
        <v>5917</v>
      </c>
      <c r="AF1061" s="77" t="s">
        <v>87</v>
      </c>
      <c r="AG1061" s="61" t="s">
        <v>204</v>
      </c>
      <c r="AH1061" s="60" t="s">
        <v>348</v>
      </c>
      <c r="AI1061" s="48" t="s">
        <v>108</v>
      </c>
      <c r="AJ1061" s="97">
        <v>45649</v>
      </c>
      <c r="AK1061" s="50">
        <v>11100000</v>
      </c>
      <c r="AL1061" s="50">
        <v>11100000</v>
      </c>
      <c r="AM1061" s="48">
        <v>123282</v>
      </c>
      <c r="AN1061" s="46">
        <v>2049</v>
      </c>
      <c r="AO1061" s="59">
        <v>45639</v>
      </c>
      <c r="AP1061" s="50">
        <v>11100000</v>
      </c>
      <c r="AQ1061" s="46">
        <v>2668</v>
      </c>
      <c r="AR1061" s="59">
        <v>45652</v>
      </c>
      <c r="AS1061" s="50">
        <v>11100000</v>
      </c>
      <c r="AT1061" s="66">
        <v>1</v>
      </c>
      <c r="AU1061" s="66">
        <v>15</v>
      </c>
      <c r="AV1061" s="66">
        <f t="shared" si="21"/>
        <v>45</v>
      </c>
      <c r="AW1061" s="66" t="s">
        <v>110</v>
      </c>
      <c r="AX1061" s="66">
        <v>45</v>
      </c>
      <c r="AY1061" s="86">
        <v>45717</v>
      </c>
      <c r="AZ1061" s="75"/>
      <c r="BA1061" s="75"/>
      <c r="BB1061" s="75"/>
      <c r="BC1061" s="75"/>
      <c r="BD1061" s="75"/>
      <c r="BE1061" s="75"/>
      <c r="BF1061" s="75"/>
      <c r="BG1061" s="75"/>
      <c r="BH1061" s="75"/>
      <c r="BI1061" s="75"/>
      <c r="BJ1061" s="75"/>
      <c r="BK1061" s="75"/>
      <c r="BL1061" s="75"/>
      <c r="BM1061" s="75"/>
      <c r="BN1061" s="75"/>
      <c r="BO1061" s="75"/>
      <c r="BP1061" s="75"/>
      <c r="BQ1061" s="75"/>
      <c r="BR1061" s="75"/>
      <c r="BS1061" s="75"/>
      <c r="BT1061" s="75"/>
      <c r="BU1061" s="75"/>
      <c r="BV1061" s="75"/>
      <c r="BW1061" s="75"/>
      <c r="BX1061" s="86">
        <v>45717</v>
      </c>
      <c r="BY1061" s="65">
        <f>R1061+AX1061</f>
        <v>135</v>
      </c>
      <c r="BZ1061" s="66" t="s">
        <v>2785</v>
      </c>
      <c r="CA1061" s="42">
        <f>T1061+AL1061</f>
        <v>33300000</v>
      </c>
      <c r="CB1061" s="66" t="s">
        <v>656</v>
      </c>
    </row>
    <row r="1062" spans="1:80" s="58" customFormat="1" ht="29.25" customHeight="1" x14ac:dyDescent="0.3">
      <c r="A1062" s="75">
        <v>1061</v>
      </c>
      <c r="B1062" s="73">
        <v>118176</v>
      </c>
      <c r="C1062" s="71" t="s">
        <v>121</v>
      </c>
      <c r="D1062" s="71" t="s">
        <v>122</v>
      </c>
      <c r="E1062" s="71" t="s">
        <v>123</v>
      </c>
      <c r="F1062" s="66" t="s">
        <v>5918</v>
      </c>
      <c r="G1062" s="38" t="s">
        <v>3668</v>
      </c>
      <c r="H1062" s="76" t="s">
        <v>76</v>
      </c>
      <c r="I1062" s="76" t="s">
        <v>5919</v>
      </c>
      <c r="J1062" s="127" t="s">
        <v>3519</v>
      </c>
      <c r="K1062" s="66" t="s">
        <v>80</v>
      </c>
      <c r="L1062" s="76" t="s">
        <v>81</v>
      </c>
      <c r="M1062" s="86">
        <v>45575</v>
      </c>
      <c r="N1062" s="86">
        <v>45582</v>
      </c>
      <c r="O1062" s="86">
        <v>45673</v>
      </c>
      <c r="P1062" s="76">
        <v>3</v>
      </c>
      <c r="Q1062" s="76">
        <v>0</v>
      </c>
      <c r="R1062" s="76">
        <f t="shared" si="22"/>
        <v>90</v>
      </c>
      <c r="S1062" s="76" t="s">
        <v>2842</v>
      </c>
      <c r="T1062" s="69">
        <v>24000000</v>
      </c>
      <c r="U1062" s="69">
        <v>8000000</v>
      </c>
      <c r="V1062" s="77">
        <v>1931</v>
      </c>
      <c r="W1062" s="97">
        <v>45573</v>
      </c>
      <c r="X1062" s="45">
        <v>24000000</v>
      </c>
      <c r="Y1062" s="77">
        <v>2440</v>
      </c>
      <c r="Z1062" s="97">
        <v>45580</v>
      </c>
      <c r="AA1062" s="111">
        <v>24000000</v>
      </c>
      <c r="AB1062" s="77" t="s">
        <v>84</v>
      </c>
      <c r="AC1062" s="86">
        <v>45575</v>
      </c>
      <c r="AD1062" s="48" t="s">
        <v>5920</v>
      </c>
      <c r="AE1062" s="8" t="s">
        <v>5921</v>
      </c>
      <c r="AF1062" s="77" t="s">
        <v>87</v>
      </c>
      <c r="AG1062" s="61" t="s">
        <v>130</v>
      </c>
      <c r="AH1062" s="60" t="s">
        <v>2987</v>
      </c>
      <c r="AI1062" s="48" t="s">
        <v>108</v>
      </c>
      <c r="AJ1062" s="97">
        <v>45650</v>
      </c>
      <c r="AK1062" s="50">
        <v>12000000</v>
      </c>
      <c r="AL1062" s="50">
        <v>12000000</v>
      </c>
      <c r="AM1062" s="48">
        <v>124364</v>
      </c>
      <c r="AN1062" s="46">
        <v>2101</v>
      </c>
      <c r="AO1062" s="59">
        <v>45644</v>
      </c>
      <c r="AP1062" s="50">
        <v>1189110000</v>
      </c>
      <c r="AQ1062" s="46">
        <v>2721</v>
      </c>
      <c r="AR1062" s="59">
        <v>45653</v>
      </c>
      <c r="AS1062" s="50">
        <v>12000000</v>
      </c>
      <c r="AT1062" s="66">
        <v>1</v>
      </c>
      <c r="AU1062" s="66">
        <v>15</v>
      </c>
      <c r="AV1062" s="66">
        <f t="shared" si="21"/>
        <v>45</v>
      </c>
      <c r="AW1062" s="66" t="s">
        <v>110</v>
      </c>
      <c r="AX1062" s="66">
        <v>45</v>
      </c>
      <c r="AY1062" s="86">
        <v>45717</v>
      </c>
      <c r="AZ1062" s="75"/>
      <c r="BA1062" s="75"/>
      <c r="BB1062" s="75"/>
      <c r="BC1062" s="75"/>
      <c r="BD1062" s="75"/>
      <c r="BE1062" s="75"/>
      <c r="BF1062" s="75"/>
      <c r="BG1062" s="75"/>
      <c r="BH1062" s="75"/>
      <c r="BI1062" s="75"/>
      <c r="BJ1062" s="75"/>
      <c r="BK1062" s="75"/>
      <c r="BL1062" s="75"/>
      <c r="BM1062" s="75"/>
      <c r="BN1062" s="75"/>
      <c r="BO1062" s="75"/>
      <c r="BP1062" s="75"/>
      <c r="BQ1062" s="75"/>
      <c r="BR1062" s="75"/>
      <c r="BS1062" s="75"/>
      <c r="BT1062" s="75"/>
      <c r="BU1062" s="75"/>
      <c r="BV1062" s="75"/>
      <c r="BW1062" s="75"/>
      <c r="BX1062" s="86">
        <v>45717</v>
      </c>
      <c r="BY1062" s="65">
        <f>R1062+AX1062</f>
        <v>135</v>
      </c>
      <c r="BZ1062" s="66" t="s">
        <v>2785</v>
      </c>
      <c r="CA1062" s="42">
        <f>T1062+AL1062</f>
        <v>36000000</v>
      </c>
      <c r="CB1062" s="66" t="s">
        <v>656</v>
      </c>
    </row>
    <row r="1063" spans="1:80" s="58" customFormat="1" ht="29.25" customHeight="1" x14ac:dyDescent="0.3">
      <c r="A1063" s="75">
        <v>1062</v>
      </c>
      <c r="B1063" s="73">
        <v>118252</v>
      </c>
      <c r="C1063" s="71" t="s">
        <v>71</v>
      </c>
      <c r="D1063" s="71" t="s">
        <v>72</v>
      </c>
      <c r="E1063" s="71" t="s">
        <v>73</v>
      </c>
      <c r="F1063" s="66" t="s">
        <v>5922</v>
      </c>
      <c r="G1063" s="38" t="s">
        <v>5923</v>
      </c>
      <c r="H1063" s="76" t="s">
        <v>76</v>
      </c>
      <c r="I1063" s="76" t="s">
        <v>5924</v>
      </c>
      <c r="J1063" s="127" t="s">
        <v>5915</v>
      </c>
      <c r="K1063" s="66" t="s">
        <v>80</v>
      </c>
      <c r="L1063" s="76" t="s">
        <v>81</v>
      </c>
      <c r="M1063" s="86">
        <v>45575</v>
      </c>
      <c r="N1063" s="86">
        <v>45581</v>
      </c>
      <c r="O1063" s="86">
        <v>45672</v>
      </c>
      <c r="P1063" s="76">
        <v>3</v>
      </c>
      <c r="Q1063" s="76">
        <v>0</v>
      </c>
      <c r="R1063" s="76">
        <f t="shared" si="22"/>
        <v>90</v>
      </c>
      <c r="S1063" s="76" t="s">
        <v>2842</v>
      </c>
      <c r="T1063" s="69">
        <v>22200000</v>
      </c>
      <c r="U1063" s="69">
        <v>7400000</v>
      </c>
      <c r="V1063" s="77">
        <v>1891</v>
      </c>
      <c r="W1063" s="97">
        <v>45569</v>
      </c>
      <c r="X1063" s="45">
        <v>44400000</v>
      </c>
      <c r="Y1063" s="77">
        <v>2442</v>
      </c>
      <c r="Z1063" s="97">
        <v>45580</v>
      </c>
      <c r="AA1063" s="111">
        <v>22200000</v>
      </c>
      <c r="AB1063" s="77" t="s">
        <v>84</v>
      </c>
      <c r="AC1063" s="86">
        <v>45575</v>
      </c>
      <c r="AD1063" s="48" t="s">
        <v>5925</v>
      </c>
      <c r="AE1063" s="8" t="s">
        <v>5926</v>
      </c>
      <c r="AF1063" s="77" t="s">
        <v>87</v>
      </c>
      <c r="AG1063" s="61" t="s">
        <v>204</v>
      </c>
      <c r="AH1063" s="60" t="s">
        <v>348</v>
      </c>
      <c r="AI1063" s="48" t="s">
        <v>108</v>
      </c>
      <c r="AJ1063" s="97">
        <v>45650</v>
      </c>
      <c r="AK1063" s="50">
        <v>11100000</v>
      </c>
      <c r="AL1063" s="50">
        <v>11100000</v>
      </c>
      <c r="AM1063" s="48">
        <v>122917</v>
      </c>
      <c r="AN1063" s="46">
        <v>2044</v>
      </c>
      <c r="AO1063" s="59">
        <v>45639</v>
      </c>
      <c r="AP1063" s="50">
        <v>11100000</v>
      </c>
      <c r="AQ1063" s="46">
        <v>2669</v>
      </c>
      <c r="AR1063" s="59">
        <v>45652</v>
      </c>
      <c r="AS1063" s="50">
        <v>11100000</v>
      </c>
      <c r="AT1063" s="66">
        <v>1</v>
      </c>
      <c r="AU1063" s="66">
        <v>15</v>
      </c>
      <c r="AV1063" s="66">
        <f t="shared" si="21"/>
        <v>45</v>
      </c>
      <c r="AW1063" s="66" t="s">
        <v>110</v>
      </c>
      <c r="AX1063" s="66">
        <v>45</v>
      </c>
      <c r="AY1063" s="86">
        <v>45716</v>
      </c>
      <c r="AZ1063" s="75"/>
      <c r="BA1063" s="75"/>
      <c r="BB1063" s="75"/>
      <c r="BC1063" s="75"/>
      <c r="BD1063" s="75"/>
      <c r="BE1063" s="75"/>
      <c r="BF1063" s="75"/>
      <c r="BG1063" s="75"/>
      <c r="BH1063" s="75"/>
      <c r="BI1063" s="75"/>
      <c r="BJ1063" s="75"/>
      <c r="BK1063" s="75"/>
      <c r="BL1063" s="75"/>
      <c r="BM1063" s="75"/>
      <c r="BN1063" s="75"/>
      <c r="BO1063" s="75"/>
      <c r="BP1063" s="75"/>
      <c r="BQ1063" s="75"/>
      <c r="BR1063" s="75"/>
      <c r="BS1063" s="75"/>
      <c r="BT1063" s="75"/>
      <c r="BU1063" s="75"/>
      <c r="BV1063" s="75"/>
      <c r="BW1063" s="75"/>
      <c r="BX1063" s="86">
        <v>45716</v>
      </c>
      <c r="BY1063" s="65">
        <f>R1063+AX1063</f>
        <v>135</v>
      </c>
      <c r="BZ1063" s="66" t="s">
        <v>2785</v>
      </c>
      <c r="CA1063" s="42">
        <f>T1063+AL1063</f>
        <v>33300000</v>
      </c>
      <c r="CB1063" s="66" t="s">
        <v>656</v>
      </c>
    </row>
    <row r="1064" spans="1:80" s="58" customFormat="1" ht="29.25" customHeight="1" x14ac:dyDescent="0.3">
      <c r="A1064" s="75">
        <v>1063</v>
      </c>
      <c r="B1064" s="73">
        <v>118761</v>
      </c>
      <c r="C1064" s="71" t="s">
        <v>71</v>
      </c>
      <c r="D1064" s="71" t="s">
        <v>72</v>
      </c>
      <c r="E1064" s="71" t="s">
        <v>73</v>
      </c>
      <c r="F1064" s="66" t="s">
        <v>5927</v>
      </c>
      <c r="G1064" s="38" t="s">
        <v>3556</v>
      </c>
      <c r="H1064" s="76" t="s">
        <v>76</v>
      </c>
      <c r="I1064" s="76" t="s">
        <v>5928</v>
      </c>
      <c r="J1064" s="127" t="s">
        <v>545</v>
      </c>
      <c r="K1064" s="66" t="s">
        <v>80</v>
      </c>
      <c r="L1064" s="76" t="s">
        <v>81</v>
      </c>
      <c r="M1064" s="86">
        <v>45575</v>
      </c>
      <c r="N1064" s="86">
        <v>45582</v>
      </c>
      <c r="O1064" s="86">
        <v>45673</v>
      </c>
      <c r="P1064" s="76">
        <v>3</v>
      </c>
      <c r="Q1064" s="76">
        <v>0</v>
      </c>
      <c r="R1064" s="76">
        <f t="shared" si="22"/>
        <v>90</v>
      </c>
      <c r="S1064" s="76" t="s">
        <v>2842</v>
      </c>
      <c r="T1064" s="69">
        <v>12900000</v>
      </c>
      <c r="U1064" s="69">
        <v>4300000</v>
      </c>
      <c r="V1064" s="77">
        <v>1909</v>
      </c>
      <c r="W1064" s="97">
        <v>45573</v>
      </c>
      <c r="X1064" s="45">
        <v>25800000</v>
      </c>
      <c r="Y1064" s="77">
        <v>2444</v>
      </c>
      <c r="Z1064" s="97">
        <v>45580</v>
      </c>
      <c r="AA1064" s="111">
        <v>12900000</v>
      </c>
      <c r="AB1064" s="77" t="s">
        <v>84</v>
      </c>
      <c r="AC1064" s="86">
        <v>45575</v>
      </c>
      <c r="AD1064" s="48" t="s">
        <v>5929</v>
      </c>
      <c r="AE1064" s="8" t="s">
        <v>5930</v>
      </c>
      <c r="AF1064" s="77" t="s">
        <v>87</v>
      </c>
      <c r="AG1064" s="61" t="s">
        <v>548</v>
      </c>
      <c r="AH1064" s="60" t="s">
        <v>329</v>
      </c>
      <c r="AI1064" s="48" t="s">
        <v>108</v>
      </c>
      <c r="AJ1064" s="97">
        <v>45649</v>
      </c>
      <c r="AK1064" s="50">
        <v>6450000</v>
      </c>
      <c r="AL1064" s="50">
        <v>6450000</v>
      </c>
      <c r="AM1064" s="48">
        <v>123350</v>
      </c>
      <c r="AN1064" s="46">
        <v>2100</v>
      </c>
      <c r="AO1064" s="59">
        <v>45642</v>
      </c>
      <c r="AP1064" s="50">
        <v>6450000</v>
      </c>
      <c r="AQ1064" s="46">
        <v>2722</v>
      </c>
      <c r="AR1064" s="59">
        <v>45653</v>
      </c>
      <c r="AS1064" s="50">
        <v>6450000</v>
      </c>
      <c r="AT1064" s="66">
        <v>1</v>
      </c>
      <c r="AU1064" s="66">
        <v>15</v>
      </c>
      <c r="AV1064" s="66">
        <f t="shared" si="21"/>
        <v>45</v>
      </c>
      <c r="AW1064" s="66" t="s">
        <v>110</v>
      </c>
      <c r="AX1064" s="66">
        <v>45</v>
      </c>
      <c r="AY1064" s="86">
        <v>45717</v>
      </c>
      <c r="AZ1064" s="75"/>
      <c r="BA1064" s="75"/>
      <c r="BB1064" s="75"/>
      <c r="BC1064" s="75"/>
      <c r="BD1064" s="75"/>
      <c r="BE1064" s="75"/>
      <c r="BF1064" s="75"/>
      <c r="BG1064" s="75"/>
      <c r="BH1064" s="75"/>
      <c r="BI1064" s="75"/>
      <c r="BJ1064" s="75"/>
      <c r="BK1064" s="75"/>
      <c r="BL1064" s="75"/>
      <c r="BM1064" s="75"/>
      <c r="BN1064" s="75"/>
      <c r="BO1064" s="75"/>
      <c r="BP1064" s="75"/>
      <c r="BQ1064" s="75"/>
      <c r="BR1064" s="75"/>
      <c r="BS1064" s="75"/>
      <c r="BT1064" s="75"/>
      <c r="BU1064" s="75"/>
      <c r="BV1064" s="75"/>
      <c r="BW1064" s="75"/>
      <c r="BX1064" s="86">
        <v>45717</v>
      </c>
      <c r="BY1064" s="65">
        <f>R1064+AX1064</f>
        <v>135</v>
      </c>
      <c r="BZ1064" s="66" t="s">
        <v>2785</v>
      </c>
      <c r="CA1064" s="42">
        <f>T1064+AL1064</f>
        <v>19350000</v>
      </c>
      <c r="CB1064" s="66" t="s">
        <v>656</v>
      </c>
    </row>
    <row r="1065" spans="1:80" s="58" customFormat="1" ht="29.25" customHeight="1" x14ac:dyDescent="0.3">
      <c r="A1065" s="75">
        <v>1064</v>
      </c>
      <c r="B1065" s="73">
        <v>118761</v>
      </c>
      <c r="C1065" s="71" t="s">
        <v>71</v>
      </c>
      <c r="D1065" s="71" t="s">
        <v>72</v>
      </c>
      <c r="E1065" s="71" t="s">
        <v>73</v>
      </c>
      <c r="F1065" s="66" t="s">
        <v>5931</v>
      </c>
      <c r="G1065" s="38" t="s">
        <v>543</v>
      </c>
      <c r="H1065" s="76" t="s">
        <v>76</v>
      </c>
      <c r="I1065" s="76" t="s">
        <v>5932</v>
      </c>
      <c r="J1065" s="127" t="s">
        <v>545</v>
      </c>
      <c r="K1065" s="66" t="s">
        <v>80</v>
      </c>
      <c r="L1065" s="76" t="s">
        <v>81</v>
      </c>
      <c r="M1065" s="86">
        <v>45575</v>
      </c>
      <c r="N1065" s="86">
        <v>45581</v>
      </c>
      <c r="O1065" s="86">
        <v>45672</v>
      </c>
      <c r="P1065" s="76">
        <v>3</v>
      </c>
      <c r="Q1065" s="76">
        <v>0</v>
      </c>
      <c r="R1065" s="76">
        <f t="shared" si="22"/>
        <v>90</v>
      </c>
      <c r="S1065" s="76" t="s">
        <v>2842</v>
      </c>
      <c r="T1065" s="69">
        <v>12900000</v>
      </c>
      <c r="U1065" s="69">
        <v>4300000</v>
      </c>
      <c r="V1065" s="77">
        <v>1909</v>
      </c>
      <c r="W1065" s="97">
        <v>45573</v>
      </c>
      <c r="X1065" s="45">
        <v>25800000</v>
      </c>
      <c r="Y1065" s="77">
        <v>2445</v>
      </c>
      <c r="Z1065" s="97">
        <v>45580</v>
      </c>
      <c r="AA1065" s="111">
        <v>12900000</v>
      </c>
      <c r="AB1065" s="77" t="s">
        <v>84</v>
      </c>
      <c r="AC1065" s="86">
        <v>45575</v>
      </c>
      <c r="AD1065" s="48" t="s">
        <v>5933</v>
      </c>
      <c r="AE1065" s="8" t="s">
        <v>5934</v>
      </c>
      <c r="AF1065" s="77" t="s">
        <v>87</v>
      </c>
      <c r="AG1065" s="61" t="s">
        <v>548</v>
      </c>
      <c r="AH1065" s="60" t="s">
        <v>329</v>
      </c>
      <c r="AI1065" s="48" t="s">
        <v>108</v>
      </c>
      <c r="AJ1065" s="97">
        <v>45649</v>
      </c>
      <c r="AK1065" s="50">
        <v>6450000</v>
      </c>
      <c r="AL1065" s="50">
        <v>6450000</v>
      </c>
      <c r="AM1065" s="48">
        <v>122921</v>
      </c>
      <c r="AN1065" s="46">
        <v>2099</v>
      </c>
      <c r="AO1065" s="59">
        <v>45642</v>
      </c>
      <c r="AP1065" s="50">
        <v>6450000</v>
      </c>
      <c r="AQ1065" s="46">
        <v>2723</v>
      </c>
      <c r="AR1065" s="59">
        <v>45653</v>
      </c>
      <c r="AS1065" s="50">
        <v>6450000</v>
      </c>
      <c r="AT1065" s="66">
        <v>1</v>
      </c>
      <c r="AU1065" s="66">
        <v>15</v>
      </c>
      <c r="AV1065" s="66">
        <f t="shared" si="21"/>
        <v>45</v>
      </c>
      <c r="AW1065" s="66" t="s">
        <v>110</v>
      </c>
      <c r="AX1065" s="66">
        <v>45</v>
      </c>
      <c r="AY1065" s="86">
        <v>45716</v>
      </c>
      <c r="AZ1065" s="75"/>
      <c r="BA1065" s="75"/>
      <c r="BB1065" s="75"/>
      <c r="BC1065" s="75"/>
      <c r="BD1065" s="75"/>
      <c r="BE1065" s="75"/>
      <c r="BF1065" s="75"/>
      <c r="BG1065" s="75"/>
      <c r="BH1065" s="75"/>
      <c r="BI1065" s="75"/>
      <c r="BJ1065" s="75"/>
      <c r="BK1065" s="75"/>
      <c r="BL1065" s="75"/>
      <c r="BM1065" s="75"/>
      <c r="BN1065" s="75"/>
      <c r="BO1065" s="75"/>
      <c r="BP1065" s="75"/>
      <c r="BQ1065" s="75"/>
      <c r="BR1065" s="75"/>
      <c r="BS1065" s="75"/>
      <c r="BT1065" s="75"/>
      <c r="BU1065" s="75"/>
      <c r="BV1065" s="75"/>
      <c r="BW1065" s="75"/>
      <c r="BX1065" s="86">
        <v>45716</v>
      </c>
      <c r="BY1065" s="65">
        <f>R1065+AX1065</f>
        <v>135</v>
      </c>
      <c r="BZ1065" s="66" t="s">
        <v>2785</v>
      </c>
      <c r="CA1065" s="42">
        <f>T1065+AL1065</f>
        <v>19350000</v>
      </c>
      <c r="CB1065" s="66" t="s">
        <v>656</v>
      </c>
    </row>
    <row r="1066" spans="1:80" s="58" customFormat="1" ht="29.25" customHeight="1" x14ac:dyDescent="0.3">
      <c r="A1066" s="75">
        <v>1065</v>
      </c>
      <c r="B1066" s="73">
        <v>117986</v>
      </c>
      <c r="C1066" s="71" t="s">
        <v>71</v>
      </c>
      <c r="D1066" s="71" t="s">
        <v>72</v>
      </c>
      <c r="E1066" s="71" t="s">
        <v>73</v>
      </c>
      <c r="F1066" s="66" t="s">
        <v>5935</v>
      </c>
      <c r="G1066" s="38" t="s">
        <v>329</v>
      </c>
      <c r="H1066" s="76" t="s">
        <v>76</v>
      </c>
      <c r="I1066" s="76" t="s">
        <v>5936</v>
      </c>
      <c r="J1066" s="127" t="s">
        <v>5937</v>
      </c>
      <c r="K1066" s="66" t="s">
        <v>80</v>
      </c>
      <c r="L1066" s="76" t="s">
        <v>81</v>
      </c>
      <c r="M1066" s="86">
        <v>45575</v>
      </c>
      <c r="N1066" s="86">
        <v>45582</v>
      </c>
      <c r="O1066" s="86">
        <v>45673</v>
      </c>
      <c r="P1066" s="76">
        <v>3</v>
      </c>
      <c r="Q1066" s="76">
        <v>0</v>
      </c>
      <c r="R1066" s="76">
        <f t="shared" si="22"/>
        <v>90</v>
      </c>
      <c r="S1066" s="76" t="s">
        <v>2842</v>
      </c>
      <c r="T1066" s="69">
        <v>30000000</v>
      </c>
      <c r="U1066" s="69">
        <v>10000000</v>
      </c>
      <c r="V1066" s="77">
        <v>1901</v>
      </c>
      <c r="W1066" s="97">
        <v>45569</v>
      </c>
      <c r="X1066" s="45">
        <v>30000000</v>
      </c>
      <c r="Y1066" s="77">
        <v>2446</v>
      </c>
      <c r="Z1066" s="97">
        <v>45580</v>
      </c>
      <c r="AA1066" s="111">
        <v>30000000</v>
      </c>
      <c r="AB1066" s="77" t="s">
        <v>84</v>
      </c>
      <c r="AC1066" s="86">
        <v>45575</v>
      </c>
      <c r="AD1066" s="48" t="s">
        <v>5938</v>
      </c>
      <c r="AE1066" s="8" t="s">
        <v>5939</v>
      </c>
      <c r="AF1066" s="77" t="s">
        <v>87</v>
      </c>
      <c r="AG1066" s="61" t="s">
        <v>257</v>
      </c>
      <c r="AH1066" s="60" t="s">
        <v>329</v>
      </c>
      <c r="AI1066" s="48" t="s">
        <v>108</v>
      </c>
      <c r="AJ1066" s="97">
        <v>45649</v>
      </c>
      <c r="AK1066" s="50">
        <v>15000000</v>
      </c>
      <c r="AL1066" s="50">
        <v>15000000</v>
      </c>
      <c r="AM1066" s="48">
        <v>123286</v>
      </c>
      <c r="AN1066" s="46">
        <v>2063</v>
      </c>
      <c r="AO1066" s="59">
        <v>45642</v>
      </c>
      <c r="AP1066" s="50">
        <v>15000000</v>
      </c>
      <c r="AQ1066" s="46">
        <v>2670</v>
      </c>
      <c r="AR1066" s="59">
        <v>45652</v>
      </c>
      <c r="AS1066" s="50">
        <v>15000000</v>
      </c>
      <c r="AT1066" s="66">
        <v>1</v>
      </c>
      <c r="AU1066" s="66">
        <v>15</v>
      </c>
      <c r="AV1066" s="66">
        <f t="shared" si="21"/>
        <v>45</v>
      </c>
      <c r="AW1066" s="66" t="s">
        <v>110</v>
      </c>
      <c r="AX1066" s="66">
        <v>45</v>
      </c>
      <c r="AY1066" s="86">
        <v>45717</v>
      </c>
      <c r="AZ1066" s="75"/>
      <c r="BA1066" s="75"/>
      <c r="BB1066" s="75"/>
      <c r="BC1066" s="75"/>
      <c r="BD1066" s="75"/>
      <c r="BE1066" s="75"/>
      <c r="BF1066" s="75"/>
      <c r="BG1066" s="75"/>
      <c r="BH1066" s="75"/>
      <c r="BI1066" s="75"/>
      <c r="BJ1066" s="75"/>
      <c r="BK1066" s="75"/>
      <c r="BL1066" s="75"/>
      <c r="BM1066" s="75"/>
      <c r="BN1066" s="75"/>
      <c r="BO1066" s="75"/>
      <c r="BP1066" s="75"/>
      <c r="BQ1066" s="75"/>
      <c r="BR1066" s="75"/>
      <c r="BS1066" s="75"/>
      <c r="BT1066" s="75"/>
      <c r="BU1066" s="75"/>
      <c r="BV1066" s="75"/>
      <c r="BW1066" s="75"/>
      <c r="BX1066" s="86">
        <v>45717</v>
      </c>
      <c r="BY1066" s="65">
        <f>R1066+AX1066</f>
        <v>135</v>
      </c>
      <c r="BZ1066" s="66" t="s">
        <v>2785</v>
      </c>
      <c r="CA1066" s="42">
        <f>T1066+AL1066</f>
        <v>45000000</v>
      </c>
      <c r="CB1066" s="66" t="s">
        <v>656</v>
      </c>
    </row>
    <row r="1067" spans="1:80" s="58" customFormat="1" ht="29.25" customHeight="1" x14ac:dyDescent="0.3">
      <c r="A1067" s="75">
        <v>1066</v>
      </c>
      <c r="B1067" s="73">
        <v>118255</v>
      </c>
      <c r="C1067" s="71" t="s">
        <v>71</v>
      </c>
      <c r="D1067" s="71" t="s">
        <v>72</v>
      </c>
      <c r="E1067" s="71" t="s">
        <v>73</v>
      </c>
      <c r="F1067" s="66" t="s">
        <v>5940</v>
      </c>
      <c r="G1067" s="38" t="s">
        <v>3615</v>
      </c>
      <c r="H1067" s="76" t="s">
        <v>76</v>
      </c>
      <c r="I1067" s="76" t="s">
        <v>5941</v>
      </c>
      <c r="J1067" s="127" t="s">
        <v>3938</v>
      </c>
      <c r="K1067" s="66" t="s">
        <v>80</v>
      </c>
      <c r="L1067" s="76" t="s">
        <v>81</v>
      </c>
      <c r="M1067" s="86">
        <v>45575</v>
      </c>
      <c r="N1067" s="86">
        <v>45580</v>
      </c>
      <c r="O1067" s="86">
        <v>45671</v>
      </c>
      <c r="P1067" s="76">
        <v>3</v>
      </c>
      <c r="Q1067" s="76">
        <v>0</v>
      </c>
      <c r="R1067" s="76">
        <f t="shared" si="22"/>
        <v>90</v>
      </c>
      <c r="S1067" s="76" t="s">
        <v>2842</v>
      </c>
      <c r="T1067" s="69">
        <v>24000000</v>
      </c>
      <c r="U1067" s="69">
        <v>8000000</v>
      </c>
      <c r="V1067" s="77">
        <v>1893</v>
      </c>
      <c r="W1067" s="97">
        <v>45569</v>
      </c>
      <c r="X1067" s="45">
        <v>48000000</v>
      </c>
      <c r="Y1067" s="77">
        <v>2447</v>
      </c>
      <c r="Z1067" s="97">
        <v>45580</v>
      </c>
      <c r="AA1067" s="111">
        <v>24000000</v>
      </c>
      <c r="AB1067" s="77" t="s">
        <v>84</v>
      </c>
      <c r="AC1067" s="86">
        <v>45575</v>
      </c>
      <c r="AD1067" s="48" t="s">
        <v>5942</v>
      </c>
      <c r="AE1067" s="8" t="s">
        <v>5943</v>
      </c>
      <c r="AF1067" s="77" t="s">
        <v>87</v>
      </c>
      <c r="AG1067" s="61" t="s">
        <v>257</v>
      </c>
      <c r="AH1067" s="60" t="s">
        <v>329</v>
      </c>
      <c r="AI1067" s="48" t="s">
        <v>108</v>
      </c>
      <c r="AJ1067" s="97">
        <v>45650</v>
      </c>
      <c r="AK1067" s="50">
        <v>12000000</v>
      </c>
      <c r="AL1067" s="50">
        <v>12000000</v>
      </c>
      <c r="AM1067" s="48">
        <v>122812</v>
      </c>
      <c r="AN1067" s="46">
        <v>2067</v>
      </c>
      <c r="AO1067" s="59">
        <v>45642</v>
      </c>
      <c r="AP1067" s="50">
        <v>12000000</v>
      </c>
      <c r="AQ1067" s="46">
        <v>2671</v>
      </c>
      <c r="AR1067" s="59">
        <v>45652</v>
      </c>
      <c r="AS1067" s="50">
        <v>12000000</v>
      </c>
      <c r="AT1067" s="66">
        <v>1</v>
      </c>
      <c r="AU1067" s="66">
        <v>15</v>
      </c>
      <c r="AV1067" s="66">
        <f t="shared" si="21"/>
        <v>45</v>
      </c>
      <c r="AW1067" s="66" t="s">
        <v>110</v>
      </c>
      <c r="AX1067" s="66">
        <v>45</v>
      </c>
      <c r="AY1067" s="86">
        <v>45717</v>
      </c>
      <c r="AZ1067" s="75"/>
      <c r="BA1067" s="75"/>
      <c r="BB1067" s="75"/>
      <c r="BC1067" s="75"/>
      <c r="BD1067" s="75"/>
      <c r="BE1067" s="75"/>
      <c r="BF1067" s="75"/>
      <c r="BG1067" s="75"/>
      <c r="BH1067" s="75"/>
      <c r="BI1067" s="75"/>
      <c r="BJ1067" s="75"/>
      <c r="BK1067" s="75"/>
      <c r="BL1067" s="75"/>
      <c r="BM1067" s="75"/>
      <c r="BN1067" s="75"/>
      <c r="BO1067" s="75"/>
      <c r="BP1067" s="75"/>
      <c r="BQ1067" s="75"/>
      <c r="BR1067" s="75"/>
      <c r="BS1067" s="75"/>
      <c r="BT1067" s="75"/>
      <c r="BU1067" s="75"/>
      <c r="BV1067" s="75"/>
      <c r="BW1067" s="75"/>
      <c r="BX1067" s="86">
        <v>45717</v>
      </c>
      <c r="BY1067" s="65">
        <f>R1067+AX1067</f>
        <v>135</v>
      </c>
      <c r="BZ1067" s="66" t="s">
        <v>2785</v>
      </c>
      <c r="CA1067" s="42">
        <f>T1067+AL1067</f>
        <v>36000000</v>
      </c>
      <c r="CB1067" s="66" t="s">
        <v>656</v>
      </c>
    </row>
    <row r="1068" spans="1:80" s="58" customFormat="1" ht="29.25" customHeight="1" x14ac:dyDescent="0.3">
      <c r="A1068" s="75">
        <v>1067</v>
      </c>
      <c r="B1068" s="73">
        <v>118255</v>
      </c>
      <c r="C1068" s="71" t="s">
        <v>71</v>
      </c>
      <c r="D1068" s="71" t="s">
        <v>72</v>
      </c>
      <c r="E1068" s="71" t="s">
        <v>73</v>
      </c>
      <c r="F1068" s="66" t="s">
        <v>5944</v>
      </c>
      <c r="G1068" s="38" t="s">
        <v>808</v>
      </c>
      <c r="H1068" s="76" t="s">
        <v>76</v>
      </c>
      <c r="I1068" s="76" t="s">
        <v>5945</v>
      </c>
      <c r="J1068" s="127" t="s">
        <v>3938</v>
      </c>
      <c r="K1068" s="66" t="s">
        <v>80</v>
      </c>
      <c r="L1068" s="76" t="s">
        <v>81</v>
      </c>
      <c r="M1068" s="86">
        <v>45575</v>
      </c>
      <c r="N1068" s="86">
        <v>45582</v>
      </c>
      <c r="O1068" s="86">
        <v>45673</v>
      </c>
      <c r="P1068" s="76">
        <v>3</v>
      </c>
      <c r="Q1068" s="76">
        <v>0</v>
      </c>
      <c r="R1068" s="76">
        <f t="shared" si="22"/>
        <v>90</v>
      </c>
      <c r="S1068" s="76" t="s">
        <v>2842</v>
      </c>
      <c r="T1068" s="69">
        <v>24000000</v>
      </c>
      <c r="U1068" s="69">
        <v>8000000</v>
      </c>
      <c r="V1068" s="77">
        <v>1893</v>
      </c>
      <c r="W1068" s="97">
        <v>45569</v>
      </c>
      <c r="X1068" s="45">
        <v>48000000</v>
      </c>
      <c r="Y1068" s="77">
        <v>2449</v>
      </c>
      <c r="Z1068" s="97">
        <v>45580</v>
      </c>
      <c r="AA1068" s="111">
        <v>24000000</v>
      </c>
      <c r="AB1068" s="77" t="s">
        <v>84</v>
      </c>
      <c r="AC1068" s="86">
        <v>45575</v>
      </c>
      <c r="AD1068" s="48" t="s">
        <v>5946</v>
      </c>
      <c r="AE1068" s="8" t="s">
        <v>5947</v>
      </c>
      <c r="AF1068" s="77" t="s">
        <v>87</v>
      </c>
      <c r="AG1068" s="61" t="s">
        <v>257</v>
      </c>
      <c r="AH1068" s="60" t="s">
        <v>329</v>
      </c>
      <c r="AI1068" s="48" t="s">
        <v>108</v>
      </c>
      <c r="AJ1068" s="97">
        <v>45650</v>
      </c>
      <c r="AK1068" s="50">
        <v>12000000</v>
      </c>
      <c r="AL1068" s="50">
        <v>12000000</v>
      </c>
      <c r="AM1068" s="48">
        <v>123291</v>
      </c>
      <c r="AN1068" s="46">
        <v>2066</v>
      </c>
      <c r="AO1068" s="59">
        <v>45642</v>
      </c>
      <c r="AP1068" s="50">
        <v>12000000</v>
      </c>
      <c r="AQ1068" s="46">
        <v>2672</v>
      </c>
      <c r="AR1068" s="59">
        <v>45652</v>
      </c>
      <c r="AS1068" s="50">
        <v>12000000</v>
      </c>
      <c r="AT1068" s="66">
        <v>1</v>
      </c>
      <c r="AU1068" s="66">
        <v>15</v>
      </c>
      <c r="AV1068" s="66">
        <f t="shared" si="21"/>
        <v>45</v>
      </c>
      <c r="AW1068" s="66" t="s">
        <v>110</v>
      </c>
      <c r="AX1068" s="66">
        <v>45</v>
      </c>
      <c r="AY1068" s="86">
        <v>45717</v>
      </c>
      <c r="AZ1068" s="75"/>
      <c r="BA1068" s="75"/>
      <c r="BB1068" s="75"/>
      <c r="BC1068" s="75"/>
      <c r="BD1068" s="75"/>
      <c r="BE1068" s="75"/>
      <c r="BF1068" s="75"/>
      <c r="BG1068" s="75"/>
      <c r="BH1068" s="75"/>
      <c r="BI1068" s="75"/>
      <c r="BJ1068" s="75"/>
      <c r="BK1068" s="75"/>
      <c r="BL1068" s="75"/>
      <c r="BM1068" s="75"/>
      <c r="BN1068" s="75"/>
      <c r="BO1068" s="75"/>
      <c r="BP1068" s="75"/>
      <c r="BQ1068" s="75"/>
      <c r="BR1068" s="75"/>
      <c r="BS1068" s="75"/>
      <c r="BT1068" s="75"/>
      <c r="BU1068" s="75"/>
      <c r="BV1068" s="75"/>
      <c r="BW1068" s="75"/>
      <c r="BX1068" s="86">
        <v>45717</v>
      </c>
      <c r="BY1068" s="65">
        <f>R1068+AX1068</f>
        <v>135</v>
      </c>
      <c r="BZ1068" s="66" t="s">
        <v>2785</v>
      </c>
      <c r="CA1068" s="42">
        <f>T1068+AL1068</f>
        <v>36000000</v>
      </c>
      <c r="CB1068" s="66" t="s">
        <v>656</v>
      </c>
    </row>
    <row r="1069" spans="1:80" s="58" customFormat="1" ht="29.25" customHeight="1" x14ac:dyDescent="0.3">
      <c r="A1069" s="75">
        <v>1068</v>
      </c>
      <c r="B1069" s="73">
        <v>118208</v>
      </c>
      <c r="C1069" s="71" t="s">
        <v>121</v>
      </c>
      <c r="D1069" s="71" t="s">
        <v>122</v>
      </c>
      <c r="E1069" s="71" t="s">
        <v>123</v>
      </c>
      <c r="F1069" s="66" t="s">
        <v>5948</v>
      </c>
      <c r="G1069" s="38" t="s">
        <v>131</v>
      </c>
      <c r="H1069" s="76" t="s">
        <v>76</v>
      </c>
      <c r="I1069" s="76" t="s">
        <v>5949</v>
      </c>
      <c r="J1069" s="127" t="s">
        <v>3519</v>
      </c>
      <c r="K1069" s="66" t="s">
        <v>80</v>
      </c>
      <c r="L1069" s="76" t="s">
        <v>81</v>
      </c>
      <c r="M1069" s="86">
        <v>45575</v>
      </c>
      <c r="N1069" s="86">
        <v>45580</v>
      </c>
      <c r="O1069" s="86">
        <v>45671</v>
      </c>
      <c r="P1069" s="76">
        <v>3</v>
      </c>
      <c r="Q1069" s="76">
        <v>0</v>
      </c>
      <c r="R1069" s="76">
        <f t="shared" si="22"/>
        <v>90</v>
      </c>
      <c r="S1069" s="76" t="s">
        <v>2842</v>
      </c>
      <c r="T1069" s="69">
        <v>22320000</v>
      </c>
      <c r="U1069" s="69">
        <v>7440000</v>
      </c>
      <c r="V1069" s="77">
        <v>1932</v>
      </c>
      <c r="W1069" s="97">
        <v>45573</v>
      </c>
      <c r="X1069" s="45">
        <v>22320000</v>
      </c>
      <c r="Y1069" s="77">
        <v>2450</v>
      </c>
      <c r="Z1069" s="97">
        <v>45580</v>
      </c>
      <c r="AA1069" s="111">
        <v>22320000</v>
      </c>
      <c r="AB1069" s="77" t="s">
        <v>84</v>
      </c>
      <c r="AC1069" s="86">
        <v>45575</v>
      </c>
      <c r="AD1069" s="48" t="s">
        <v>5950</v>
      </c>
      <c r="AE1069" s="8" t="s">
        <v>5951</v>
      </c>
      <c r="AF1069" s="77" t="s">
        <v>87</v>
      </c>
      <c r="AG1069" s="61" t="s">
        <v>130</v>
      </c>
      <c r="AH1069" s="99" t="s">
        <v>3668</v>
      </c>
      <c r="AI1069" s="48" t="s">
        <v>108</v>
      </c>
      <c r="AJ1069" s="97">
        <v>45649</v>
      </c>
      <c r="AK1069" s="50">
        <v>11160000</v>
      </c>
      <c r="AL1069" s="50">
        <v>11160000</v>
      </c>
      <c r="AM1069" s="48">
        <v>122912</v>
      </c>
      <c r="AN1069" s="46">
        <v>2102</v>
      </c>
      <c r="AO1069" s="59">
        <v>45643</v>
      </c>
      <c r="AP1069" s="50">
        <v>11160000</v>
      </c>
      <c r="AQ1069" s="46">
        <v>2724</v>
      </c>
      <c r="AR1069" s="59">
        <v>45653</v>
      </c>
      <c r="AS1069" s="50">
        <v>11160000</v>
      </c>
      <c r="AT1069" s="66">
        <v>1</v>
      </c>
      <c r="AU1069" s="66">
        <v>15</v>
      </c>
      <c r="AV1069" s="66">
        <f t="shared" si="21"/>
        <v>45</v>
      </c>
      <c r="AW1069" s="66" t="s">
        <v>110</v>
      </c>
      <c r="AX1069" s="66">
        <v>45</v>
      </c>
      <c r="AY1069" s="86">
        <v>45716</v>
      </c>
      <c r="AZ1069" s="75"/>
      <c r="BA1069" s="75"/>
      <c r="BB1069" s="75"/>
      <c r="BC1069" s="75"/>
      <c r="BD1069" s="75"/>
      <c r="BE1069" s="75"/>
      <c r="BF1069" s="75"/>
      <c r="BG1069" s="75"/>
      <c r="BH1069" s="75"/>
      <c r="BI1069" s="75"/>
      <c r="BJ1069" s="75"/>
      <c r="BK1069" s="75"/>
      <c r="BL1069" s="75"/>
      <c r="BM1069" s="75"/>
      <c r="BN1069" s="75"/>
      <c r="BO1069" s="75"/>
      <c r="BP1069" s="75"/>
      <c r="BQ1069" s="75"/>
      <c r="BR1069" s="75"/>
      <c r="BS1069" s="75"/>
      <c r="BT1069" s="75"/>
      <c r="BU1069" s="75"/>
      <c r="BV1069" s="75"/>
      <c r="BW1069" s="75"/>
      <c r="BX1069" s="86">
        <v>45716</v>
      </c>
      <c r="BY1069" s="65">
        <f>R1069+AX1069</f>
        <v>135</v>
      </c>
      <c r="BZ1069" s="66" t="s">
        <v>2785</v>
      </c>
      <c r="CA1069" s="42">
        <f>T1069+AL1069</f>
        <v>33480000</v>
      </c>
      <c r="CB1069" s="66" t="s">
        <v>656</v>
      </c>
    </row>
    <row r="1070" spans="1:80" s="58" customFormat="1" ht="29.25" customHeight="1" x14ac:dyDescent="0.3">
      <c r="A1070" s="75">
        <v>1069</v>
      </c>
      <c r="B1070" s="73">
        <v>117973</v>
      </c>
      <c r="C1070" s="71" t="s">
        <v>185</v>
      </c>
      <c r="D1070" s="71" t="s">
        <v>186</v>
      </c>
      <c r="E1070" s="71" t="s">
        <v>187</v>
      </c>
      <c r="F1070" s="66" t="s">
        <v>5952</v>
      </c>
      <c r="G1070" s="38" t="s">
        <v>3443</v>
      </c>
      <c r="H1070" s="76" t="s">
        <v>76</v>
      </c>
      <c r="I1070" s="76" t="s">
        <v>5953</v>
      </c>
      <c r="J1070" s="127" t="s">
        <v>3432</v>
      </c>
      <c r="K1070" s="66" t="s">
        <v>80</v>
      </c>
      <c r="L1070" s="76" t="s">
        <v>81</v>
      </c>
      <c r="M1070" s="86">
        <v>45575</v>
      </c>
      <c r="N1070" s="86">
        <v>45580</v>
      </c>
      <c r="O1070" s="86">
        <v>45671</v>
      </c>
      <c r="P1070" s="76">
        <v>3</v>
      </c>
      <c r="Q1070" s="76">
        <v>0</v>
      </c>
      <c r="R1070" s="76">
        <f t="shared" si="22"/>
        <v>90</v>
      </c>
      <c r="S1070" s="76" t="s">
        <v>2842</v>
      </c>
      <c r="T1070" s="69">
        <v>19500000</v>
      </c>
      <c r="U1070" s="69">
        <v>6500000</v>
      </c>
      <c r="V1070" s="77">
        <v>1928</v>
      </c>
      <c r="W1070" s="97">
        <v>45573</v>
      </c>
      <c r="X1070" s="45">
        <v>39000000</v>
      </c>
      <c r="Y1070" s="77">
        <v>2438</v>
      </c>
      <c r="Z1070" s="97">
        <v>45580</v>
      </c>
      <c r="AA1070" s="111">
        <v>19500000</v>
      </c>
      <c r="AB1070" s="77" t="s">
        <v>84</v>
      </c>
      <c r="AC1070" s="86">
        <v>45575</v>
      </c>
      <c r="AD1070" s="48" t="s">
        <v>5954</v>
      </c>
      <c r="AE1070" s="8" t="s">
        <v>5955</v>
      </c>
      <c r="AF1070" s="77" t="s">
        <v>87</v>
      </c>
      <c r="AG1070" s="48" t="s">
        <v>194</v>
      </c>
      <c r="AH1070" s="92" t="s">
        <v>4317</v>
      </c>
      <c r="AI1070" s="48" t="s">
        <v>77</v>
      </c>
      <c r="AJ1070" s="48" t="s">
        <v>77</v>
      </c>
      <c r="AK1070" s="49"/>
      <c r="AL1070" s="50"/>
      <c r="AM1070" s="48" t="s">
        <v>77</v>
      </c>
      <c r="AN1070" s="48" t="s">
        <v>77</v>
      </c>
      <c r="AO1070" s="48" t="s">
        <v>77</v>
      </c>
      <c r="AP1070" s="48" t="s">
        <v>77</v>
      </c>
      <c r="AQ1070" s="48" t="s">
        <v>77</v>
      </c>
      <c r="AR1070" s="48" t="s">
        <v>77</v>
      </c>
      <c r="AS1070" s="48" t="s">
        <v>77</v>
      </c>
      <c r="AT1070" s="51"/>
      <c r="AU1070" s="51"/>
      <c r="AV1070" s="51"/>
      <c r="AW1070" s="51"/>
      <c r="AX1070" s="52"/>
      <c r="AY1070" s="37"/>
      <c r="AZ1070" s="37"/>
      <c r="BA1070" s="75"/>
      <c r="BB1070" s="75"/>
      <c r="BC1070" s="75"/>
      <c r="BD1070" s="75"/>
      <c r="BE1070" s="75"/>
      <c r="BF1070" s="75"/>
      <c r="BG1070" s="75"/>
      <c r="BH1070" s="75"/>
      <c r="BI1070" s="75"/>
      <c r="BJ1070" s="75"/>
      <c r="BK1070" s="75"/>
      <c r="BL1070" s="75"/>
      <c r="BM1070" s="75"/>
      <c r="BN1070" s="75"/>
      <c r="BO1070" s="75"/>
      <c r="BP1070" s="75"/>
      <c r="BQ1070" s="75"/>
      <c r="BR1070" s="75"/>
      <c r="BS1070" s="75"/>
      <c r="BT1070" s="75"/>
      <c r="BU1070" s="75"/>
      <c r="BV1070" s="75"/>
      <c r="BW1070" s="75"/>
      <c r="BX1070" s="64">
        <f>O1070</f>
        <v>45671</v>
      </c>
      <c r="BY1070" s="65">
        <f>R1070+AX1070</f>
        <v>90</v>
      </c>
      <c r="BZ1070" s="66" t="str">
        <f>S1070</f>
        <v>3 MESES</v>
      </c>
      <c r="CA1070" s="42">
        <f>T1070+AL1070</f>
        <v>19500000</v>
      </c>
      <c r="CB1070" s="37" t="s">
        <v>91</v>
      </c>
    </row>
    <row r="1071" spans="1:80" s="58" customFormat="1" ht="29.25" customHeight="1" x14ac:dyDescent="0.3">
      <c r="A1071" s="75">
        <v>1070</v>
      </c>
      <c r="B1071" s="73">
        <v>117995</v>
      </c>
      <c r="C1071" s="71" t="s">
        <v>71</v>
      </c>
      <c r="D1071" s="71" t="s">
        <v>72</v>
      </c>
      <c r="E1071" s="71" t="s">
        <v>73</v>
      </c>
      <c r="F1071" s="66" t="s">
        <v>5956</v>
      </c>
      <c r="G1071" s="38" t="s">
        <v>655</v>
      </c>
      <c r="H1071" s="76" t="s">
        <v>76</v>
      </c>
      <c r="I1071" s="76" t="s">
        <v>5957</v>
      </c>
      <c r="J1071" s="127" t="s">
        <v>476</v>
      </c>
      <c r="K1071" s="66" t="s">
        <v>80</v>
      </c>
      <c r="L1071" s="76" t="s">
        <v>81</v>
      </c>
      <c r="M1071" s="86">
        <v>45575</v>
      </c>
      <c r="N1071" s="86">
        <v>45582</v>
      </c>
      <c r="O1071" s="86">
        <v>45673</v>
      </c>
      <c r="P1071" s="76">
        <v>3</v>
      </c>
      <c r="Q1071" s="76">
        <v>0</v>
      </c>
      <c r="R1071" s="76">
        <f t="shared" si="22"/>
        <v>90</v>
      </c>
      <c r="S1071" s="76" t="s">
        <v>2842</v>
      </c>
      <c r="T1071" s="69">
        <v>21000000</v>
      </c>
      <c r="U1071" s="69">
        <v>7000000</v>
      </c>
      <c r="V1071" s="77">
        <v>1887</v>
      </c>
      <c r="W1071" s="97">
        <v>45569</v>
      </c>
      <c r="X1071" s="45">
        <v>42000000</v>
      </c>
      <c r="Y1071" s="77">
        <v>2441</v>
      </c>
      <c r="Z1071" s="97">
        <v>45580</v>
      </c>
      <c r="AA1071" s="111">
        <v>21000000</v>
      </c>
      <c r="AB1071" s="77" t="s">
        <v>84</v>
      </c>
      <c r="AC1071" s="86">
        <v>45575</v>
      </c>
      <c r="AD1071" s="48" t="s">
        <v>5958</v>
      </c>
      <c r="AE1071" s="8" t="s">
        <v>5959</v>
      </c>
      <c r="AF1071" s="77" t="s">
        <v>87</v>
      </c>
      <c r="AG1071" s="61" t="s">
        <v>257</v>
      </c>
      <c r="AH1071" s="60" t="s">
        <v>329</v>
      </c>
      <c r="AI1071" s="48" t="s">
        <v>108</v>
      </c>
      <c r="AJ1071" s="97">
        <v>45650</v>
      </c>
      <c r="AK1071" s="50">
        <v>10500000</v>
      </c>
      <c r="AL1071" s="50">
        <v>10500000</v>
      </c>
      <c r="AM1071" s="48">
        <v>123343</v>
      </c>
      <c r="AN1071" s="46">
        <v>2074</v>
      </c>
      <c r="AO1071" s="59">
        <v>45642</v>
      </c>
      <c r="AP1071" s="50">
        <v>10500000</v>
      </c>
      <c r="AQ1071" s="46">
        <v>2673</v>
      </c>
      <c r="AR1071" s="59">
        <v>45652</v>
      </c>
      <c r="AS1071" s="50">
        <v>10500000</v>
      </c>
      <c r="AT1071" s="66">
        <v>1</v>
      </c>
      <c r="AU1071" s="66">
        <v>15</v>
      </c>
      <c r="AV1071" s="66">
        <f>AT1071*30+AU1071</f>
        <v>45</v>
      </c>
      <c r="AW1071" s="66" t="s">
        <v>110</v>
      </c>
      <c r="AX1071" s="66">
        <v>45</v>
      </c>
      <c r="AY1071" s="86">
        <v>45717</v>
      </c>
      <c r="AZ1071" s="75"/>
      <c r="BA1071" s="75"/>
      <c r="BB1071" s="75"/>
      <c r="BC1071" s="75"/>
      <c r="BD1071" s="75"/>
      <c r="BE1071" s="75"/>
      <c r="BF1071" s="75"/>
      <c r="BG1071" s="75"/>
      <c r="BH1071" s="75"/>
      <c r="BI1071" s="75"/>
      <c r="BJ1071" s="75"/>
      <c r="BK1071" s="75"/>
      <c r="BL1071" s="75"/>
      <c r="BM1071" s="75"/>
      <c r="BN1071" s="75"/>
      <c r="BO1071" s="75"/>
      <c r="BP1071" s="75"/>
      <c r="BQ1071" s="75"/>
      <c r="BR1071" s="75"/>
      <c r="BS1071" s="75"/>
      <c r="BT1071" s="75"/>
      <c r="BU1071" s="75"/>
      <c r="BV1071" s="75"/>
      <c r="BW1071" s="75"/>
      <c r="BX1071" s="86">
        <v>45717</v>
      </c>
      <c r="BY1071" s="65">
        <f>R1071+AX1071</f>
        <v>135</v>
      </c>
      <c r="BZ1071" s="66" t="s">
        <v>2785</v>
      </c>
      <c r="CA1071" s="42">
        <f>T1071+AL1071</f>
        <v>31500000</v>
      </c>
      <c r="CB1071" s="66" t="s">
        <v>656</v>
      </c>
    </row>
    <row r="1072" spans="1:80" s="58" customFormat="1" ht="29.25" customHeight="1" x14ac:dyDescent="0.3">
      <c r="A1072" s="75">
        <v>1071</v>
      </c>
      <c r="B1072" s="73">
        <v>115609</v>
      </c>
      <c r="C1072" s="71" t="s">
        <v>133</v>
      </c>
      <c r="D1072" s="71" t="s">
        <v>134</v>
      </c>
      <c r="E1072" s="71" t="s">
        <v>385</v>
      </c>
      <c r="F1072" s="66" t="s">
        <v>5960</v>
      </c>
      <c r="G1072" s="38" t="s">
        <v>728</v>
      </c>
      <c r="H1072" s="76" t="s">
        <v>76</v>
      </c>
      <c r="I1072" s="76" t="s">
        <v>5961</v>
      </c>
      <c r="J1072" s="127" t="s">
        <v>482</v>
      </c>
      <c r="K1072" s="66" t="s">
        <v>80</v>
      </c>
      <c r="L1072" s="76" t="s">
        <v>81</v>
      </c>
      <c r="M1072" s="86">
        <v>45576</v>
      </c>
      <c r="N1072" s="86">
        <v>45586</v>
      </c>
      <c r="O1072" s="86">
        <v>45708</v>
      </c>
      <c r="P1072" s="76">
        <v>4</v>
      </c>
      <c r="Q1072" s="76">
        <v>0</v>
      </c>
      <c r="R1072" s="76">
        <v>120</v>
      </c>
      <c r="S1072" s="76" t="s">
        <v>1144</v>
      </c>
      <c r="T1072" s="69">
        <v>10400000</v>
      </c>
      <c r="U1072" s="69">
        <v>2600000</v>
      </c>
      <c r="V1072" s="77">
        <v>1849</v>
      </c>
      <c r="W1072" s="97">
        <v>45553</v>
      </c>
      <c r="X1072" s="45">
        <v>41600000</v>
      </c>
      <c r="Y1072" s="77">
        <v>2461</v>
      </c>
      <c r="Z1072" s="97">
        <v>45580</v>
      </c>
      <c r="AA1072" s="111">
        <v>10400000</v>
      </c>
      <c r="AB1072" s="77" t="s">
        <v>84</v>
      </c>
      <c r="AC1072" s="86">
        <v>45575</v>
      </c>
      <c r="AD1072" s="48" t="s">
        <v>5962</v>
      </c>
      <c r="AE1072" s="8" t="s">
        <v>5963</v>
      </c>
      <c r="AF1072" s="77" t="s">
        <v>87</v>
      </c>
      <c r="AG1072" s="61" t="s">
        <v>5465</v>
      </c>
      <c r="AH1072" s="60" t="s">
        <v>113</v>
      </c>
      <c r="AI1072" s="48" t="s">
        <v>108</v>
      </c>
      <c r="AJ1072" s="59">
        <v>45708</v>
      </c>
      <c r="AK1072" s="50">
        <v>3900000</v>
      </c>
      <c r="AL1072" s="50">
        <v>3900000</v>
      </c>
      <c r="AM1072" s="48">
        <v>131043</v>
      </c>
      <c r="AN1072" s="48">
        <v>1221</v>
      </c>
      <c r="AO1072" s="57">
        <v>45707</v>
      </c>
      <c r="AP1072" s="50">
        <v>3900000</v>
      </c>
      <c r="AQ1072" s="48">
        <v>1211</v>
      </c>
      <c r="AR1072" s="57">
        <v>45712</v>
      </c>
      <c r="AS1072" s="50">
        <v>3900000</v>
      </c>
      <c r="AT1072" s="65">
        <v>1</v>
      </c>
      <c r="AU1072" s="65">
        <v>15</v>
      </c>
      <c r="AV1072" s="65">
        <v>45</v>
      </c>
      <c r="AW1072" s="65" t="s">
        <v>110</v>
      </c>
      <c r="AX1072" s="65">
        <v>45</v>
      </c>
      <c r="AY1072" s="57">
        <v>45752</v>
      </c>
      <c r="AZ1072" s="37"/>
      <c r="BA1072" s="75"/>
      <c r="BB1072" s="75"/>
      <c r="BC1072" s="75"/>
      <c r="BD1072" s="75"/>
      <c r="BE1072" s="75"/>
      <c r="BF1072" s="75"/>
      <c r="BG1072" s="75"/>
      <c r="BH1072" s="75"/>
      <c r="BI1072" s="75"/>
      <c r="BJ1072" s="76" t="s">
        <v>490</v>
      </c>
      <c r="BK1072" s="64">
        <v>45656</v>
      </c>
      <c r="BL1072" s="64">
        <v>45658</v>
      </c>
      <c r="BM1072" s="81" t="s">
        <v>1573</v>
      </c>
      <c r="BN1072" s="66">
        <v>1013583528</v>
      </c>
      <c r="BO1072" s="66" t="s">
        <v>2662</v>
      </c>
      <c r="BP1072" s="42">
        <v>6066667</v>
      </c>
      <c r="BQ1072" s="76" t="s">
        <v>728</v>
      </c>
      <c r="BR1072" s="76">
        <v>79822234</v>
      </c>
      <c r="BS1072" s="66" t="s">
        <v>5964</v>
      </c>
      <c r="BT1072" s="69">
        <v>4333333</v>
      </c>
      <c r="BU1072" s="80" t="s">
        <v>196</v>
      </c>
      <c r="BV1072" s="75"/>
      <c r="BW1072" s="75"/>
      <c r="BX1072" s="64">
        <v>45752</v>
      </c>
      <c r="BY1072" s="65">
        <f>R1072+AX1072</f>
        <v>165</v>
      </c>
      <c r="BZ1072" s="66" t="s">
        <v>4527</v>
      </c>
      <c r="CA1072" s="42">
        <f>T1072+AL1072</f>
        <v>14300000</v>
      </c>
      <c r="CB1072" s="66" t="s">
        <v>656</v>
      </c>
    </row>
    <row r="1073" spans="1:80" s="58" customFormat="1" ht="29.25" customHeight="1" x14ac:dyDescent="0.3">
      <c r="A1073" s="75">
        <v>1072</v>
      </c>
      <c r="B1073" s="73">
        <v>118500</v>
      </c>
      <c r="C1073" s="71" t="s">
        <v>133</v>
      </c>
      <c r="D1073" s="71" t="s">
        <v>134</v>
      </c>
      <c r="E1073" s="71" t="s">
        <v>385</v>
      </c>
      <c r="F1073" s="66" t="s">
        <v>5965</v>
      </c>
      <c r="G1073" s="38" t="s">
        <v>1872</v>
      </c>
      <c r="H1073" s="76" t="s">
        <v>76</v>
      </c>
      <c r="I1073" s="76" t="s">
        <v>5966</v>
      </c>
      <c r="J1073" s="127" t="s">
        <v>5967</v>
      </c>
      <c r="K1073" s="66" t="s">
        <v>80</v>
      </c>
      <c r="L1073" s="76" t="s">
        <v>81</v>
      </c>
      <c r="M1073" s="86">
        <v>45575</v>
      </c>
      <c r="N1073" s="86">
        <v>45580</v>
      </c>
      <c r="O1073" s="86">
        <v>45671</v>
      </c>
      <c r="P1073" s="76">
        <v>3</v>
      </c>
      <c r="Q1073" s="76">
        <v>0</v>
      </c>
      <c r="R1073" s="76">
        <f>3*30</f>
        <v>90</v>
      </c>
      <c r="S1073" s="76" t="s">
        <v>2842</v>
      </c>
      <c r="T1073" s="69">
        <v>22500000</v>
      </c>
      <c r="U1073" s="69">
        <v>7500000</v>
      </c>
      <c r="V1073" s="77">
        <v>1911</v>
      </c>
      <c r="W1073" s="97">
        <v>45573</v>
      </c>
      <c r="X1073" s="45">
        <v>22500000</v>
      </c>
      <c r="Y1073" s="77">
        <v>2443</v>
      </c>
      <c r="Z1073" s="97">
        <v>45580</v>
      </c>
      <c r="AA1073" s="111">
        <v>22500000</v>
      </c>
      <c r="AB1073" s="77" t="s">
        <v>84</v>
      </c>
      <c r="AC1073" s="86">
        <v>45575</v>
      </c>
      <c r="AD1073" s="48" t="s">
        <v>5968</v>
      </c>
      <c r="AE1073" s="8" t="s">
        <v>5969</v>
      </c>
      <c r="AF1073" s="77" t="s">
        <v>87</v>
      </c>
      <c r="AG1073" s="61" t="s">
        <v>643</v>
      </c>
      <c r="AH1073" s="61" t="s">
        <v>107</v>
      </c>
      <c r="AI1073" s="48" t="s">
        <v>108</v>
      </c>
      <c r="AJ1073" s="97">
        <v>45652</v>
      </c>
      <c r="AK1073" s="50">
        <v>11250000</v>
      </c>
      <c r="AL1073" s="50">
        <v>11250000</v>
      </c>
      <c r="AM1073" s="48">
        <v>122909</v>
      </c>
      <c r="AN1073" s="46">
        <v>2161</v>
      </c>
      <c r="AO1073" s="59">
        <v>45649</v>
      </c>
      <c r="AP1073" s="50">
        <v>11250000</v>
      </c>
      <c r="AQ1073" s="46">
        <v>2771</v>
      </c>
      <c r="AR1073" s="59">
        <v>45653</v>
      </c>
      <c r="AS1073" s="50">
        <v>11250000</v>
      </c>
      <c r="AT1073" s="66">
        <v>1</v>
      </c>
      <c r="AU1073" s="66">
        <v>15</v>
      </c>
      <c r="AV1073" s="66">
        <f>AT1073*30+AU1073</f>
        <v>45</v>
      </c>
      <c r="AW1073" s="66" t="s">
        <v>110</v>
      </c>
      <c r="AX1073" s="66">
        <v>45</v>
      </c>
      <c r="AY1073" s="86">
        <v>45717</v>
      </c>
      <c r="AZ1073" s="75"/>
      <c r="BA1073" s="75"/>
      <c r="BB1073" s="75"/>
      <c r="BC1073" s="75"/>
      <c r="BD1073" s="75"/>
      <c r="BE1073" s="75"/>
      <c r="BF1073" s="75"/>
      <c r="BG1073" s="75"/>
      <c r="BH1073" s="75"/>
      <c r="BI1073" s="75"/>
      <c r="BJ1073" s="75"/>
      <c r="BK1073" s="75"/>
      <c r="BL1073" s="75"/>
      <c r="BM1073" s="75"/>
      <c r="BN1073" s="75"/>
      <c r="BO1073" s="75"/>
      <c r="BP1073" s="75"/>
      <c r="BQ1073" s="75"/>
      <c r="BR1073" s="75"/>
      <c r="BS1073" s="75"/>
      <c r="BT1073" s="75"/>
      <c r="BU1073" s="75"/>
      <c r="BV1073" s="75"/>
      <c r="BW1073" s="75"/>
      <c r="BX1073" s="86">
        <v>45717</v>
      </c>
      <c r="BY1073" s="65">
        <f>R1073+AX1073</f>
        <v>135</v>
      </c>
      <c r="BZ1073" s="66" t="s">
        <v>2785</v>
      </c>
      <c r="CA1073" s="42">
        <f>T1073+AL1073</f>
        <v>33750000</v>
      </c>
      <c r="CB1073" s="66" t="s">
        <v>656</v>
      </c>
    </row>
    <row r="1074" spans="1:80" s="58" customFormat="1" ht="29.25" customHeight="1" x14ac:dyDescent="0.3">
      <c r="A1074" s="75">
        <v>1073</v>
      </c>
      <c r="B1074" s="73">
        <v>118758</v>
      </c>
      <c r="C1074" s="71" t="s">
        <v>71</v>
      </c>
      <c r="D1074" s="71" t="s">
        <v>72</v>
      </c>
      <c r="E1074" s="71" t="s">
        <v>73</v>
      </c>
      <c r="F1074" s="66" t="s">
        <v>5970</v>
      </c>
      <c r="G1074" s="38" t="s">
        <v>113</v>
      </c>
      <c r="H1074" s="76" t="s">
        <v>76</v>
      </c>
      <c r="I1074" s="76" t="s">
        <v>5971</v>
      </c>
      <c r="J1074" s="127" t="s">
        <v>3353</v>
      </c>
      <c r="K1074" s="66" t="s">
        <v>80</v>
      </c>
      <c r="L1074" s="76" t="s">
        <v>81</v>
      </c>
      <c r="M1074" s="86">
        <v>45575</v>
      </c>
      <c r="N1074" s="86">
        <v>45580</v>
      </c>
      <c r="O1074" s="86">
        <v>45671</v>
      </c>
      <c r="P1074" s="76">
        <v>3</v>
      </c>
      <c r="Q1074" s="76">
        <v>0</v>
      </c>
      <c r="R1074" s="76">
        <f>3*30</f>
        <v>90</v>
      </c>
      <c r="S1074" s="76" t="s">
        <v>2842</v>
      </c>
      <c r="T1074" s="69">
        <v>19500000</v>
      </c>
      <c r="U1074" s="69">
        <v>6500000</v>
      </c>
      <c r="V1074" s="77">
        <v>1880</v>
      </c>
      <c r="W1074" s="97">
        <v>45565</v>
      </c>
      <c r="X1074" s="45">
        <v>19500000</v>
      </c>
      <c r="Y1074" s="77">
        <v>2448</v>
      </c>
      <c r="Z1074" s="97">
        <v>45580</v>
      </c>
      <c r="AA1074" s="111">
        <v>19500000</v>
      </c>
      <c r="AB1074" s="77" t="s">
        <v>84</v>
      </c>
      <c r="AC1074" s="86">
        <v>45575</v>
      </c>
      <c r="AD1074" s="48" t="s">
        <v>5972</v>
      </c>
      <c r="AE1074" s="8" t="s">
        <v>5973</v>
      </c>
      <c r="AF1074" s="77" t="s">
        <v>87</v>
      </c>
      <c r="AG1074" s="60" t="s">
        <v>118</v>
      </c>
      <c r="AH1074" s="60" t="s">
        <v>113</v>
      </c>
      <c r="AI1074" s="48" t="s">
        <v>108</v>
      </c>
      <c r="AJ1074" s="97">
        <v>45652</v>
      </c>
      <c r="AK1074" s="50">
        <v>9750000</v>
      </c>
      <c r="AL1074" s="50">
        <v>9750000</v>
      </c>
      <c r="AM1074" s="48">
        <v>122914</v>
      </c>
      <c r="AN1074" s="46">
        <v>2152</v>
      </c>
      <c r="AO1074" s="59">
        <v>45646</v>
      </c>
      <c r="AP1074" s="50">
        <v>9750000</v>
      </c>
      <c r="AQ1074" s="46">
        <v>2779</v>
      </c>
      <c r="AR1074" s="59">
        <v>45653</v>
      </c>
      <c r="AS1074" s="50">
        <v>9750000</v>
      </c>
      <c r="AT1074" s="66">
        <v>1</v>
      </c>
      <c r="AU1074" s="66">
        <v>15</v>
      </c>
      <c r="AV1074" s="66">
        <f>AT1074*30+AU1074</f>
        <v>45</v>
      </c>
      <c r="AW1074" s="66" t="s">
        <v>110</v>
      </c>
      <c r="AX1074" s="66">
        <v>45</v>
      </c>
      <c r="AY1074" s="86">
        <v>45716</v>
      </c>
      <c r="AZ1074" s="75"/>
      <c r="BA1074" s="75"/>
      <c r="BB1074" s="75"/>
      <c r="BC1074" s="75"/>
      <c r="BD1074" s="75"/>
      <c r="BE1074" s="75"/>
      <c r="BF1074" s="75"/>
      <c r="BG1074" s="75"/>
      <c r="BH1074" s="75"/>
      <c r="BI1074" s="75"/>
      <c r="BJ1074" s="75"/>
      <c r="BK1074" s="75"/>
      <c r="BL1074" s="75"/>
      <c r="BM1074" s="75"/>
      <c r="BN1074" s="75"/>
      <c r="BO1074" s="75"/>
      <c r="BP1074" s="75"/>
      <c r="BQ1074" s="75"/>
      <c r="BR1074" s="75"/>
      <c r="BS1074" s="75"/>
      <c r="BT1074" s="75"/>
      <c r="BU1074" s="75"/>
      <c r="BV1074" s="75"/>
      <c r="BW1074" s="75"/>
      <c r="BX1074" s="86">
        <v>45716</v>
      </c>
      <c r="BY1074" s="65">
        <f>R1074+AX1074</f>
        <v>135</v>
      </c>
      <c r="BZ1074" s="66" t="s">
        <v>2785</v>
      </c>
      <c r="CA1074" s="42">
        <f>T1074+AL1074</f>
        <v>29250000</v>
      </c>
      <c r="CB1074" s="66" t="s">
        <v>656</v>
      </c>
    </row>
    <row r="1075" spans="1:80" s="58" customFormat="1" ht="29.25" customHeight="1" x14ac:dyDescent="0.3">
      <c r="A1075" s="75">
        <v>1074</v>
      </c>
      <c r="B1075" s="73">
        <v>115610</v>
      </c>
      <c r="C1075" s="71" t="s">
        <v>71</v>
      </c>
      <c r="D1075" s="71" t="s">
        <v>72</v>
      </c>
      <c r="E1075" s="71" t="s">
        <v>73</v>
      </c>
      <c r="F1075" s="66" t="s">
        <v>5974</v>
      </c>
      <c r="G1075" s="38" t="s">
        <v>1646</v>
      </c>
      <c r="H1075" s="76" t="s">
        <v>76</v>
      </c>
      <c r="I1075" s="76" t="s">
        <v>5975</v>
      </c>
      <c r="J1075" s="127" t="s">
        <v>5976</v>
      </c>
      <c r="K1075" s="66" t="s">
        <v>80</v>
      </c>
      <c r="L1075" s="76" t="s">
        <v>81</v>
      </c>
      <c r="M1075" s="86">
        <v>45575</v>
      </c>
      <c r="N1075" s="86">
        <v>45580</v>
      </c>
      <c r="O1075" s="86">
        <v>45702</v>
      </c>
      <c r="P1075" s="76">
        <v>4</v>
      </c>
      <c r="Q1075" s="76">
        <v>0</v>
      </c>
      <c r="R1075" s="76">
        <v>120</v>
      </c>
      <c r="S1075" s="76" t="s">
        <v>1144</v>
      </c>
      <c r="T1075" s="69">
        <v>14000000</v>
      </c>
      <c r="U1075" s="69">
        <v>3500000</v>
      </c>
      <c r="V1075" s="77">
        <v>1850</v>
      </c>
      <c r="W1075" s="97">
        <v>45553</v>
      </c>
      <c r="X1075" s="45">
        <v>14000000</v>
      </c>
      <c r="Y1075" s="77">
        <v>2451</v>
      </c>
      <c r="Z1075" s="97">
        <v>45580</v>
      </c>
      <c r="AA1075" s="111">
        <v>14000000</v>
      </c>
      <c r="AB1075" s="77" t="s">
        <v>84</v>
      </c>
      <c r="AC1075" s="86">
        <v>45575</v>
      </c>
      <c r="AD1075" s="48" t="s">
        <v>5977</v>
      </c>
      <c r="AE1075" s="8" t="s">
        <v>5978</v>
      </c>
      <c r="AF1075" s="77" t="s">
        <v>87</v>
      </c>
      <c r="AG1075" s="61" t="s">
        <v>118</v>
      </c>
      <c r="AH1075" s="60" t="s">
        <v>113</v>
      </c>
      <c r="AI1075" s="48" t="s">
        <v>108</v>
      </c>
      <c r="AJ1075" s="59">
        <v>45695</v>
      </c>
      <c r="AK1075" s="50">
        <v>5250000</v>
      </c>
      <c r="AL1075" s="50">
        <v>5250000</v>
      </c>
      <c r="AM1075" s="48">
        <v>130037</v>
      </c>
      <c r="AN1075" s="48">
        <v>1120</v>
      </c>
      <c r="AO1075" s="57">
        <v>45692</v>
      </c>
      <c r="AP1075" s="50">
        <v>5250000</v>
      </c>
      <c r="AQ1075" s="48">
        <v>1145</v>
      </c>
      <c r="AR1075" s="57">
        <v>45699</v>
      </c>
      <c r="AS1075" s="50">
        <v>5250000</v>
      </c>
      <c r="AT1075" s="66">
        <v>1</v>
      </c>
      <c r="AU1075" s="66">
        <v>15</v>
      </c>
      <c r="AV1075" s="66">
        <v>45</v>
      </c>
      <c r="AW1075" s="66" t="s">
        <v>110</v>
      </c>
      <c r="AX1075" s="66">
        <v>45</v>
      </c>
      <c r="AY1075" s="57">
        <v>45745</v>
      </c>
      <c r="AZ1075" s="37"/>
      <c r="BA1075" s="75"/>
      <c r="BB1075" s="75"/>
      <c r="BC1075" s="75"/>
      <c r="BD1075" s="75"/>
      <c r="BE1075" s="75"/>
      <c r="BF1075" s="75"/>
      <c r="BG1075" s="75"/>
      <c r="BH1075" s="75"/>
      <c r="BI1075" s="75"/>
      <c r="BJ1075" s="75"/>
      <c r="BK1075" s="75"/>
      <c r="BL1075" s="75"/>
      <c r="BM1075" s="75"/>
      <c r="BN1075" s="75"/>
      <c r="BO1075" s="75"/>
      <c r="BP1075" s="75"/>
      <c r="BQ1075" s="75"/>
      <c r="BR1075" s="75"/>
      <c r="BS1075" s="75"/>
      <c r="BT1075" s="75"/>
      <c r="BU1075" s="75"/>
      <c r="BV1075" s="75"/>
      <c r="BW1075" s="75"/>
      <c r="BX1075" s="57">
        <v>45745</v>
      </c>
      <c r="BY1075" s="65">
        <f>R1075+AX1075</f>
        <v>165</v>
      </c>
      <c r="BZ1075" s="66" t="s">
        <v>4527</v>
      </c>
      <c r="CA1075" s="42">
        <f>T1075+AL1075</f>
        <v>19250000</v>
      </c>
      <c r="CB1075" s="66" t="s">
        <v>656</v>
      </c>
    </row>
    <row r="1076" spans="1:80" s="58" customFormat="1" ht="29.25" customHeight="1" x14ac:dyDescent="0.3">
      <c r="A1076" s="75">
        <v>1075</v>
      </c>
      <c r="B1076" s="73">
        <v>116572</v>
      </c>
      <c r="C1076" s="71" t="s">
        <v>133</v>
      </c>
      <c r="D1076" s="71" t="s">
        <v>134</v>
      </c>
      <c r="E1076" s="71" t="s">
        <v>385</v>
      </c>
      <c r="F1076" s="66" t="s">
        <v>5979</v>
      </c>
      <c r="G1076" s="38" t="s">
        <v>5980</v>
      </c>
      <c r="H1076" s="76" t="s">
        <v>76</v>
      </c>
      <c r="I1076" s="76" t="s">
        <v>5981</v>
      </c>
      <c r="J1076" s="127" t="s">
        <v>1019</v>
      </c>
      <c r="K1076" s="66" t="s">
        <v>80</v>
      </c>
      <c r="L1076" s="76" t="s">
        <v>81</v>
      </c>
      <c r="M1076" s="86">
        <v>45575</v>
      </c>
      <c r="N1076" s="86">
        <v>45580</v>
      </c>
      <c r="O1076" s="86">
        <v>45686</v>
      </c>
      <c r="P1076" s="76">
        <v>3</v>
      </c>
      <c r="Q1076" s="76">
        <v>15</v>
      </c>
      <c r="R1076" s="76">
        <f>3*30+15</f>
        <v>105</v>
      </c>
      <c r="S1076" s="76" t="s">
        <v>82</v>
      </c>
      <c r="T1076" s="69">
        <v>9100000</v>
      </c>
      <c r="U1076" s="69">
        <v>2600000</v>
      </c>
      <c r="V1076" s="77">
        <v>1829</v>
      </c>
      <c r="W1076" s="97">
        <v>45552</v>
      </c>
      <c r="X1076" s="45">
        <v>118300000</v>
      </c>
      <c r="Y1076" s="77">
        <v>2452</v>
      </c>
      <c r="Z1076" s="97">
        <v>45580</v>
      </c>
      <c r="AA1076" s="111">
        <v>9100000</v>
      </c>
      <c r="AB1076" s="77" t="s">
        <v>84</v>
      </c>
      <c r="AC1076" s="86">
        <v>45575</v>
      </c>
      <c r="AD1076" s="48" t="s">
        <v>5982</v>
      </c>
      <c r="AE1076" s="8" t="s">
        <v>5983</v>
      </c>
      <c r="AF1076" s="77" t="s">
        <v>87</v>
      </c>
      <c r="AG1076" s="61" t="s">
        <v>643</v>
      </c>
      <c r="AH1076" s="61" t="s">
        <v>107</v>
      </c>
      <c r="AI1076" s="48" t="s">
        <v>108</v>
      </c>
      <c r="AJ1076" s="97">
        <v>45653</v>
      </c>
      <c r="AK1076" s="50">
        <v>3900000</v>
      </c>
      <c r="AL1076" s="50">
        <v>3900000</v>
      </c>
      <c r="AM1076" s="48">
        <v>124852</v>
      </c>
      <c r="AN1076" s="46">
        <v>2183</v>
      </c>
      <c r="AO1076" s="59">
        <v>45649</v>
      </c>
      <c r="AP1076" s="50">
        <v>3900000</v>
      </c>
      <c r="AQ1076" s="46">
        <v>2828</v>
      </c>
      <c r="AR1076" s="59">
        <v>45656</v>
      </c>
      <c r="AS1076" s="50">
        <v>3900000</v>
      </c>
      <c r="AT1076" s="66">
        <v>1</v>
      </c>
      <c r="AU1076" s="66">
        <v>15</v>
      </c>
      <c r="AV1076" s="66">
        <f>AT1076*30+AU1076</f>
        <v>45</v>
      </c>
      <c r="AW1076" s="66" t="s">
        <v>110</v>
      </c>
      <c r="AX1076" s="66">
        <v>45</v>
      </c>
      <c r="AY1076" s="86">
        <v>45730</v>
      </c>
      <c r="AZ1076" s="75"/>
      <c r="BA1076" s="75"/>
      <c r="BB1076" s="75"/>
      <c r="BC1076" s="75"/>
      <c r="BD1076" s="75"/>
      <c r="BE1076" s="75"/>
      <c r="BF1076" s="75"/>
      <c r="BG1076" s="75"/>
      <c r="BH1076" s="75"/>
      <c r="BI1076" s="75"/>
      <c r="BJ1076" s="75"/>
      <c r="BK1076" s="75"/>
      <c r="BL1076" s="75"/>
      <c r="BM1076" s="75"/>
      <c r="BN1076" s="75"/>
      <c r="BO1076" s="75"/>
      <c r="BP1076" s="75"/>
      <c r="BQ1076" s="75"/>
      <c r="BR1076" s="75"/>
      <c r="BS1076" s="75"/>
      <c r="BT1076" s="75"/>
      <c r="BU1076" s="75"/>
      <c r="BV1076" s="75"/>
      <c r="BW1076" s="75"/>
      <c r="BX1076" s="86">
        <v>45730</v>
      </c>
      <c r="BY1076" s="65">
        <f>R1076+AX1076</f>
        <v>150</v>
      </c>
      <c r="BZ1076" s="66" t="s">
        <v>111</v>
      </c>
      <c r="CA1076" s="42">
        <f>T1076+AL1076</f>
        <v>13000000</v>
      </c>
      <c r="CB1076" s="66" t="s">
        <v>656</v>
      </c>
    </row>
    <row r="1077" spans="1:80" s="58" customFormat="1" ht="29.25" customHeight="1" x14ac:dyDescent="0.3">
      <c r="A1077" s="75">
        <v>1076</v>
      </c>
      <c r="B1077" s="73">
        <v>118481</v>
      </c>
      <c r="C1077" s="71" t="s">
        <v>71</v>
      </c>
      <c r="D1077" s="71" t="s">
        <v>72</v>
      </c>
      <c r="E1077" s="71" t="s">
        <v>73</v>
      </c>
      <c r="F1077" s="66" t="s">
        <v>5984</v>
      </c>
      <c r="G1077" s="38" t="s">
        <v>183</v>
      </c>
      <c r="H1077" s="76" t="s">
        <v>76</v>
      </c>
      <c r="I1077" s="76" t="s">
        <v>5985</v>
      </c>
      <c r="J1077" s="127" t="s">
        <v>5986</v>
      </c>
      <c r="K1077" s="66" t="s">
        <v>80</v>
      </c>
      <c r="L1077" s="76" t="s">
        <v>81</v>
      </c>
      <c r="M1077" s="86">
        <v>45575</v>
      </c>
      <c r="N1077" s="86">
        <v>45582</v>
      </c>
      <c r="O1077" s="86">
        <v>45673</v>
      </c>
      <c r="P1077" s="76">
        <v>3</v>
      </c>
      <c r="Q1077" s="76">
        <v>0</v>
      </c>
      <c r="R1077" s="76">
        <f>3*30</f>
        <v>90</v>
      </c>
      <c r="S1077" s="76" t="s">
        <v>2842</v>
      </c>
      <c r="T1077" s="69">
        <v>24000000</v>
      </c>
      <c r="U1077" s="69">
        <v>8000000</v>
      </c>
      <c r="V1077" s="77">
        <v>1925</v>
      </c>
      <c r="W1077" s="97">
        <v>45573</v>
      </c>
      <c r="X1077" s="45">
        <v>24000000</v>
      </c>
      <c r="Y1077" s="77">
        <v>2453</v>
      </c>
      <c r="Z1077" s="97">
        <v>45580</v>
      </c>
      <c r="AA1077" s="111">
        <v>24000000</v>
      </c>
      <c r="AB1077" s="77" t="s">
        <v>84</v>
      </c>
      <c r="AC1077" s="86">
        <v>45575</v>
      </c>
      <c r="AD1077" s="48" t="s">
        <v>5987</v>
      </c>
      <c r="AE1077" s="8" t="s">
        <v>5988</v>
      </c>
      <c r="AF1077" s="77" t="s">
        <v>87</v>
      </c>
      <c r="AG1077" s="61" t="s">
        <v>149</v>
      </c>
      <c r="AH1077" s="60" t="s">
        <v>183</v>
      </c>
      <c r="AI1077" s="48" t="s">
        <v>108</v>
      </c>
      <c r="AJ1077" s="97">
        <v>45649</v>
      </c>
      <c r="AK1077" s="50">
        <v>12000000</v>
      </c>
      <c r="AL1077" s="50">
        <v>12000000</v>
      </c>
      <c r="AM1077" s="48">
        <v>123347</v>
      </c>
      <c r="AN1077" s="46">
        <v>2135</v>
      </c>
      <c r="AO1077" s="59">
        <v>45643</v>
      </c>
      <c r="AP1077" s="50">
        <v>12000000</v>
      </c>
      <c r="AQ1077" s="46">
        <v>2725</v>
      </c>
      <c r="AR1077" s="59">
        <v>45653</v>
      </c>
      <c r="AS1077" s="50">
        <v>12000000</v>
      </c>
      <c r="AT1077" s="66">
        <v>1</v>
      </c>
      <c r="AU1077" s="66">
        <v>15</v>
      </c>
      <c r="AV1077" s="66">
        <f>AT1077*30+AU1077</f>
        <v>45</v>
      </c>
      <c r="AW1077" s="66" t="s">
        <v>110</v>
      </c>
      <c r="AX1077" s="66">
        <v>45</v>
      </c>
      <c r="AY1077" s="86">
        <v>45717</v>
      </c>
      <c r="AZ1077" s="75"/>
      <c r="BA1077" s="75"/>
      <c r="BB1077" s="75"/>
      <c r="BC1077" s="75"/>
      <c r="BD1077" s="75"/>
      <c r="BE1077" s="75"/>
      <c r="BF1077" s="75"/>
      <c r="BG1077" s="75"/>
      <c r="BH1077" s="75"/>
      <c r="BI1077" s="75"/>
      <c r="BJ1077" s="75"/>
      <c r="BK1077" s="75"/>
      <c r="BL1077" s="75"/>
      <c r="BM1077" s="75"/>
      <c r="BN1077" s="75"/>
      <c r="BO1077" s="75"/>
      <c r="BP1077" s="75"/>
      <c r="BQ1077" s="75"/>
      <c r="BR1077" s="75"/>
      <c r="BS1077" s="75"/>
      <c r="BT1077" s="75"/>
      <c r="BU1077" s="75"/>
      <c r="BV1077" s="75"/>
      <c r="BW1077" s="75"/>
      <c r="BX1077" s="86">
        <v>45717</v>
      </c>
      <c r="BY1077" s="65">
        <f>R1077+AX1077</f>
        <v>135</v>
      </c>
      <c r="BZ1077" s="66" t="s">
        <v>2785</v>
      </c>
      <c r="CA1077" s="42">
        <f>T1077+AL1077</f>
        <v>36000000</v>
      </c>
      <c r="CB1077" s="66" t="s">
        <v>656</v>
      </c>
    </row>
    <row r="1078" spans="1:80" s="58" customFormat="1" ht="29.25" customHeight="1" x14ac:dyDescent="0.3">
      <c r="A1078" s="75">
        <v>1077</v>
      </c>
      <c r="B1078" s="73">
        <v>117974</v>
      </c>
      <c r="C1078" s="71" t="s">
        <v>185</v>
      </c>
      <c r="D1078" s="71" t="s">
        <v>186</v>
      </c>
      <c r="E1078" s="71" t="s">
        <v>187</v>
      </c>
      <c r="F1078" s="66" t="s">
        <v>5989</v>
      </c>
      <c r="G1078" s="38" t="s">
        <v>697</v>
      </c>
      <c r="H1078" s="76" t="s">
        <v>76</v>
      </c>
      <c r="I1078" s="76" t="s">
        <v>5990</v>
      </c>
      <c r="J1078" s="127" t="s">
        <v>3782</v>
      </c>
      <c r="K1078" s="66" t="s">
        <v>80</v>
      </c>
      <c r="L1078" s="76" t="s">
        <v>81</v>
      </c>
      <c r="M1078" s="86">
        <v>45575</v>
      </c>
      <c r="N1078" s="86">
        <v>45582</v>
      </c>
      <c r="O1078" s="86">
        <v>45673</v>
      </c>
      <c r="P1078" s="76">
        <v>3</v>
      </c>
      <c r="Q1078" s="76">
        <v>0</v>
      </c>
      <c r="R1078" s="76">
        <f>3*30</f>
        <v>90</v>
      </c>
      <c r="S1078" s="76" t="s">
        <v>2842</v>
      </c>
      <c r="T1078" s="69">
        <v>27000000</v>
      </c>
      <c r="U1078" s="69">
        <v>9000000</v>
      </c>
      <c r="V1078" s="77">
        <v>1927</v>
      </c>
      <c r="W1078" s="97">
        <v>45573</v>
      </c>
      <c r="X1078" s="45">
        <v>27000000</v>
      </c>
      <c r="Y1078" s="77">
        <v>2454</v>
      </c>
      <c r="Z1078" s="97">
        <v>45580</v>
      </c>
      <c r="AA1078" s="111">
        <v>27000000</v>
      </c>
      <c r="AB1078" s="77" t="s">
        <v>84</v>
      </c>
      <c r="AC1078" s="86">
        <v>45575</v>
      </c>
      <c r="AD1078" s="48" t="s">
        <v>5991</v>
      </c>
      <c r="AE1078" s="8" t="s">
        <v>5992</v>
      </c>
      <c r="AF1078" s="77" t="s">
        <v>87</v>
      </c>
      <c r="AG1078" s="48" t="s">
        <v>746</v>
      </c>
      <c r="AH1078" s="60" t="s">
        <v>5993</v>
      </c>
      <c r="AI1078" s="48" t="s">
        <v>77</v>
      </c>
      <c r="AJ1078" s="48" t="s">
        <v>77</v>
      </c>
      <c r="AK1078" s="49"/>
      <c r="AL1078" s="50"/>
      <c r="AM1078" s="48" t="s">
        <v>77</v>
      </c>
      <c r="AN1078" s="48" t="s">
        <v>77</v>
      </c>
      <c r="AO1078" s="48" t="s">
        <v>77</v>
      </c>
      <c r="AP1078" s="48" t="s">
        <v>77</v>
      </c>
      <c r="AQ1078" s="48" t="s">
        <v>77</v>
      </c>
      <c r="AR1078" s="48" t="s">
        <v>77</v>
      </c>
      <c r="AS1078" s="48" t="s">
        <v>77</v>
      </c>
      <c r="AT1078" s="51"/>
      <c r="AU1078" s="51"/>
      <c r="AV1078" s="51"/>
      <c r="AW1078" s="51"/>
      <c r="AX1078" s="52"/>
      <c r="AY1078" s="37"/>
      <c r="AZ1078" s="37"/>
      <c r="BA1078" s="75"/>
      <c r="BB1078" s="75"/>
      <c r="BC1078" s="75"/>
      <c r="BD1078" s="75"/>
      <c r="BE1078" s="75"/>
      <c r="BF1078" s="75"/>
      <c r="BG1078" s="75"/>
      <c r="BH1078" s="75"/>
      <c r="BI1078" s="75"/>
      <c r="BJ1078" s="75"/>
      <c r="BK1078" s="75"/>
      <c r="BL1078" s="75"/>
      <c r="BM1078" s="75"/>
      <c r="BN1078" s="75"/>
      <c r="BO1078" s="75"/>
      <c r="BP1078" s="75"/>
      <c r="BQ1078" s="75"/>
      <c r="BR1078" s="75"/>
      <c r="BS1078" s="75"/>
      <c r="BT1078" s="75"/>
      <c r="BU1078" s="75"/>
      <c r="BV1078" s="75"/>
      <c r="BW1078" s="75"/>
      <c r="BX1078" s="64">
        <f>O1078</f>
        <v>45673</v>
      </c>
      <c r="BY1078" s="65">
        <f>R1078+AX1078</f>
        <v>90</v>
      </c>
      <c r="BZ1078" s="66" t="str">
        <f>S1078</f>
        <v>3 MESES</v>
      </c>
      <c r="CA1078" s="42">
        <f>T1078+AL1078</f>
        <v>27000000</v>
      </c>
      <c r="CB1078" s="37" t="s">
        <v>91</v>
      </c>
    </row>
    <row r="1079" spans="1:80" s="58" customFormat="1" ht="29.25" customHeight="1" x14ac:dyDescent="0.3">
      <c r="A1079" s="75">
        <v>1078</v>
      </c>
      <c r="B1079" s="73">
        <v>114803</v>
      </c>
      <c r="C1079" s="71" t="s">
        <v>71</v>
      </c>
      <c r="D1079" s="71" t="s">
        <v>72</v>
      </c>
      <c r="E1079" s="71" t="s">
        <v>73</v>
      </c>
      <c r="F1079" s="66" t="s">
        <v>5994</v>
      </c>
      <c r="G1079" s="38" t="s">
        <v>5995</v>
      </c>
      <c r="H1079" s="76" t="s">
        <v>76</v>
      </c>
      <c r="I1079" s="76" t="s">
        <v>5996</v>
      </c>
      <c r="J1079" s="127" t="s">
        <v>1099</v>
      </c>
      <c r="K1079" s="66" t="s">
        <v>80</v>
      </c>
      <c r="L1079" s="76" t="s">
        <v>81</v>
      </c>
      <c r="M1079" s="86">
        <v>45575</v>
      </c>
      <c r="N1079" s="86">
        <v>45581</v>
      </c>
      <c r="O1079" s="86">
        <v>45716</v>
      </c>
      <c r="P1079" s="76">
        <v>4</v>
      </c>
      <c r="Q1079" s="76">
        <v>15</v>
      </c>
      <c r="R1079" s="76">
        <f>4*30+15</f>
        <v>135</v>
      </c>
      <c r="S1079" s="76" t="s">
        <v>2785</v>
      </c>
      <c r="T1079" s="69">
        <v>24525000</v>
      </c>
      <c r="U1079" s="69">
        <v>5450000</v>
      </c>
      <c r="V1079" s="77">
        <v>1839</v>
      </c>
      <c r="W1079" s="97">
        <v>45553</v>
      </c>
      <c r="X1079" s="45">
        <v>24525000</v>
      </c>
      <c r="Y1079" s="77">
        <v>2455</v>
      </c>
      <c r="Z1079" s="97">
        <v>45580</v>
      </c>
      <c r="AA1079" s="111">
        <v>24525000</v>
      </c>
      <c r="AB1079" s="77" t="s">
        <v>84</v>
      </c>
      <c r="AC1079" s="86">
        <v>45575</v>
      </c>
      <c r="AD1079" s="48" t="s">
        <v>5997</v>
      </c>
      <c r="AE1079" s="8" t="s">
        <v>5998</v>
      </c>
      <c r="AF1079" s="77" t="s">
        <v>87</v>
      </c>
      <c r="AG1079" s="61" t="s">
        <v>827</v>
      </c>
      <c r="AH1079" s="60" t="s">
        <v>5999</v>
      </c>
      <c r="AI1079" s="59"/>
      <c r="AJ1079" s="48" t="s">
        <v>77</v>
      </c>
      <c r="AK1079" s="50"/>
      <c r="AL1079" s="50"/>
      <c r="AM1079" s="48" t="s">
        <v>77</v>
      </c>
      <c r="AN1079" s="48" t="s">
        <v>77</v>
      </c>
      <c r="AO1079" s="48" t="s">
        <v>77</v>
      </c>
      <c r="AP1079" s="48" t="s">
        <v>77</v>
      </c>
      <c r="AQ1079" s="48" t="s">
        <v>77</v>
      </c>
      <c r="AR1079" s="48" t="s">
        <v>77</v>
      </c>
      <c r="AS1079" s="48" t="s">
        <v>77</v>
      </c>
      <c r="AT1079" s="51"/>
      <c r="AU1079" s="51"/>
      <c r="AV1079" s="51"/>
      <c r="AW1079" s="51"/>
      <c r="AX1079" s="52"/>
      <c r="AY1079" s="37"/>
      <c r="AZ1079" s="37"/>
      <c r="BA1079" s="75"/>
      <c r="BB1079" s="75"/>
      <c r="BC1079" s="75"/>
      <c r="BD1079" s="75"/>
      <c r="BE1079" s="75"/>
      <c r="BF1079" s="75"/>
      <c r="BG1079" s="75"/>
      <c r="BH1079" s="75"/>
      <c r="BI1079" s="75"/>
      <c r="BJ1079" s="75"/>
      <c r="BK1079" s="75"/>
      <c r="BL1079" s="75"/>
      <c r="BM1079" s="75"/>
      <c r="BN1079" s="75"/>
      <c r="BO1079" s="75"/>
      <c r="BP1079" s="75"/>
      <c r="BQ1079" s="75"/>
      <c r="BR1079" s="75"/>
      <c r="BS1079" s="75"/>
      <c r="BT1079" s="75"/>
      <c r="BU1079" s="75"/>
      <c r="BV1079" s="75"/>
      <c r="BW1079" s="75"/>
      <c r="BX1079" s="64">
        <f>O1079</f>
        <v>45716</v>
      </c>
      <c r="BY1079" s="65">
        <f>R1079+AX1079</f>
        <v>135</v>
      </c>
      <c r="BZ1079" s="66" t="str">
        <f>S1079</f>
        <v>4 MESES Y 15 DIAS</v>
      </c>
      <c r="CA1079" s="42">
        <f>T1079+AL1079</f>
        <v>24525000</v>
      </c>
      <c r="CB1079" s="66" t="s">
        <v>656</v>
      </c>
    </row>
    <row r="1080" spans="1:80" s="58" customFormat="1" ht="29.25" customHeight="1" x14ac:dyDescent="0.3">
      <c r="A1080" s="75">
        <v>1079</v>
      </c>
      <c r="B1080" s="73">
        <v>117980</v>
      </c>
      <c r="C1080" s="71" t="s">
        <v>71</v>
      </c>
      <c r="D1080" s="71" t="s">
        <v>72</v>
      </c>
      <c r="E1080" s="71" t="s">
        <v>73</v>
      </c>
      <c r="F1080" s="66" t="s">
        <v>6000</v>
      </c>
      <c r="G1080" s="38" t="s">
        <v>6001</v>
      </c>
      <c r="H1080" s="76" t="s">
        <v>76</v>
      </c>
      <c r="I1080" s="76" t="s">
        <v>6002</v>
      </c>
      <c r="J1080" s="127" t="s">
        <v>4277</v>
      </c>
      <c r="K1080" s="66" t="s">
        <v>80</v>
      </c>
      <c r="L1080" s="76" t="s">
        <v>81</v>
      </c>
      <c r="M1080" s="86">
        <v>45575</v>
      </c>
      <c r="N1080" s="86">
        <v>45587</v>
      </c>
      <c r="O1080" s="86">
        <v>45678</v>
      </c>
      <c r="P1080" s="76">
        <v>3</v>
      </c>
      <c r="Q1080" s="76">
        <v>0</v>
      </c>
      <c r="R1080" s="76">
        <f>3*30</f>
        <v>90</v>
      </c>
      <c r="S1080" s="76" t="s">
        <v>2842</v>
      </c>
      <c r="T1080" s="69">
        <v>21000000</v>
      </c>
      <c r="U1080" s="69">
        <v>7000000</v>
      </c>
      <c r="V1080" s="77">
        <v>1905</v>
      </c>
      <c r="W1080" s="97">
        <v>45569</v>
      </c>
      <c r="X1080" s="45">
        <v>42000000</v>
      </c>
      <c r="Y1080" s="77">
        <v>2456</v>
      </c>
      <c r="Z1080" s="97">
        <v>45580</v>
      </c>
      <c r="AA1080" s="111">
        <v>21000000</v>
      </c>
      <c r="AB1080" s="77" t="s">
        <v>84</v>
      </c>
      <c r="AC1080" s="86">
        <v>45575</v>
      </c>
      <c r="AD1080" s="48" t="s">
        <v>6003</v>
      </c>
      <c r="AE1080" s="8" t="s">
        <v>6004</v>
      </c>
      <c r="AF1080" s="77" t="s">
        <v>87</v>
      </c>
      <c r="AG1080" s="48" t="s">
        <v>88</v>
      </c>
      <c r="AH1080" s="105" t="s">
        <v>4345</v>
      </c>
      <c r="AI1080" s="48" t="s">
        <v>108</v>
      </c>
      <c r="AJ1080" s="97">
        <v>45649</v>
      </c>
      <c r="AK1080" s="50">
        <v>10500000</v>
      </c>
      <c r="AL1080" s="50">
        <v>10500000</v>
      </c>
      <c r="AM1080" s="48">
        <v>123438</v>
      </c>
      <c r="AN1080" s="46">
        <v>2050</v>
      </c>
      <c r="AO1080" s="59">
        <v>45642</v>
      </c>
      <c r="AP1080" s="50">
        <v>10500000</v>
      </c>
      <c r="AQ1080" s="46">
        <v>2674</v>
      </c>
      <c r="AR1080" s="59">
        <v>45652</v>
      </c>
      <c r="AS1080" s="50">
        <v>10500000</v>
      </c>
      <c r="AT1080" s="66">
        <v>1</v>
      </c>
      <c r="AU1080" s="66">
        <v>15</v>
      </c>
      <c r="AV1080" s="66">
        <f>AT1080*30+AU1080</f>
        <v>45</v>
      </c>
      <c r="AW1080" s="66" t="s">
        <v>110</v>
      </c>
      <c r="AX1080" s="66">
        <v>45</v>
      </c>
      <c r="AY1080" s="86">
        <v>45722</v>
      </c>
      <c r="AZ1080" s="75"/>
      <c r="BA1080" s="75"/>
      <c r="BB1080" s="75"/>
      <c r="BC1080" s="75"/>
      <c r="BD1080" s="75"/>
      <c r="BE1080" s="75"/>
      <c r="BF1080" s="75"/>
      <c r="BG1080" s="75"/>
      <c r="BH1080" s="75"/>
      <c r="BI1080" s="75"/>
      <c r="BJ1080" s="76" t="s">
        <v>490</v>
      </c>
      <c r="BK1080" s="64">
        <v>45596</v>
      </c>
      <c r="BL1080" s="64">
        <v>45596</v>
      </c>
      <c r="BM1080" s="81" t="s">
        <v>6005</v>
      </c>
      <c r="BN1080" s="66">
        <v>79740064</v>
      </c>
      <c r="BO1080" s="66" t="s">
        <v>6006</v>
      </c>
      <c r="BP1080" s="42">
        <v>2100000</v>
      </c>
      <c r="BQ1080" s="81" t="s">
        <v>6001</v>
      </c>
      <c r="BR1080" s="66">
        <v>1053845935</v>
      </c>
      <c r="BS1080" s="66" t="s">
        <v>6007</v>
      </c>
      <c r="BT1080" s="69">
        <v>18900000</v>
      </c>
      <c r="BU1080" s="80" t="s">
        <v>6008</v>
      </c>
      <c r="BV1080" s="75"/>
      <c r="BW1080" s="75"/>
      <c r="BX1080" s="86">
        <v>45722</v>
      </c>
      <c r="BY1080" s="65">
        <f>R1080+AX1080</f>
        <v>135</v>
      </c>
      <c r="BZ1080" s="66" t="s">
        <v>2785</v>
      </c>
      <c r="CA1080" s="42">
        <f>T1080+AL1080</f>
        <v>31500000</v>
      </c>
      <c r="CB1080" s="66" t="s">
        <v>656</v>
      </c>
    </row>
    <row r="1081" spans="1:80" s="58" customFormat="1" ht="29.25" customHeight="1" x14ac:dyDescent="0.3">
      <c r="A1081" s="75">
        <v>1080</v>
      </c>
      <c r="B1081" s="73">
        <v>117971</v>
      </c>
      <c r="C1081" s="71" t="s">
        <v>185</v>
      </c>
      <c r="D1081" s="71" t="s">
        <v>186</v>
      </c>
      <c r="E1081" s="71" t="s">
        <v>187</v>
      </c>
      <c r="F1081" s="66" t="s">
        <v>6009</v>
      </c>
      <c r="G1081" s="38" t="s">
        <v>3471</v>
      </c>
      <c r="H1081" s="76" t="s">
        <v>76</v>
      </c>
      <c r="I1081" s="76" t="s">
        <v>6010</v>
      </c>
      <c r="J1081" s="127" t="s">
        <v>6011</v>
      </c>
      <c r="K1081" s="66" t="s">
        <v>80</v>
      </c>
      <c r="L1081" s="76" t="s">
        <v>81</v>
      </c>
      <c r="M1081" s="86">
        <v>45575</v>
      </c>
      <c r="N1081" s="86">
        <v>45580</v>
      </c>
      <c r="O1081" s="86">
        <v>45671</v>
      </c>
      <c r="P1081" s="76">
        <v>3</v>
      </c>
      <c r="Q1081" s="76">
        <v>0</v>
      </c>
      <c r="R1081" s="76">
        <f>3*30</f>
        <v>90</v>
      </c>
      <c r="S1081" s="76" t="s">
        <v>2842</v>
      </c>
      <c r="T1081" s="69">
        <v>27000000</v>
      </c>
      <c r="U1081" s="69">
        <v>9000000</v>
      </c>
      <c r="V1081" s="77">
        <v>1926</v>
      </c>
      <c r="W1081" s="97">
        <v>45573</v>
      </c>
      <c r="X1081" s="45">
        <v>27000000</v>
      </c>
      <c r="Y1081" s="77">
        <v>2457</v>
      </c>
      <c r="Z1081" s="97">
        <v>45580</v>
      </c>
      <c r="AA1081" s="111">
        <v>27000000</v>
      </c>
      <c r="AB1081" s="77" t="s">
        <v>84</v>
      </c>
      <c r="AC1081" s="86">
        <v>45575</v>
      </c>
      <c r="AD1081" s="48" t="s">
        <v>6012</v>
      </c>
      <c r="AE1081" s="8" t="s">
        <v>6013</v>
      </c>
      <c r="AF1081" s="77" t="s">
        <v>87</v>
      </c>
      <c r="AG1081" s="48" t="s">
        <v>194</v>
      </c>
      <c r="AH1081" s="60" t="s">
        <v>2987</v>
      </c>
      <c r="AI1081" s="48" t="s">
        <v>108</v>
      </c>
      <c r="AJ1081" s="97">
        <v>45650</v>
      </c>
      <c r="AK1081" s="50">
        <v>13500000</v>
      </c>
      <c r="AL1081" s="50">
        <v>13500000</v>
      </c>
      <c r="AM1081" s="48">
        <v>122815</v>
      </c>
      <c r="AN1081" s="46">
        <v>2086</v>
      </c>
      <c r="AO1081" s="59">
        <v>45642</v>
      </c>
      <c r="AP1081" s="50">
        <v>13500000</v>
      </c>
      <c r="AQ1081" s="46">
        <v>2675</v>
      </c>
      <c r="AR1081" s="59">
        <v>45652</v>
      </c>
      <c r="AS1081" s="50">
        <v>13500000</v>
      </c>
      <c r="AT1081" s="66">
        <v>1</v>
      </c>
      <c r="AU1081" s="66">
        <v>15</v>
      </c>
      <c r="AV1081" s="66">
        <f>AT1081*30+AU1081</f>
        <v>45</v>
      </c>
      <c r="AW1081" s="66" t="s">
        <v>110</v>
      </c>
      <c r="AX1081" s="66">
        <v>45</v>
      </c>
      <c r="AY1081" s="86">
        <v>45716</v>
      </c>
      <c r="AZ1081" s="75"/>
      <c r="BA1081" s="75"/>
      <c r="BB1081" s="75"/>
      <c r="BC1081" s="75"/>
      <c r="BD1081" s="75"/>
      <c r="BE1081" s="75"/>
      <c r="BF1081" s="75"/>
      <c r="BG1081" s="75"/>
      <c r="BH1081" s="75"/>
      <c r="BI1081" s="75"/>
      <c r="BJ1081" s="75"/>
      <c r="BK1081" s="75"/>
      <c r="BL1081" s="75"/>
      <c r="BM1081" s="75"/>
      <c r="BN1081" s="75"/>
      <c r="BO1081" s="75"/>
      <c r="BP1081" s="75"/>
      <c r="BQ1081" s="75"/>
      <c r="BR1081" s="75"/>
      <c r="BS1081" s="75"/>
      <c r="BT1081" s="75"/>
      <c r="BU1081" s="75"/>
      <c r="BV1081" s="75"/>
      <c r="BW1081" s="75"/>
      <c r="BX1081" s="86">
        <v>45716</v>
      </c>
      <c r="BY1081" s="65">
        <f>R1081+AX1081</f>
        <v>135</v>
      </c>
      <c r="BZ1081" s="66" t="s">
        <v>2785</v>
      </c>
      <c r="CA1081" s="42">
        <f>T1081+AL1081</f>
        <v>40500000</v>
      </c>
      <c r="CB1081" s="66" t="s">
        <v>656</v>
      </c>
    </row>
    <row r="1082" spans="1:80" s="58" customFormat="1" ht="29.25" customHeight="1" x14ac:dyDescent="0.3">
      <c r="A1082" s="75">
        <v>1081</v>
      </c>
      <c r="B1082" s="73">
        <v>116570</v>
      </c>
      <c r="C1082" s="71" t="s">
        <v>133</v>
      </c>
      <c r="D1082" s="71" t="s">
        <v>134</v>
      </c>
      <c r="E1082" s="71" t="s">
        <v>385</v>
      </c>
      <c r="F1082" s="66" t="s">
        <v>6014</v>
      </c>
      <c r="G1082" s="38" t="s">
        <v>6015</v>
      </c>
      <c r="H1082" s="76" t="s">
        <v>76</v>
      </c>
      <c r="I1082" s="76" t="s">
        <v>6016</v>
      </c>
      <c r="J1082" s="127" t="s">
        <v>1045</v>
      </c>
      <c r="K1082" s="66" t="s">
        <v>80</v>
      </c>
      <c r="L1082" s="76" t="s">
        <v>81</v>
      </c>
      <c r="M1082" s="86">
        <v>45575</v>
      </c>
      <c r="N1082" s="86">
        <v>45580</v>
      </c>
      <c r="O1082" s="86">
        <v>45686</v>
      </c>
      <c r="P1082" s="76">
        <v>3</v>
      </c>
      <c r="Q1082" s="76">
        <v>15</v>
      </c>
      <c r="R1082" s="76">
        <f>3*30+15</f>
        <v>105</v>
      </c>
      <c r="S1082" s="76" t="s">
        <v>82</v>
      </c>
      <c r="T1082" s="69">
        <v>18550000</v>
      </c>
      <c r="U1082" s="69">
        <v>5300000</v>
      </c>
      <c r="V1082" s="77">
        <v>1853</v>
      </c>
      <c r="W1082" s="97">
        <v>45554</v>
      </c>
      <c r="X1082" s="45">
        <v>185500000</v>
      </c>
      <c r="Y1082" s="77">
        <v>2458</v>
      </c>
      <c r="Z1082" s="97">
        <v>45580</v>
      </c>
      <c r="AA1082" s="111">
        <v>18550000</v>
      </c>
      <c r="AB1082" s="77" t="s">
        <v>84</v>
      </c>
      <c r="AC1082" s="86">
        <v>45575</v>
      </c>
      <c r="AD1082" s="48" t="s">
        <v>6017</v>
      </c>
      <c r="AE1082" s="8" t="s">
        <v>6018</v>
      </c>
      <c r="AF1082" s="77" t="s">
        <v>87</v>
      </c>
      <c r="AG1082" s="61" t="s">
        <v>5029</v>
      </c>
      <c r="AH1082" s="61" t="s">
        <v>107</v>
      </c>
      <c r="AI1082" s="48" t="s">
        <v>108</v>
      </c>
      <c r="AJ1082" s="97">
        <v>45653</v>
      </c>
      <c r="AK1082" s="50">
        <v>7950000</v>
      </c>
      <c r="AL1082" s="50">
        <v>7950000</v>
      </c>
      <c r="AM1082" s="48">
        <v>124853</v>
      </c>
      <c r="AN1082" s="46">
        <v>2189</v>
      </c>
      <c r="AO1082" s="59">
        <v>45649</v>
      </c>
      <c r="AP1082" s="50">
        <v>7950000</v>
      </c>
      <c r="AQ1082" s="46">
        <v>2807</v>
      </c>
      <c r="AR1082" s="59">
        <v>45656</v>
      </c>
      <c r="AS1082" s="50">
        <v>7950000</v>
      </c>
      <c r="AT1082" s="66">
        <v>1</v>
      </c>
      <c r="AU1082" s="66">
        <v>15</v>
      </c>
      <c r="AV1082" s="66">
        <f>AT1082*30+AU1082</f>
        <v>45</v>
      </c>
      <c r="AW1082" s="66" t="s">
        <v>110</v>
      </c>
      <c r="AX1082" s="66">
        <v>45</v>
      </c>
      <c r="AY1082" s="86">
        <v>45730</v>
      </c>
      <c r="AZ1082" s="75"/>
      <c r="BA1082" s="75"/>
      <c r="BB1082" s="75"/>
      <c r="BC1082" s="75"/>
      <c r="BD1082" s="75"/>
      <c r="BE1082" s="75"/>
      <c r="BF1082" s="75"/>
      <c r="BG1082" s="75"/>
      <c r="BH1082" s="75"/>
      <c r="BI1082" s="75"/>
      <c r="BJ1082" s="75"/>
      <c r="BK1082" s="75"/>
      <c r="BL1082" s="75"/>
      <c r="BM1082" s="75"/>
      <c r="BN1082" s="75"/>
      <c r="BO1082" s="75"/>
      <c r="BP1082" s="75"/>
      <c r="BQ1082" s="75"/>
      <c r="BR1082" s="75"/>
      <c r="BS1082" s="75"/>
      <c r="BT1082" s="75"/>
      <c r="BU1082" s="75"/>
      <c r="BV1082" s="75"/>
      <c r="BW1082" s="75"/>
      <c r="BX1082" s="86">
        <v>45730</v>
      </c>
      <c r="BY1082" s="65">
        <f>R1082+AX1082</f>
        <v>150</v>
      </c>
      <c r="BZ1082" s="66" t="s">
        <v>111</v>
      </c>
      <c r="CA1082" s="42">
        <f>T1082+AL1082</f>
        <v>26500000</v>
      </c>
      <c r="CB1082" s="66" t="s">
        <v>656</v>
      </c>
    </row>
    <row r="1083" spans="1:80" s="58" customFormat="1" ht="29.25" customHeight="1" x14ac:dyDescent="0.3">
      <c r="A1083" s="75">
        <v>1082</v>
      </c>
      <c r="B1083" s="73">
        <v>117370</v>
      </c>
      <c r="C1083" s="71" t="s">
        <v>71</v>
      </c>
      <c r="D1083" s="71" t="s">
        <v>72</v>
      </c>
      <c r="E1083" s="71" t="s">
        <v>73</v>
      </c>
      <c r="F1083" s="66" t="s">
        <v>6019</v>
      </c>
      <c r="G1083" s="38" t="s">
        <v>6020</v>
      </c>
      <c r="H1083" s="76" t="s">
        <v>76</v>
      </c>
      <c r="I1083" s="76" t="s">
        <v>6021</v>
      </c>
      <c r="J1083" s="127" t="s">
        <v>2256</v>
      </c>
      <c r="K1083" s="66" t="s">
        <v>80</v>
      </c>
      <c r="L1083" s="76" t="s">
        <v>81</v>
      </c>
      <c r="M1083" s="86">
        <v>45575</v>
      </c>
      <c r="N1083" s="86">
        <v>45580</v>
      </c>
      <c r="O1083" s="86">
        <v>45686</v>
      </c>
      <c r="P1083" s="76">
        <v>3</v>
      </c>
      <c r="Q1083" s="76">
        <v>15</v>
      </c>
      <c r="R1083" s="76">
        <f>3*30+15</f>
        <v>105</v>
      </c>
      <c r="S1083" s="76" t="s">
        <v>82</v>
      </c>
      <c r="T1083" s="69">
        <v>12250000</v>
      </c>
      <c r="U1083" s="69">
        <v>3500000</v>
      </c>
      <c r="V1083" s="77">
        <v>1837</v>
      </c>
      <c r="W1083" s="97">
        <v>45552</v>
      </c>
      <c r="X1083" s="45">
        <v>12250000</v>
      </c>
      <c r="Y1083" s="77">
        <v>2459</v>
      </c>
      <c r="Z1083" s="97">
        <v>45580</v>
      </c>
      <c r="AA1083" s="111">
        <v>12250000</v>
      </c>
      <c r="AB1083" s="77" t="s">
        <v>84</v>
      </c>
      <c r="AC1083" s="86">
        <v>45575</v>
      </c>
      <c r="AD1083" s="48" t="s">
        <v>6022</v>
      </c>
      <c r="AE1083" s="8" t="s">
        <v>6023</v>
      </c>
      <c r="AF1083" s="77" t="s">
        <v>87</v>
      </c>
      <c r="AG1083" s="61" t="s">
        <v>951</v>
      </c>
      <c r="AH1083" s="99" t="s">
        <v>946</v>
      </c>
      <c r="AI1083" s="48" t="s">
        <v>77</v>
      </c>
      <c r="AJ1083" s="48" t="s">
        <v>77</v>
      </c>
      <c r="AK1083" s="49"/>
      <c r="AL1083" s="50"/>
      <c r="AM1083" s="48" t="s">
        <v>77</v>
      </c>
      <c r="AN1083" s="48" t="s">
        <v>77</v>
      </c>
      <c r="AO1083" s="48" t="s">
        <v>77</v>
      </c>
      <c r="AP1083" s="48" t="s">
        <v>77</v>
      </c>
      <c r="AQ1083" s="48" t="s">
        <v>77</v>
      </c>
      <c r="AR1083" s="48" t="s">
        <v>77</v>
      </c>
      <c r="AS1083" s="48" t="s">
        <v>77</v>
      </c>
      <c r="AT1083" s="51"/>
      <c r="AU1083" s="51"/>
      <c r="AV1083" s="51"/>
      <c r="AW1083" s="51"/>
      <c r="AX1083" s="52"/>
      <c r="AY1083" s="37"/>
      <c r="AZ1083" s="37"/>
      <c r="BA1083" s="75"/>
      <c r="BB1083" s="75"/>
      <c r="BC1083" s="75"/>
      <c r="BD1083" s="75"/>
      <c r="BE1083" s="75"/>
      <c r="BF1083" s="75"/>
      <c r="BG1083" s="75"/>
      <c r="BH1083" s="75"/>
      <c r="BI1083" s="75"/>
      <c r="BJ1083" s="75"/>
      <c r="BK1083" s="75"/>
      <c r="BL1083" s="75"/>
      <c r="BM1083" s="75"/>
      <c r="BN1083" s="75"/>
      <c r="BO1083" s="75"/>
      <c r="BP1083" s="75"/>
      <c r="BQ1083" s="75"/>
      <c r="BR1083" s="75"/>
      <c r="BS1083" s="75"/>
      <c r="BT1083" s="75"/>
      <c r="BU1083" s="75"/>
      <c r="BV1083" s="75"/>
      <c r="BW1083" s="75"/>
      <c r="BX1083" s="64">
        <f>O1083</f>
        <v>45686</v>
      </c>
      <c r="BY1083" s="65">
        <f>R1083+AX1083</f>
        <v>105</v>
      </c>
      <c r="BZ1083" s="66" t="str">
        <f>S1083</f>
        <v>3 MESES Y 15 DIAS</v>
      </c>
      <c r="CA1083" s="42">
        <f>T1083+AL1083</f>
        <v>12250000</v>
      </c>
      <c r="CB1083" s="37" t="s">
        <v>91</v>
      </c>
    </row>
    <row r="1084" spans="1:80" s="58" customFormat="1" ht="29.25" customHeight="1" x14ac:dyDescent="0.3">
      <c r="A1084" s="75">
        <v>1083</v>
      </c>
      <c r="B1084" s="73">
        <v>116572</v>
      </c>
      <c r="C1084" s="71" t="s">
        <v>133</v>
      </c>
      <c r="D1084" s="71" t="s">
        <v>134</v>
      </c>
      <c r="E1084" s="71" t="s">
        <v>385</v>
      </c>
      <c r="F1084" s="66" t="s">
        <v>6024</v>
      </c>
      <c r="G1084" s="38" t="s">
        <v>2222</v>
      </c>
      <c r="H1084" s="76" t="s">
        <v>76</v>
      </c>
      <c r="I1084" s="76" t="s">
        <v>6025</v>
      </c>
      <c r="J1084" s="127" t="s">
        <v>1019</v>
      </c>
      <c r="K1084" s="66" t="s">
        <v>80</v>
      </c>
      <c r="L1084" s="76" t="s">
        <v>81</v>
      </c>
      <c r="M1084" s="86">
        <v>45575</v>
      </c>
      <c r="N1084" s="86">
        <v>45580</v>
      </c>
      <c r="O1084" s="86">
        <v>45686</v>
      </c>
      <c r="P1084" s="76">
        <v>3</v>
      </c>
      <c r="Q1084" s="76">
        <v>15</v>
      </c>
      <c r="R1084" s="76">
        <f>3*30+15</f>
        <v>105</v>
      </c>
      <c r="S1084" s="76" t="s">
        <v>82</v>
      </c>
      <c r="T1084" s="69">
        <v>9100000</v>
      </c>
      <c r="U1084" s="69">
        <v>2600000</v>
      </c>
      <c r="V1084" s="77">
        <v>1829</v>
      </c>
      <c r="W1084" s="97">
        <v>45552</v>
      </c>
      <c r="X1084" s="45">
        <v>118300000</v>
      </c>
      <c r="Y1084" s="77">
        <v>2460</v>
      </c>
      <c r="Z1084" s="97">
        <v>45580</v>
      </c>
      <c r="AA1084" s="111">
        <v>9100000</v>
      </c>
      <c r="AB1084" s="77" t="s">
        <v>84</v>
      </c>
      <c r="AC1084" s="86">
        <v>45575</v>
      </c>
      <c r="AD1084" s="48" t="s">
        <v>6026</v>
      </c>
      <c r="AE1084" s="8" t="s">
        <v>6027</v>
      </c>
      <c r="AF1084" s="77" t="s">
        <v>87</v>
      </c>
      <c r="AG1084" s="61" t="s">
        <v>3994</v>
      </c>
      <c r="AH1084" s="60" t="s">
        <v>5015</v>
      </c>
      <c r="AI1084" s="48" t="s">
        <v>108</v>
      </c>
      <c r="AJ1084" s="97">
        <v>45653</v>
      </c>
      <c r="AK1084" s="50">
        <v>3900000</v>
      </c>
      <c r="AL1084" s="50">
        <v>3900000</v>
      </c>
      <c r="AM1084" s="48">
        <v>124893</v>
      </c>
      <c r="AN1084" s="46">
        <v>2229</v>
      </c>
      <c r="AO1084" s="59">
        <v>45656</v>
      </c>
      <c r="AP1084" s="50">
        <v>3900000</v>
      </c>
      <c r="AQ1084" s="46">
        <v>2830</v>
      </c>
      <c r="AR1084" s="59">
        <v>45656</v>
      </c>
      <c r="AS1084" s="50">
        <v>3900000</v>
      </c>
      <c r="AT1084" s="66">
        <v>1</v>
      </c>
      <c r="AU1084" s="66">
        <v>15</v>
      </c>
      <c r="AV1084" s="66">
        <f>AT1084*30+AU1084</f>
        <v>45</v>
      </c>
      <c r="AW1084" s="66" t="s">
        <v>110</v>
      </c>
      <c r="AX1084" s="66">
        <v>45</v>
      </c>
      <c r="AY1084" s="86">
        <v>45730</v>
      </c>
      <c r="AZ1084" s="75"/>
      <c r="BA1084" s="75"/>
      <c r="BB1084" s="75"/>
      <c r="BC1084" s="75"/>
      <c r="BD1084" s="75"/>
      <c r="BE1084" s="75"/>
      <c r="BF1084" s="75"/>
      <c r="BG1084" s="75"/>
      <c r="BH1084" s="75"/>
      <c r="BI1084" s="75"/>
      <c r="BJ1084" s="75"/>
      <c r="BK1084" s="75"/>
      <c r="BL1084" s="75"/>
      <c r="BM1084" s="75"/>
      <c r="BN1084" s="75"/>
      <c r="BO1084" s="75"/>
      <c r="BP1084" s="75"/>
      <c r="BQ1084" s="75"/>
      <c r="BR1084" s="75"/>
      <c r="BS1084" s="75"/>
      <c r="BT1084" s="75"/>
      <c r="BU1084" s="75"/>
      <c r="BV1084" s="75"/>
      <c r="BW1084" s="75"/>
      <c r="BX1084" s="86">
        <v>45730</v>
      </c>
      <c r="BY1084" s="65">
        <f>R1084+AX1084</f>
        <v>150</v>
      </c>
      <c r="BZ1084" s="66" t="s">
        <v>111</v>
      </c>
      <c r="CA1084" s="42">
        <f>T1084+AL1084</f>
        <v>13000000</v>
      </c>
      <c r="CB1084" s="66" t="s">
        <v>656</v>
      </c>
    </row>
    <row r="1085" spans="1:80" s="58" customFormat="1" ht="29.25" customHeight="1" x14ac:dyDescent="0.3">
      <c r="A1085" s="75">
        <v>1084</v>
      </c>
      <c r="B1085" s="73">
        <v>116572</v>
      </c>
      <c r="C1085" s="71" t="s">
        <v>133</v>
      </c>
      <c r="D1085" s="71" t="s">
        <v>134</v>
      </c>
      <c r="E1085" s="71" t="s">
        <v>385</v>
      </c>
      <c r="F1085" s="66" t="s">
        <v>6028</v>
      </c>
      <c r="G1085" s="38" t="s">
        <v>6029</v>
      </c>
      <c r="H1085" s="76" t="s">
        <v>76</v>
      </c>
      <c r="I1085" s="76" t="s">
        <v>6030</v>
      </c>
      <c r="J1085" s="127" t="s">
        <v>1019</v>
      </c>
      <c r="K1085" s="66" t="s">
        <v>80</v>
      </c>
      <c r="L1085" s="76" t="s">
        <v>81</v>
      </c>
      <c r="M1085" s="86">
        <v>45576</v>
      </c>
      <c r="N1085" s="86">
        <v>45580</v>
      </c>
      <c r="O1085" s="86">
        <v>45686</v>
      </c>
      <c r="P1085" s="76">
        <v>3</v>
      </c>
      <c r="Q1085" s="76">
        <v>15</v>
      </c>
      <c r="R1085" s="76">
        <f>3*30+15</f>
        <v>105</v>
      </c>
      <c r="S1085" s="76" t="s">
        <v>82</v>
      </c>
      <c r="T1085" s="69">
        <v>9100000</v>
      </c>
      <c r="U1085" s="69">
        <v>2600000</v>
      </c>
      <c r="V1085" s="77">
        <v>1829</v>
      </c>
      <c r="W1085" s="97">
        <v>45552</v>
      </c>
      <c r="X1085" s="45">
        <v>118300000</v>
      </c>
      <c r="Y1085" s="77">
        <v>2462</v>
      </c>
      <c r="Z1085" s="97">
        <v>45580</v>
      </c>
      <c r="AA1085" s="111">
        <v>9100000</v>
      </c>
      <c r="AB1085" s="77" t="s">
        <v>84</v>
      </c>
      <c r="AC1085" s="86">
        <v>45576</v>
      </c>
      <c r="AD1085" s="48" t="s">
        <v>6031</v>
      </c>
      <c r="AE1085" s="8" t="s">
        <v>6032</v>
      </c>
      <c r="AF1085" s="77" t="s">
        <v>87</v>
      </c>
      <c r="AG1085" s="61" t="s">
        <v>3907</v>
      </c>
      <c r="AH1085" s="60" t="s">
        <v>5157</v>
      </c>
      <c r="AI1085" s="48" t="s">
        <v>108</v>
      </c>
      <c r="AJ1085" s="97">
        <v>45653</v>
      </c>
      <c r="AK1085" s="50">
        <v>3900000</v>
      </c>
      <c r="AL1085" s="50">
        <v>3900000</v>
      </c>
      <c r="AM1085" s="48">
        <v>124847</v>
      </c>
      <c r="AN1085" s="46">
        <v>2180</v>
      </c>
      <c r="AO1085" s="59">
        <v>45649</v>
      </c>
      <c r="AP1085" s="50">
        <v>3900000</v>
      </c>
      <c r="AQ1085" s="46">
        <v>2808</v>
      </c>
      <c r="AR1085" s="59">
        <v>45656</v>
      </c>
      <c r="AS1085" s="50">
        <v>3900000</v>
      </c>
      <c r="AT1085" s="66">
        <v>1</v>
      </c>
      <c r="AU1085" s="66">
        <v>15</v>
      </c>
      <c r="AV1085" s="66">
        <f>AT1085*30+AU1085</f>
        <v>45</v>
      </c>
      <c r="AW1085" s="66" t="s">
        <v>110</v>
      </c>
      <c r="AX1085" s="66">
        <v>45</v>
      </c>
      <c r="AY1085" s="86">
        <v>45730</v>
      </c>
      <c r="AZ1085" s="75"/>
      <c r="BA1085" s="75"/>
      <c r="BB1085" s="75"/>
      <c r="BC1085" s="75"/>
      <c r="BD1085" s="75"/>
      <c r="BE1085" s="75"/>
      <c r="BF1085" s="75"/>
      <c r="BG1085" s="75"/>
      <c r="BH1085" s="75"/>
      <c r="BI1085" s="75"/>
      <c r="BJ1085" s="75"/>
      <c r="BK1085" s="75"/>
      <c r="BL1085" s="75"/>
      <c r="BM1085" s="75"/>
      <c r="BN1085" s="75"/>
      <c r="BO1085" s="75"/>
      <c r="BP1085" s="75"/>
      <c r="BQ1085" s="75"/>
      <c r="BR1085" s="75"/>
      <c r="BS1085" s="75"/>
      <c r="BT1085" s="75"/>
      <c r="BU1085" s="75"/>
      <c r="BV1085" s="75"/>
      <c r="BW1085" s="75"/>
      <c r="BX1085" s="86">
        <v>45730</v>
      </c>
      <c r="BY1085" s="65">
        <f>R1085+AX1085</f>
        <v>150</v>
      </c>
      <c r="BZ1085" s="66" t="s">
        <v>111</v>
      </c>
      <c r="CA1085" s="42">
        <f>T1085+AL1085</f>
        <v>13000000</v>
      </c>
      <c r="CB1085" s="66" t="s">
        <v>656</v>
      </c>
    </row>
    <row r="1086" spans="1:80" s="58" customFormat="1" ht="29.25" customHeight="1" x14ac:dyDescent="0.3">
      <c r="A1086" s="75">
        <v>1085</v>
      </c>
      <c r="B1086" s="73">
        <v>115165</v>
      </c>
      <c r="C1086" s="71" t="s">
        <v>738</v>
      </c>
      <c r="D1086" s="71" t="s">
        <v>186</v>
      </c>
      <c r="E1086" s="71" t="s">
        <v>187</v>
      </c>
      <c r="F1086" s="66" t="s">
        <v>6033</v>
      </c>
      <c r="G1086" s="38" t="s">
        <v>6034</v>
      </c>
      <c r="H1086" s="76" t="s">
        <v>76</v>
      </c>
      <c r="I1086" s="66" t="s">
        <v>6035</v>
      </c>
      <c r="J1086" s="127" t="s">
        <v>751</v>
      </c>
      <c r="K1086" s="66" t="s">
        <v>80</v>
      </c>
      <c r="L1086" s="76" t="s">
        <v>81</v>
      </c>
      <c r="M1086" s="86">
        <v>45576</v>
      </c>
      <c r="N1086" s="86">
        <v>45583</v>
      </c>
      <c r="O1086" s="86">
        <v>45719</v>
      </c>
      <c r="P1086" s="76">
        <v>4</v>
      </c>
      <c r="Q1086" s="76">
        <v>15</v>
      </c>
      <c r="R1086" s="76">
        <v>135</v>
      </c>
      <c r="S1086" s="76" t="s">
        <v>2785</v>
      </c>
      <c r="T1086" s="69">
        <v>10800000</v>
      </c>
      <c r="U1086" s="69">
        <v>2400000</v>
      </c>
      <c r="V1086" s="77">
        <v>1843</v>
      </c>
      <c r="W1086" s="97">
        <v>45553</v>
      </c>
      <c r="X1086" s="45">
        <v>75600000</v>
      </c>
      <c r="Y1086" s="77">
        <v>2463</v>
      </c>
      <c r="Z1086" s="97">
        <v>45580</v>
      </c>
      <c r="AA1086" s="111">
        <v>10800000</v>
      </c>
      <c r="AB1086" s="77" t="s">
        <v>84</v>
      </c>
      <c r="AC1086" s="86">
        <v>45576</v>
      </c>
      <c r="AD1086" s="48" t="s">
        <v>6036</v>
      </c>
      <c r="AE1086" s="8" t="s">
        <v>6037</v>
      </c>
      <c r="AF1086" s="77" t="s">
        <v>87</v>
      </c>
      <c r="AG1086" s="61" t="s">
        <v>746</v>
      </c>
      <c r="AH1086" s="60" t="s">
        <v>747</v>
      </c>
      <c r="AI1086" s="48" t="s">
        <v>77</v>
      </c>
      <c r="AJ1086" s="48" t="s">
        <v>77</v>
      </c>
      <c r="AK1086" s="49"/>
      <c r="AL1086" s="50"/>
      <c r="AM1086" s="48" t="s">
        <v>77</v>
      </c>
      <c r="AN1086" s="48" t="s">
        <v>77</v>
      </c>
      <c r="AO1086" s="48" t="s">
        <v>77</v>
      </c>
      <c r="AP1086" s="48" t="s">
        <v>77</v>
      </c>
      <c r="AQ1086" s="48" t="s">
        <v>77</v>
      </c>
      <c r="AR1086" s="48" t="s">
        <v>77</v>
      </c>
      <c r="AS1086" s="48" t="s">
        <v>77</v>
      </c>
      <c r="AT1086" s="51"/>
      <c r="AU1086" s="51"/>
      <c r="AV1086" s="51"/>
      <c r="AW1086" s="51"/>
      <c r="AX1086" s="52"/>
      <c r="AY1086" s="37"/>
      <c r="AZ1086" s="37"/>
      <c r="BA1086" s="75"/>
      <c r="BB1086" s="75"/>
      <c r="BC1086" s="75"/>
      <c r="BD1086" s="75"/>
      <c r="BE1086" s="75"/>
      <c r="BF1086" s="75"/>
      <c r="BG1086" s="75"/>
      <c r="BH1086" s="75"/>
      <c r="BI1086" s="75"/>
      <c r="BJ1086" s="75"/>
      <c r="BK1086" s="75"/>
      <c r="BL1086" s="75"/>
      <c r="BM1086" s="75"/>
      <c r="BN1086" s="75"/>
      <c r="BO1086" s="75"/>
      <c r="BP1086" s="75"/>
      <c r="BQ1086" s="75"/>
      <c r="BR1086" s="75"/>
      <c r="BS1086" s="75"/>
      <c r="BT1086" s="75"/>
      <c r="BU1086" s="75"/>
      <c r="BV1086" s="75"/>
      <c r="BW1086" s="75"/>
      <c r="BX1086" s="64">
        <f>O1086</f>
        <v>45719</v>
      </c>
      <c r="BY1086" s="65">
        <f>R1086+AX1086</f>
        <v>135</v>
      </c>
      <c r="BZ1086" s="66" t="str">
        <f>S1086</f>
        <v>4 MESES Y 15 DIAS</v>
      </c>
      <c r="CA1086" s="42">
        <f>T1086+AL1086</f>
        <v>10800000</v>
      </c>
      <c r="CB1086" s="66" t="s">
        <v>656</v>
      </c>
    </row>
    <row r="1087" spans="1:80" s="58" customFormat="1" ht="29.25" customHeight="1" x14ac:dyDescent="0.3">
      <c r="A1087" s="75">
        <v>1086</v>
      </c>
      <c r="B1087" s="73">
        <v>115161</v>
      </c>
      <c r="C1087" s="71" t="s">
        <v>71</v>
      </c>
      <c r="D1087" s="71" t="s">
        <v>72</v>
      </c>
      <c r="E1087" s="71" t="s">
        <v>73</v>
      </c>
      <c r="F1087" s="66" t="s">
        <v>6038</v>
      </c>
      <c r="G1087" s="38" t="s">
        <v>6039</v>
      </c>
      <c r="H1087" s="76" t="s">
        <v>76</v>
      </c>
      <c r="I1087" s="76" t="s">
        <v>6040</v>
      </c>
      <c r="J1087" s="127" t="s">
        <v>931</v>
      </c>
      <c r="K1087" s="66" t="s">
        <v>80</v>
      </c>
      <c r="L1087" s="76" t="s">
        <v>81</v>
      </c>
      <c r="M1087" s="86">
        <v>45576</v>
      </c>
      <c r="N1087" s="86">
        <v>45581</v>
      </c>
      <c r="O1087" s="86">
        <v>45718</v>
      </c>
      <c r="P1087" s="76">
        <v>4</v>
      </c>
      <c r="Q1087" s="76">
        <v>15</v>
      </c>
      <c r="R1087" s="76">
        <f>4*30+15</f>
        <v>135</v>
      </c>
      <c r="S1087" s="76" t="s">
        <v>2785</v>
      </c>
      <c r="T1087" s="69">
        <v>12960000</v>
      </c>
      <c r="U1087" s="69">
        <v>2880000</v>
      </c>
      <c r="V1087" s="77">
        <v>1750</v>
      </c>
      <c r="W1087" s="97">
        <v>45527</v>
      </c>
      <c r="X1087" s="45">
        <v>51840000</v>
      </c>
      <c r="Y1087" s="77">
        <v>2464</v>
      </c>
      <c r="Z1087" s="97">
        <v>45580</v>
      </c>
      <c r="AA1087" s="111">
        <v>12960000</v>
      </c>
      <c r="AB1087" s="77" t="s">
        <v>84</v>
      </c>
      <c r="AC1087" s="86">
        <v>45576</v>
      </c>
      <c r="AD1087" s="48" t="s">
        <v>6041</v>
      </c>
      <c r="AE1087" s="8" t="s">
        <v>6042</v>
      </c>
      <c r="AF1087" s="77" t="s">
        <v>87</v>
      </c>
      <c r="AG1087" s="61" t="s">
        <v>746</v>
      </c>
      <c r="AH1087" s="60" t="s">
        <v>747</v>
      </c>
      <c r="AI1087" s="48" t="s">
        <v>77</v>
      </c>
      <c r="AJ1087" s="48" t="s">
        <v>77</v>
      </c>
      <c r="AK1087" s="49"/>
      <c r="AL1087" s="50"/>
      <c r="AM1087" s="48" t="s">
        <v>77</v>
      </c>
      <c r="AN1087" s="48" t="s">
        <v>77</v>
      </c>
      <c r="AO1087" s="48" t="s">
        <v>77</v>
      </c>
      <c r="AP1087" s="48" t="s">
        <v>77</v>
      </c>
      <c r="AQ1087" s="48" t="s">
        <v>77</v>
      </c>
      <c r="AR1087" s="48" t="s">
        <v>77</v>
      </c>
      <c r="AS1087" s="48" t="s">
        <v>77</v>
      </c>
      <c r="AT1087" s="51"/>
      <c r="AU1087" s="51"/>
      <c r="AV1087" s="51"/>
      <c r="AW1087" s="51"/>
      <c r="AX1087" s="52"/>
      <c r="AY1087" s="37"/>
      <c r="AZ1087" s="37"/>
      <c r="BA1087" s="75"/>
      <c r="BB1087" s="75"/>
      <c r="BC1087" s="75"/>
      <c r="BD1087" s="75"/>
      <c r="BE1087" s="75"/>
      <c r="BF1087" s="75"/>
      <c r="BG1087" s="75"/>
      <c r="BH1087" s="75"/>
      <c r="BI1087" s="75"/>
      <c r="BJ1087" s="75"/>
      <c r="BK1087" s="75"/>
      <c r="BL1087" s="75"/>
      <c r="BM1087" s="75"/>
      <c r="BN1087" s="75"/>
      <c r="BO1087" s="75"/>
      <c r="BP1087" s="75"/>
      <c r="BQ1087" s="75"/>
      <c r="BR1087" s="75"/>
      <c r="BS1087" s="75"/>
      <c r="BT1087" s="75"/>
      <c r="BU1087" s="75"/>
      <c r="BV1087" s="75"/>
      <c r="BW1087" s="75"/>
      <c r="BX1087" s="64">
        <f>O1087</f>
        <v>45718</v>
      </c>
      <c r="BY1087" s="65">
        <f>R1087+AX1087</f>
        <v>135</v>
      </c>
      <c r="BZ1087" s="66" t="str">
        <f>S1087</f>
        <v>4 MESES Y 15 DIAS</v>
      </c>
      <c r="CA1087" s="42">
        <f>T1087+AL1087</f>
        <v>12960000</v>
      </c>
      <c r="CB1087" s="66" t="s">
        <v>656</v>
      </c>
    </row>
    <row r="1088" spans="1:80" s="58" customFormat="1" ht="29.25" customHeight="1" x14ac:dyDescent="0.3">
      <c r="A1088" s="75">
        <v>1087</v>
      </c>
      <c r="B1088" s="73">
        <v>118253</v>
      </c>
      <c r="C1088" s="71" t="s">
        <v>71</v>
      </c>
      <c r="D1088" s="71" t="s">
        <v>72</v>
      </c>
      <c r="E1088" s="71" t="s">
        <v>385</v>
      </c>
      <c r="F1088" s="66" t="s">
        <v>6043</v>
      </c>
      <c r="G1088" s="38" t="s">
        <v>1158</v>
      </c>
      <c r="H1088" s="76" t="s">
        <v>76</v>
      </c>
      <c r="I1088" s="76" t="s">
        <v>6044</v>
      </c>
      <c r="J1088" s="127" t="s">
        <v>931</v>
      </c>
      <c r="K1088" s="66" t="s">
        <v>80</v>
      </c>
      <c r="L1088" s="76" t="s">
        <v>81</v>
      </c>
      <c r="M1088" s="86">
        <v>45576</v>
      </c>
      <c r="N1088" s="86">
        <v>45586</v>
      </c>
      <c r="O1088" s="86">
        <v>45677</v>
      </c>
      <c r="P1088" s="76">
        <v>3</v>
      </c>
      <c r="Q1088" s="76">
        <v>0</v>
      </c>
      <c r="R1088" s="76">
        <f>3*30</f>
        <v>90</v>
      </c>
      <c r="S1088" s="76" t="s">
        <v>2842</v>
      </c>
      <c r="T1088" s="69">
        <v>8640000</v>
      </c>
      <c r="U1088" s="69">
        <v>2880000</v>
      </c>
      <c r="V1088" s="77">
        <v>1892</v>
      </c>
      <c r="W1088" s="97">
        <v>45569</v>
      </c>
      <c r="X1088" s="45">
        <v>25920000</v>
      </c>
      <c r="Y1088" s="77">
        <v>2465</v>
      </c>
      <c r="Z1088" s="97">
        <v>45580</v>
      </c>
      <c r="AA1088" s="111">
        <v>8640000</v>
      </c>
      <c r="AB1088" s="77" t="s">
        <v>84</v>
      </c>
      <c r="AC1088" s="86">
        <v>45576</v>
      </c>
      <c r="AD1088" s="48" t="s">
        <v>6045</v>
      </c>
      <c r="AE1088" s="8" t="s">
        <v>6046</v>
      </c>
      <c r="AF1088" s="77" t="s">
        <v>87</v>
      </c>
      <c r="AG1088" s="61" t="s">
        <v>746</v>
      </c>
      <c r="AH1088" s="61" t="s">
        <v>747</v>
      </c>
      <c r="AI1088" s="48" t="s">
        <v>108</v>
      </c>
      <c r="AJ1088" s="97">
        <v>45656</v>
      </c>
      <c r="AK1088" s="50">
        <v>4320000</v>
      </c>
      <c r="AL1088" s="50">
        <v>4320000</v>
      </c>
      <c r="AM1088" s="48">
        <v>124530</v>
      </c>
      <c r="AN1088" s="46">
        <v>2149</v>
      </c>
      <c r="AO1088" s="59">
        <v>45646</v>
      </c>
      <c r="AP1088" s="50">
        <v>4320000</v>
      </c>
      <c r="AQ1088" s="46">
        <v>2836</v>
      </c>
      <c r="AR1088" s="59">
        <v>45656</v>
      </c>
      <c r="AS1088" s="50">
        <v>4320000</v>
      </c>
      <c r="AT1088" s="66">
        <v>1</v>
      </c>
      <c r="AU1088" s="66">
        <v>15</v>
      </c>
      <c r="AV1088" s="66">
        <f t="shared" ref="AV1088:AV1094" si="23">AT1088*30+AU1088</f>
        <v>45</v>
      </c>
      <c r="AW1088" s="66" t="s">
        <v>110</v>
      </c>
      <c r="AX1088" s="66">
        <v>45</v>
      </c>
      <c r="AY1088" s="86">
        <v>45721</v>
      </c>
      <c r="AZ1088" s="75"/>
      <c r="BA1088" s="75"/>
      <c r="BB1088" s="75"/>
      <c r="BC1088" s="75"/>
      <c r="BD1088" s="75"/>
      <c r="BE1088" s="75"/>
      <c r="BF1088" s="75"/>
      <c r="BG1088" s="75"/>
      <c r="BH1088" s="75"/>
      <c r="BI1088" s="75"/>
      <c r="BJ1088" s="75"/>
      <c r="BK1088" s="75"/>
      <c r="BL1088" s="75"/>
      <c r="BM1088" s="75"/>
      <c r="BN1088" s="75"/>
      <c r="BO1088" s="75"/>
      <c r="BP1088" s="75"/>
      <c r="BQ1088" s="75"/>
      <c r="BR1088" s="75"/>
      <c r="BS1088" s="75"/>
      <c r="BT1088" s="75"/>
      <c r="BU1088" s="75"/>
      <c r="BV1088" s="75"/>
      <c r="BW1088" s="75"/>
      <c r="BX1088" s="86">
        <v>45721</v>
      </c>
      <c r="BY1088" s="65">
        <f>R1088+AX1088</f>
        <v>135</v>
      </c>
      <c r="BZ1088" s="66" t="s">
        <v>2785</v>
      </c>
      <c r="CA1088" s="42">
        <f>T1088+AL1088</f>
        <v>12960000</v>
      </c>
      <c r="CB1088" s="66" t="s">
        <v>656</v>
      </c>
    </row>
    <row r="1089" spans="1:80" s="58" customFormat="1" ht="29.25" customHeight="1" x14ac:dyDescent="0.3">
      <c r="A1089" s="75">
        <v>1088</v>
      </c>
      <c r="B1089" s="73">
        <v>118472</v>
      </c>
      <c r="C1089" s="71" t="s">
        <v>71</v>
      </c>
      <c r="D1089" s="71" t="s">
        <v>72</v>
      </c>
      <c r="E1089" s="71" t="s">
        <v>73</v>
      </c>
      <c r="F1089" s="66" t="s">
        <v>6047</v>
      </c>
      <c r="G1089" s="38" t="s">
        <v>4235</v>
      </c>
      <c r="H1089" s="76" t="s">
        <v>76</v>
      </c>
      <c r="I1089" s="76" t="s">
        <v>6048</v>
      </c>
      <c r="J1089" s="127" t="s">
        <v>635</v>
      </c>
      <c r="K1089" s="66" t="s">
        <v>80</v>
      </c>
      <c r="L1089" s="76" t="s">
        <v>81</v>
      </c>
      <c r="M1089" s="86">
        <v>45576</v>
      </c>
      <c r="N1089" s="86">
        <v>45582</v>
      </c>
      <c r="O1089" s="86">
        <v>45673</v>
      </c>
      <c r="P1089" s="76">
        <v>3</v>
      </c>
      <c r="Q1089" s="76">
        <v>0</v>
      </c>
      <c r="R1089" s="76">
        <f>3*30</f>
        <v>90</v>
      </c>
      <c r="S1089" s="76" t="s">
        <v>2842</v>
      </c>
      <c r="T1089" s="69">
        <v>21000000</v>
      </c>
      <c r="U1089" s="69">
        <v>7000000</v>
      </c>
      <c r="V1089" s="77">
        <v>1896</v>
      </c>
      <c r="W1089" s="97">
        <v>45569</v>
      </c>
      <c r="X1089" s="45">
        <v>21000000</v>
      </c>
      <c r="Y1089" s="77">
        <v>2466</v>
      </c>
      <c r="Z1089" s="97">
        <v>45580</v>
      </c>
      <c r="AA1089" s="111">
        <v>21000000</v>
      </c>
      <c r="AB1089" s="77" t="s">
        <v>84</v>
      </c>
      <c r="AC1089" s="86">
        <v>45576</v>
      </c>
      <c r="AD1089" s="48" t="s">
        <v>6049</v>
      </c>
      <c r="AE1089" s="8" t="s">
        <v>6050</v>
      </c>
      <c r="AF1089" s="77" t="s">
        <v>87</v>
      </c>
      <c r="AG1089" s="61" t="s">
        <v>257</v>
      </c>
      <c r="AH1089" s="60" t="s">
        <v>329</v>
      </c>
      <c r="AI1089" s="48" t="s">
        <v>108</v>
      </c>
      <c r="AJ1089" s="97">
        <v>45650</v>
      </c>
      <c r="AK1089" s="50">
        <v>10500000</v>
      </c>
      <c r="AL1089" s="50">
        <v>10500000</v>
      </c>
      <c r="AM1089" s="48">
        <v>123292</v>
      </c>
      <c r="AN1089" s="46">
        <v>2068</v>
      </c>
      <c r="AO1089" s="59">
        <v>45642</v>
      </c>
      <c r="AP1089" s="50">
        <v>10500000</v>
      </c>
      <c r="AQ1089" s="46">
        <v>2676</v>
      </c>
      <c r="AR1089" s="59">
        <v>45652</v>
      </c>
      <c r="AS1089" s="50">
        <v>10500000</v>
      </c>
      <c r="AT1089" s="66">
        <v>1</v>
      </c>
      <c r="AU1089" s="66">
        <v>15</v>
      </c>
      <c r="AV1089" s="66">
        <f t="shared" si="23"/>
        <v>45</v>
      </c>
      <c r="AW1089" s="66" t="s">
        <v>110</v>
      </c>
      <c r="AX1089" s="66">
        <v>45</v>
      </c>
      <c r="AY1089" s="86">
        <v>45717</v>
      </c>
      <c r="AZ1089" s="75"/>
      <c r="BA1089" s="75"/>
      <c r="BB1089" s="75"/>
      <c r="BC1089" s="75"/>
      <c r="BD1089" s="75"/>
      <c r="BE1089" s="75"/>
      <c r="BF1089" s="75"/>
      <c r="BG1089" s="75"/>
      <c r="BH1089" s="75"/>
      <c r="BI1089" s="75"/>
      <c r="BJ1089" s="75"/>
      <c r="BK1089" s="75"/>
      <c r="BL1089" s="75"/>
      <c r="BM1089" s="75"/>
      <c r="BN1089" s="75"/>
      <c r="BO1089" s="75"/>
      <c r="BP1089" s="75"/>
      <c r="BQ1089" s="75"/>
      <c r="BR1089" s="75"/>
      <c r="BS1089" s="75"/>
      <c r="BT1089" s="75"/>
      <c r="BU1089" s="75"/>
      <c r="BV1089" s="75"/>
      <c r="BW1089" s="75"/>
      <c r="BX1089" s="86">
        <v>45717</v>
      </c>
      <c r="BY1089" s="65">
        <f>R1089+AX1089</f>
        <v>135</v>
      </c>
      <c r="BZ1089" s="66" t="s">
        <v>2785</v>
      </c>
      <c r="CA1089" s="42">
        <f>T1089+AL1089</f>
        <v>31500000</v>
      </c>
      <c r="CB1089" s="66" t="s">
        <v>656</v>
      </c>
    </row>
    <row r="1090" spans="1:80" s="58" customFormat="1" ht="29.25" customHeight="1" x14ac:dyDescent="0.3">
      <c r="A1090" s="75">
        <v>1089</v>
      </c>
      <c r="B1090" s="73">
        <v>118243</v>
      </c>
      <c r="C1090" s="71" t="s">
        <v>71</v>
      </c>
      <c r="D1090" s="71" t="s">
        <v>72</v>
      </c>
      <c r="E1090" s="71" t="s">
        <v>73</v>
      </c>
      <c r="F1090" s="66" t="s">
        <v>6051</v>
      </c>
      <c r="G1090" s="38" t="s">
        <v>6052</v>
      </c>
      <c r="H1090" s="76" t="s">
        <v>76</v>
      </c>
      <c r="I1090" s="76" t="s">
        <v>6053</v>
      </c>
      <c r="J1090" s="127" t="s">
        <v>824</v>
      </c>
      <c r="K1090" s="66" t="s">
        <v>80</v>
      </c>
      <c r="L1090" s="76" t="s">
        <v>81</v>
      </c>
      <c r="M1090" s="86">
        <v>45576</v>
      </c>
      <c r="N1090" s="86">
        <v>45581</v>
      </c>
      <c r="O1090" s="86">
        <v>45672</v>
      </c>
      <c r="P1090" s="76">
        <v>3</v>
      </c>
      <c r="Q1090" s="76">
        <v>0</v>
      </c>
      <c r="R1090" s="76">
        <f>3*30</f>
        <v>90</v>
      </c>
      <c r="S1090" s="76" t="s">
        <v>2842</v>
      </c>
      <c r="T1090" s="69">
        <v>19500000</v>
      </c>
      <c r="U1090" s="69">
        <v>6500000</v>
      </c>
      <c r="V1090" s="77">
        <v>1933</v>
      </c>
      <c r="W1090" s="97">
        <v>45573</v>
      </c>
      <c r="X1090" s="45">
        <v>39000000</v>
      </c>
      <c r="Y1090" s="77">
        <v>2467</v>
      </c>
      <c r="Z1090" s="97">
        <v>45580</v>
      </c>
      <c r="AA1090" s="111">
        <v>19500000</v>
      </c>
      <c r="AB1090" s="77" t="s">
        <v>84</v>
      </c>
      <c r="AC1090" s="86">
        <v>45576</v>
      </c>
      <c r="AD1090" s="48" t="s">
        <v>6054</v>
      </c>
      <c r="AE1090" s="8" t="s">
        <v>6055</v>
      </c>
      <c r="AF1090" s="77" t="s">
        <v>87</v>
      </c>
      <c r="AG1090" s="61" t="s">
        <v>827</v>
      </c>
      <c r="AH1090" s="60" t="s">
        <v>5999</v>
      </c>
      <c r="AI1090" s="48" t="s">
        <v>108</v>
      </c>
      <c r="AJ1090" s="97">
        <v>45650</v>
      </c>
      <c r="AK1090" s="50">
        <v>9750000</v>
      </c>
      <c r="AL1090" s="50">
        <v>9750000</v>
      </c>
      <c r="AM1090" s="48">
        <v>122919</v>
      </c>
      <c r="AN1090" s="46">
        <v>2106</v>
      </c>
      <c r="AO1090" s="59">
        <v>45642</v>
      </c>
      <c r="AP1090" s="50">
        <v>9750000</v>
      </c>
      <c r="AQ1090" s="46">
        <v>2726</v>
      </c>
      <c r="AR1090" s="59">
        <v>45653</v>
      </c>
      <c r="AS1090" s="50">
        <v>9750000</v>
      </c>
      <c r="AT1090" s="66">
        <v>1</v>
      </c>
      <c r="AU1090" s="66">
        <v>15</v>
      </c>
      <c r="AV1090" s="66">
        <f t="shared" si="23"/>
        <v>45</v>
      </c>
      <c r="AW1090" s="66" t="s">
        <v>110</v>
      </c>
      <c r="AX1090" s="66">
        <v>45</v>
      </c>
      <c r="AY1090" s="86">
        <v>45716</v>
      </c>
      <c r="AZ1090" s="75"/>
      <c r="BA1090" s="75"/>
      <c r="BB1090" s="75"/>
      <c r="BC1090" s="75"/>
      <c r="BD1090" s="75"/>
      <c r="BE1090" s="75"/>
      <c r="BF1090" s="75"/>
      <c r="BG1090" s="75"/>
      <c r="BH1090" s="75"/>
      <c r="BI1090" s="75"/>
      <c r="BJ1090" s="76" t="s">
        <v>490</v>
      </c>
      <c r="BK1090" s="64">
        <v>45601</v>
      </c>
      <c r="BL1090" s="64">
        <v>45602</v>
      </c>
      <c r="BM1090" s="81" t="s">
        <v>6056</v>
      </c>
      <c r="BN1090" s="66">
        <v>19450501</v>
      </c>
      <c r="BO1090" s="66" t="s">
        <v>4318</v>
      </c>
      <c r="BP1090" s="42">
        <v>4333333</v>
      </c>
      <c r="BQ1090" s="81" t="s">
        <v>6052</v>
      </c>
      <c r="BR1090" s="66">
        <v>79579559</v>
      </c>
      <c r="BS1090" s="66" t="s">
        <v>2662</v>
      </c>
      <c r="BT1090" s="69">
        <v>15166667</v>
      </c>
      <c r="BU1090" s="80" t="s">
        <v>196</v>
      </c>
      <c r="BV1090" s="75"/>
      <c r="BW1090" s="75"/>
      <c r="BX1090" s="86">
        <v>45716</v>
      </c>
      <c r="BY1090" s="65">
        <f>R1090+AX1090</f>
        <v>135</v>
      </c>
      <c r="BZ1090" s="66" t="s">
        <v>2785</v>
      </c>
      <c r="CA1090" s="42">
        <f>T1090+AL1090</f>
        <v>29250000</v>
      </c>
      <c r="CB1090" s="66" t="s">
        <v>656</v>
      </c>
    </row>
    <row r="1091" spans="1:80" s="58" customFormat="1" ht="29.25" customHeight="1" x14ac:dyDescent="0.3">
      <c r="A1091" s="75">
        <v>1090</v>
      </c>
      <c r="B1091" s="73">
        <v>117989</v>
      </c>
      <c r="C1091" s="71" t="s">
        <v>71</v>
      </c>
      <c r="D1091" s="71" t="s">
        <v>72</v>
      </c>
      <c r="E1091" s="71" t="s">
        <v>73</v>
      </c>
      <c r="F1091" s="66" t="s">
        <v>6057</v>
      </c>
      <c r="G1091" s="38" t="s">
        <v>879</v>
      </c>
      <c r="H1091" s="76" t="s">
        <v>76</v>
      </c>
      <c r="I1091" s="76" t="s">
        <v>6058</v>
      </c>
      <c r="J1091" s="127" t="s">
        <v>848</v>
      </c>
      <c r="K1091" s="66" t="s">
        <v>80</v>
      </c>
      <c r="L1091" s="76" t="s">
        <v>81</v>
      </c>
      <c r="M1091" s="86">
        <v>45576</v>
      </c>
      <c r="N1091" s="86">
        <v>45588</v>
      </c>
      <c r="O1091" s="86">
        <v>45679</v>
      </c>
      <c r="P1091" s="76">
        <v>3</v>
      </c>
      <c r="Q1091" s="76">
        <v>0</v>
      </c>
      <c r="R1091" s="76">
        <f>3*30</f>
        <v>90</v>
      </c>
      <c r="S1091" s="76" t="s">
        <v>2842</v>
      </c>
      <c r="T1091" s="69">
        <v>18000000</v>
      </c>
      <c r="U1091" s="69">
        <v>6500000</v>
      </c>
      <c r="V1091" s="77">
        <v>1885</v>
      </c>
      <c r="W1091" s="97">
        <v>45569</v>
      </c>
      <c r="X1091" s="45">
        <v>90000000</v>
      </c>
      <c r="Y1091" s="77">
        <v>2468</v>
      </c>
      <c r="Z1091" s="97">
        <v>45580</v>
      </c>
      <c r="AA1091" s="111">
        <v>18000000</v>
      </c>
      <c r="AB1091" s="77" t="s">
        <v>84</v>
      </c>
      <c r="AC1091" s="86">
        <v>45576</v>
      </c>
      <c r="AD1091" s="48" t="s">
        <v>6059</v>
      </c>
      <c r="AE1091" s="8" t="s">
        <v>6060</v>
      </c>
      <c r="AF1091" s="77" t="s">
        <v>87</v>
      </c>
      <c r="AG1091" s="61" t="s">
        <v>257</v>
      </c>
      <c r="AH1091" s="60" t="s">
        <v>329</v>
      </c>
      <c r="AI1091" s="48" t="s">
        <v>108</v>
      </c>
      <c r="AJ1091" s="97">
        <v>45657</v>
      </c>
      <c r="AK1091" s="50">
        <v>9000000</v>
      </c>
      <c r="AL1091" s="50">
        <v>9000000</v>
      </c>
      <c r="AM1091" s="48">
        <v>124517</v>
      </c>
      <c r="AN1091" s="46">
        <v>2150</v>
      </c>
      <c r="AO1091" s="59">
        <v>45646</v>
      </c>
      <c r="AP1091" s="50">
        <v>9000000</v>
      </c>
      <c r="AQ1091" s="46">
        <v>2853</v>
      </c>
      <c r="AR1091" s="59">
        <v>45657</v>
      </c>
      <c r="AS1091" s="50">
        <v>9000000</v>
      </c>
      <c r="AT1091" s="66">
        <v>1</v>
      </c>
      <c r="AU1091" s="66">
        <v>15</v>
      </c>
      <c r="AV1091" s="66">
        <f t="shared" si="23"/>
        <v>45</v>
      </c>
      <c r="AW1091" s="66" t="s">
        <v>110</v>
      </c>
      <c r="AX1091" s="66">
        <v>45</v>
      </c>
      <c r="AY1091" s="86">
        <v>45723</v>
      </c>
      <c r="AZ1091" s="75"/>
      <c r="BA1091" s="75"/>
      <c r="BB1091" s="75"/>
      <c r="BC1091" s="75"/>
      <c r="BD1091" s="75"/>
      <c r="BE1091" s="75"/>
      <c r="BF1091" s="75"/>
      <c r="BG1091" s="75"/>
      <c r="BH1091" s="75"/>
      <c r="BI1091" s="75"/>
      <c r="BJ1091" s="75"/>
      <c r="BK1091" s="75"/>
      <c r="BL1091" s="75"/>
      <c r="BM1091" s="75"/>
      <c r="BN1091" s="75"/>
      <c r="BO1091" s="75"/>
      <c r="BP1091" s="75"/>
      <c r="BQ1091" s="75"/>
      <c r="BR1091" s="75"/>
      <c r="BS1091" s="75"/>
      <c r="BT1091" s="75"/>
      <c r="BU1091" s="75"/>
      <c r="BV1091" s="75"/>
      <c r="BW1091" s="75"/>
      <c r="BX1091" s="86">
        <v>45723</v>
      </c>
      <c r="BY1091" s="65">
        <f>R1091+AX1091</f>
        <v>135</v>
      </c>
      <c r="BZ1091" s="66" t="s">
        <v>2785</v>
      </c>
      <c r="CA1091" s="42">
        <f>T1091+AL1091</f>
        <v>27000000</v>
      </c>
      <c r="CB1091" s="66" t="s">
        <v>656</v>
      </c>
    </row>
    <row r="1092" spans="1:80" s="58" customFormat="1" ht="29.25" customHeight="1" x14ac:dyDescent="0.3">
      <c r="A1092" s="75">
        <v>1091</v>
      </c>
      <c r="B1092" s="73">
        <v>116570</v>
      </c>
      <c r="C1092" s="71" t="s">
        <v>133</v>
      </c>
      <c r="D1092" s="71" t="s">
        <v>134</v>
      </c>
      <c r="E1092" s="71" t="s">
        <v>385</v>
      </c>
      <c r="F1092" s="66" t="s">
        <v>6061</v>
      </c>
      <c r="G1092" s="38" t="s">
        <v>6062</v>
      </c>
      <c r="H1092" s="76" t="s">
        <v>76</v>
      </c>
      <c r="I1092" s="76" t="s">
        <v>6063</v>
      </c>
      <c r="J1092" s="127" t="s">
        <v>1045</v>
      </c>
      <c r="K1092" s="66" t="s">
        <v>80</v>
      </c>
      <c r="L1092" s="76" t="s">
        <v>81</v>
      </c>
      <c r="M1092" s="86">
        <v>45576</v>
      </c>
      <c r="N1092" s="86">
        <v>45581</v>
      </c>
      <c r="O1092" s="86">
        <v>45687</v>
      </c>
      <c r="P1092" s="76">
        <v>3</v>
      </c>
      <c r="Q1092" s="76">
        <v>15</v>
      </c>
      <c r="R1092" s="76">
        <f>3*30+15</f>
        <v>105</v>
      </c>
      <c r="S1092" s="76" t="s">
        <v>82</v>
      </c>
      <c r="T1092" s="69">
        <v>18550000</v>
      </c>
      <c r="U1092" s="69">
        <v>5300000</v>
      </c>
      <c r="V1092" s="77">
        <v>1853</v>
      </c>
      <c r="W1092" s="97">
        <v>45554</v>
      </c>
      <c r="X1092" s="45">
        <v>185500000</v>
      </c>
      <c r="Y1092" s="77">
        <v>2469</v>
      </c>
      <c r="Z1092" s="97">
        <v>45580</v>
      </c>
      <c r="AA1092" s="111">
        <v>18550000</v>
      </c>
      <c r="AB1092" s="77" t="s">
        <v>84</v>
      </c>
      <c r="AC1092" s="86">
        <v>45576</v>
      </c>
      <c r="AD1092" s="48" t="s">
        <v>6064</v>
      </c>
      <c r="AE1092" s="8" t="s">
        <v>6065</v>
      </c>
      <c r="AF1092" s="77" t="s">
        <v>87</v>
      </c>
      <c r="AG1092" s="61" t="s">
        <v>3994</v>
      </c>
      <c r="AH1092" s="60" t="s">
        <v>5015</v>
      </c>
      <c r="AI1092" s="48" t="s">
        <v>108</v>
      </c>
      <c r="AJ1092" s="97">
        <v>45653</v>
      </c>
      <c r="AK1092" s="50">
        <v>7950000</v>
      </c>
      <c r="AL1092" s="50">
        <v>7950000</v>
      </c>
      <c r="AM1092" s="48">
        <v>124857</v>
      </c>
      <c r="AN1092" s="46">
        <v>2191</v>
      </c>
      <c r="AO1092" s="59">
        <v>45649</v>
      </c>
      <c r="AP1092" s="50">
        <v>7950000</v>
      </c>
      <c r="AQ1092" s="46">
        <v>2809</v>
      </c>
      <c r="AR1092" s="59">
        <v>45656</v>
      </c>
      <c r="AS1092" s="50">
        <v>7950000</v>
      </c>
      <c r="AT1092" s="66">
        <v>1</v>
      </c>
      <c r="AU1092" s="66">
        <v>15</v>
      </c>
      <c r="AV1092" s="66">
        <f t="shared" si="23"/>
        <v>45</v>
      </c>
      <c r="AW1092" s="66" t="s">
        <v>110</v>
      </c>
      <c r="AX1092" s="66">
        <v>45</v>
      </c>
      <c r="AY1092" s="86">
        <v>45731</v>
      </c>
      <c r="AZ1092" s="75"/>
      <c r="BA1092" s="75"/>
      <c r="BB1092" s="75"/>
      <c r="BC1092" s="75"/>
      <c r="BD1092" s="75"/>
      <c r="BE1092" s="75"/>
      <c r="BF1092" s="75"/>
      <c r="BG1092" s="75"/>
      <c r="BH1092" s="75"/>
      <c r="BI1092" s="75"/>
      <c r="BJ1092" s="75"/>
      <c r="BK1092" s="75"/>
      <c r="BL1092" s="75"/>
      <c r="BM1092" s="75"/>
      <c r="BN1092" s="75"/>
      <c r="BO1092" s="75"/>
      <c r="BP1092" s="75"/>
      <c r="BQ1092" s="75"/>
      <c r="BR1092" s="75"/>
      <c r="BS1092" s="75"/>
      <c r="BT1092" s="75"/>
      <c r="BU1092" s="75"/>
      <c r="BV1092" s="75"/>
      <c r="BW1092" s="75"/>
      <c r="BX1092" s="86">
        <v>45731</v>
      </c>
      <c r="BY1092" s="65">
        <f>R1092+AX1092</f>
        <v>150</v>
      </c>
      <c r="BZ1092" s="66" t="s">
        <v>111</v>
      </c>
      <c r="CA1092" s="42">
        <f>T1092+AL1092</f>
        <v>26500000</v>
      </c>
      <c r="CB1092" s="66" t="s">
        <v>656</v>
      </c>
    </row>
    <row r="1093" spans="1:80" s="58" customFormat="1" ht="29.25" customHeight="1" x14ac:dyDescent="0.3">
      <c r="A1093" s="75">
        <v>1092</v>
      </c>
      <c r="B1093" s="73">
        <v>116572</v>
      </c>
      <c r="C1093" s="71" t="s">
        <v>133</v>
      </c>
      <c r="D1093" s="71" t="s">
        <v>134</v>
      </c>
      <c r="E1093" s="71" t="s">
        <v>385</v>
      </c>
      <c r="F1093" s="66" t="s">
        <v>6066</v>
      </c>
      <c r="G1093" s="38" t="s">
        <v>6067</v>
      </c>
      <c r="H1093" s="76" t="s">
        <v>76</v>
      </c>
      <c r="I1093" s="76" t="s">
        <v>6068</v>
      </c>
      <c r="J1093" s="127" t="s">
        <v>1019</v>
      </c>
      <c r="K1093" s="66" t="s">
        <v>80</v>
      </c>
      <c r="L1093" s="76" t="s">
        <v>81</v>
      </c>
      <c r="M1093" s="86">
        <v>45576</v>
      </c>
      <c r="N1093" s="86">
        <v>45581</v>
      </c>
      <c r="O1093" s="86">
        <v>45687</v>
      </c>
      <c r="P1093" s="76">
        <v>3</v>
      </c>
      <c r="Q1093" s="76">
        <v>15</v>
      </c>
      <c r="R1093" s="76">
        <f>3*30+15</f>
        <v>105</v>
      </c>
      <c r="S1093" s="76" t="s">
        <v>82</v>
      </c>
      <c r="T1093" s="69">
        <v>9100000</v>
      </c>
      <c r="U1093" s="69">
        <v>2600000</v>
      </c>
      <c r="V1093" s="77">
        <v>1829</v>
      </c>
      <c r="W1093" s="97">
        <v>45552</v>
      </c>
      <c r="X1093" s="45">
        <v>118300000</v>
      </c>
      <c r="Y1093" s="77">
        <v>2470</v>
      </c>
      <c r="Z1093" s="97">
        <v>45580</v>
      </c>
      <c r="AA1093" s="111">
        <v>9100000</v>
      </c>
      <c r="AB1093" s="77" t="s">
        <v>84</v>
      </c>
      <c r="AC1093" s="86">
        <v>45576</v>
      </c>
      <c r="AD1093" s="48" t="s">
        <v>6069</v>
      </c>
      <c r="AE1093" s="8" t="s">
        <v>6070</v>
      </c>
      <c r="AF1093" s="77" t="s">
        <v>87</v>
      </c>
      <c r="AG1093" s="48" t="s">
        <v>643</v>
      </c>
      <c r="AH1093" s="61" t="s">
        <v>107</v>
      </c>
      <c r="AI1093" s="48" t="s">
        <v>108</v>
      </c>
      <c r="AJ1093" s="97">
        <v>45653</v>
      </c>
      <c r="AK1093" s="50">
        <v>3900000</v>
      </c>
      <c r="AL1093" s="50">
        <v>3900000</v>
      </c>
      <c r="AM1093" s="48">
        <v>124858</v>
      </c>
      <c r="AN1093" s="46">
        <v>2192</v>
      </c>
      <c r="AO1093" s="59">
        <v>45649</v>
      </c>
      <c r="AP1093" s="50">
        <v>3900000</v>
      </c>
      <c r="AQ1093" s="46">
        <v>2811</v>
      </c>
      <c r="AR1093" s="59">
        <v>45656</v>
      </c>
      <c r="AS1093" s="50">
        <v>3900000</v>
      </c>
      <c r="AT1093" s="66">
        <v>1</v>
      </c>
      <c r="AU1093" s="66">
        <v>15</v>
      </c>
      <c r="AV1093" s="66">
        <f t="shared" si="23"/>
        <v>45</v>
      </c>
      <c r="AW1093" s="66" t="s">
        <v>110</v>
      </c>
      <c r="AX1093" s="66">
        <v>45</v>
      </c>
      <c r="AY1093" s="86">
        <v>45731</v>
      </c>
      <c r="AZ1093" s="75"/>
      <c r="BA1093" s="75"/>
      <c r="BB1093" s="75"/>
      <c r="BC1093" s="75"/>
      <c r="BD1093" s="75"/>
      <c r="BE1093" s="75"/>
      <c r="BF1093" s="75"/>
      <c r="BG1093" s="75"/>
      <c r="BH1093" s="75"/>
      <c r="BI1093" s="75"/>
      <c r="BJ1093" s="75"/>
      <c r="BK1093" s="75"/>
      <c r="BL1093" s="75"/>
      <c r="BM1093" s="75"/>
      <c r="BN1093" s="75"/>
      <c r="BO1093" s="75"/>
      <c r="BP1093" s="75"/>
      <c r="BQ1093" s="75"/>
      <c r="BR1093" s="75"/>
      <c r="BS1093" s="75"/>
      <c r="BT1093" s="75"/>
      <c r="BU1093" s="75"/>
      <c r="BV1093" s="75"/>
      <c r="BW1093" s="75"/>
      <c r="BX1093" s="86">
        <v>45731</v>
      </c>
      <c r="BY1093" s="65">
        <f>R1093+AX1093</f>
        <v>150</v>
      </c>
      <c r="BZ1093" s="66" t="s">
        <v>111</v>
      </c>
      <c r="CA1093" s="42">
        <f>T1093+AL1093</f>
        <v>13000000</v>
      </c>
      <c r="CB1093" s="66" t="s">
        <v>656</v>
      </c>
    </row>
    <row r="1094" spans="1:80" s="58" customFormat="1" ht="29.25" customHeight="1" x14ac:dyDescent="0.3">
      <c r="A1094" s="75">
        <v>1093</v>
      </c>
      <c r="B1094" s="73">
        <v>116572</v>
      </c>
      <c r="C1094" s="71" t="s">
        <v>133</v>
      </c>
      <c r="D1094" s="71" t="s">
        <v>134</v>
      </c>
      <c r="E1094" s="71" t="s">
        <v>385</v>
      </c>
      <c r="F1094" s="66" t="s">
        <v>6071</v>
      </c>
      <c r="G1094" s="38" t="s">
        <v>2249</v>
      </c>
      <c r="H1094" s="76" t="s">
        <v>76</v>
      </c>
      <c r="I1094" s="76" t="s">
        <v>6072</v>
      </c>
      <c r="J1094" s="127" t="s">
        <v>1019</v>
      </c>
      <c r="K1094" s="66" t="s">
        <v>80</v>
      </c>
      <c r="L1094" s="76" t="s">
        <v>81</v>
      </c>
      <c r="M1094" s="86">
        <v>45576</v>
      </c>
      <c r="N1094" s="86">
        <v>45580</v>
      </c>
      <c r="O1094" s="86">
        <v>45686</v>
      </c>
      <c r="P1094" s="76">
        <v>3</v>
      </c>
      <c r="Q1094" s="76">
        <v>15</v>
      </c>
      <c r="R1094" s="76">
        <f>3*30+15</f>
        <v>105</v>
      </c>
      <c r="S1094" s="76" t="s">
        <v>82</v>
      </c>
      <c r="T1094" s="69">
        <v>9100000</v>
      </c>
      <c r="U1094" s="69">
        <v>2600000</v>
      </c>
      <c r="V1094" s="77">
        <v>1829</v>
      </c>
      <c r="W1094" s="97">
        <v>45552</v>
      </c>
      <c r="X1094" s="45">
        <v>118300000</v>
      </c>
      <c r="Y1094" s="77">
        <v>2471</v>
      </c>
      <c r="Z1094" s="97">
        <v>45580</v>
      </c>
      <c r="AA1094" s="111">
        <v>9100000</v>
      </c>
      <c r="AB1094" s="77" t="s">
        <v>84</v>
      </c>
      <c r="AC1094" s="86">
        <v>45576</v>
      </c>
      <c r="AD1094" s="48" t="s">
        <v>6073</v>
      </c>
      <c r="AE1094" s="8" t="s">
        <v>6074</v>
      </c>
      <c r="AF1094" s="77" t="s">
        <v>87</v>
      </c>
      <c r="AG1094" s="61" t="s">
        <v>643</v>
      </c>
      <c r="AH1094" s="61" t="s">
        <v>107</v>
      </c>
      <c r="AI1094" s="48" t="s">
        <v>108</v>
      </c>
      <c r="AJ1094" s="97">
        <v>45653</v>
      </c>
      <c r="AK1094" s="50">
        <v>3900000</v>
      </c>
      <c r="AL1094" s="50">
        <v>3900000</v>
      </c>
      <c r="AM1094" s="48">
        <v>124851</v>
      </c>
      <c r="AN1094" s="46">
        <v>2182</v>
      </c>
      <c r="AO1094" s="59">
        <v>45649</v>
      </c>
      <c r="AP1094" s="50">
        <v>3900000</v>
      </c>
      <c r="AQ1094" s="46">
        <v>2813</v>
      </c>
      <c r="AR1094" s="59">
        <v>45656</v>
      </c>
      <c r="AS1094" s="50">
        <v>3900000</v>
      </c>
      <c r="AT1094" s="66">
        <v>1</v>
      </c>
      <c r="AU1094" s="66">
        <v>15</v>
      </c>
      <c r="AV1094" s="66">
        <f t="shared" si="23"/>
        <v>45</v>
      </c>
      <c r="AW1094" s="66" t="s">
        <v>110</v>
      </c>
      <c r="AX1094" s="66">
        <v>45</v>
      </c>
      <c r="AY1094" s="86">
        <v>45730</v>
      </c>
      <c r="AZ1094" s="75"/>
      <c r="BA1094" s="75"/>
      <c r="BB1094" s="75"/>
      <c r="BC1094" s="75"/>
      <c r="BD1094" s="75"/>
      <c r="BE1094" s="75"/>
      <c r="BF1094" s="75"/>
      <c r="BG1094" s="75"/>
      <c r="BH1094" s="75"/>
      <c r="BI1094" s="75"/>
      <c r="BJ1094" s="75"/>
      <c r="BK1094" s="75"/>
      <c r="BL1094" s="75"/>
      <c r="BM1094" s="75"/>
      <c r="BN1094" s="75"/>
      <c r="BO1094" s="75"/>
      <c r="BP1094" s="75"/>
      <c r="BQ1094" s="75"/>
      <c r="BR1094" s="75"/>
      <c r="BS1094" s="75"/>
      <c r="BT1094" s="75"/>
      <c r="BU1094" s="75"/>
      <c r="BV1094" s="75"/>
      <c r="BW1094" s="75"/>
      <c r="BX1094" s="86">
        <v>45730</v>
      </c>
      <c r="BY1094" s="65">
        <f>R1094+AX1094</f>
        <v>150</v>
      </c>
      <c r="BZ1094" s="66" t="s">
        <v>111</v>
      </c>
      <c r="CA1094" s="42">
        <f>T1094+AL1094</f>
        <v>13000000</v>
      </c>
      <c r="CB1094" s="66" t="s">
        <v>656</v>
      </c>
    </row>
    <row r="1095" spans="1:80" s="58" customFormat="1" ht="29.25" customHeight="1" x14ac:dyDescent="0.3">
      <c r="A1095" s="75">
        <v>1094</v>
      </c>
      <c r="B1095" s="73">
        <v>115609</v>
      </c>
      <c r="C1095" s="71" t="s">
        <v>133</v>
      </c>
      <c r="D1095" s="71" t="s">
        <v>134</v>
      </c>
      <c r="E1095" s="71" t="s">
        <v>385</v>
      </c>
      <c r="F1095" s="66" t="s">
        <v>6075</v>
      </c>
      <c r="G1095" s="38" t="s">
        <v>6076</v>
      </c>
      <c r="H1095" s="76" t="s">
        <v>76</v>
      </c>
      <c r="I1095" s="76" t="s">
        <v>6077</v>
      </c>
      <c r="J1095" s="127" t="s">
        <v>389</v>
      </c>
      <c r="K1095" s="66" t="s">
        <v>80</v>
      </c>
      <c r="L1095" s="76" t="s">
        <v>81</v>
      </c>
      <c r="M1095" s="86">
        <v>45576</v>
      </c>
      <c r="N1095" s="86">
        <v>45601</v>
      </c>
      <c r="O1095" s="86">
        <v>45720</v>
      </c>
      <c r="P1095" s="76">
        <v>4</v>
      </c>
      <c r="Q1095" s="76">
        <v>0</v>
      </c>
      <c r="R1095" s="76">
        <v>120</v>
      </c>
      <c r="S1095" s="76" t="s">
        <v>1144</v>
      </c>
      <c r="T1095" s="69">
        <v>10400000</v>
      </c>
      <c r="U1095" s="69">
        <v>2600000</v>
      </c>
      <c r="V1095" s="77">
        <v>1849</v>
      </c>
      <c r="W1095" s="97">
        <v>45553</v>
      </c>
      <c r="X1095" s="45">
        <v>41600000</v>
      </c>
      <c r="Y1095" s="77">
        <v>2472</v>
      </c>
      <c r="Z1095" s="97">
        <v>45580</v>
      </c>
      <c r="AA1095" s="111">
        <v>10400000</v>
      </c>
      <c r="AB1095" s="77" t="s">
        <v>84</v>
      </c>
      <c r="AC1095" s="86">
        <v>45576</v>
      </c>
      <c r="AD1095" s="48" t="s">
        <v>6078</v>
      </c>
      <c r="AE1095" s="8" t="s">
        <v>6079</v>
      </c>
      <c r="AF1095" s="77" t="s">
        <v>87</v>
      </c>
      <c r="AG1095" s="61" t="s">
        <v>5465</v>
      </c>
      <c r="AH1095" s="60" t="s">
        <v>113</v>
      </c>
      <c r="AI1095" s="48" t="s">
        <v>77</v>
      </c>
      <c r="AJ1095" s="48" t="s">
        <v>77</v>
      </c>
      <c r="AK1095" s="49"/>
      <c r="AL1095" s="50"/>
      <c r="AM1095" s="48" t="s">
        <v>77</v>
      </c>
      <c r="AN1095" s="48" t="s">
        <v>77</v>
      </c>
      <c r="AO1095" s="48" t="s">
        <v>77</v>
      </c>
      <c r="AP1095" s="48" t="s">
        <v>77</v>
      </c>
      <c r="AQ1095" s="48" t="s">
        <v>77</v>
      </c>
      <c r="AR1095" s="48" t="s">
        <v>77</v>
      </c>
      <c r="AS1095" s="48" t="s">
        <v>77</v>
      </c>
      <c r="AT1095" s="51"/>
      <c r="AU1095" s="51"/>
      <c r="AV1095" s="51"/>
      <c r="AW1095" s="51"/>
      <c r="AX1095" s="52"/>
      <c r="AY1095" s="37"/>
      <c r="AZ1095" s="37"/>
      <c r="BA1095" s="75"/>
      <c r="BB1095" s="75"/>
      <c r="BC1095" s="75"/>
      <c r="BD1095" s="75"/>
      <c r="BE1095" s="75"/>
      <c r="BF1095" s="75"/>
      <c r="BG1095" s="75"/>
      <c r="BH1095" s="75"/>
      <c r="BI1095" s="75"/>
      <c r="BJ1095" s="75"/>
      <c r="BK1095" s="75"/>
      <c r="BL1095" s="75"/>
      <c r="BM1095" s="75"/>
      <c r="BN1095" s="75"/>
      <c r="BO1095" s="75"/>
      <c r="BP1095" s="75"/>
      <c r="BQ1095" s="75"/>
      <c r="BR1095" s="75"/>
      <c r="BS1095" s="75"/>
      <c r="BT1095" s="75"/>
      <c r="BU1095" s="75"/>
      <c r="BV1095" s="75"/>
      <c r="BW1095" s="75"/>
      <c r="BX1095" s="64">
        <f>O1095</f>
        <v>45720</v>
      </c>
      <c r="BY1095" s="65">
        <f>R1095+AX1095</f>
        <v>120</v>
      </c>
      <c r="BZ1095" s="66" t="str">
        <f>S1095</f>
        <v>4 MESES</v>
      </c>
      <c r="CA1095" s="42">
        <f>T1095+AL1095</f>
        <v>10400000</v>
      </c>
      <c r="CB1095" s="66" t="s">
        <v>656</v>
      </c>
    </row>
    <row r="1096" spans="1:80" s="58" customFormat="1" ht="29.25" customHeight="1" x14ac:dyDescent="0.3">
      <c r="A1096" s="75">
        <v>1095</v>
      </c>
      <c r="B1096" s="73">
        <v>117990</v>
      </c>
      <c r="C1096" s="71" t="s">
        <v>71</v>
      </c>
      <c r="D1096" s="71" t="s">
        <v>72</v>
      </c>
      <c r="E1096" s="71" t="s">
        <v>73</v>
      </c>
      <c r="F1096" s="66" t="s">
        <v>6080</v>
      </c>
      <c r="G1096" s="38" t="s">
        <v>486</v>
      </c>
      <c r="H1096" s="76" t="s">
        <v>76</v>
      </c>
      <c r="I1096" s="76" t="s">
        <v>6081</v>
      </c>
      <c r="J1096" s="127" t="s">
        <v>3491</v>
      </c>
      <c r="K1096" s="66" t="s">
        <v>80</v>
      </c>
      <c r="L1096" s="76" t="s">
        <v>81</v>
      </c>
      <c r="M1096" s="86">
        <v>45581</v>
      </c>
      <c r="N1096" s="86">
        <v>45582</v>
      </c>
      <c r="O1096" s="86">
        <v>45673</v>
      </c>
      <c r="P1096" s="76">
        <v>3</v>
      </c>
      <c r="Q1096" s="76">
        <v>0</v>
      </c>
      <c r="R1096" s="76">
        <f t="shared" ref="R1096:R1101" si="24">3*30</f>
        <v>90</v>
      </c>
      <c r="S1096" s="76" t="s">
        <v>2842</v>
      </c>
      <c r="T1096" s="69">
        <v>27000000</v>
      </c>
      <c r="U1096" s="69">
        <v>9000000</v>
      </c>
      <c r="V1096" s="77">
        <v>1886</v>
      </c>
      <c r="W1096" s="97">
        <v>45569</v>
      </c>
      <c r="X1096" s="45">
        <v>27000000</v>
      </c>
      <c r="Y1096" s="77">
        <v>2479</v>
      </c>
      <c r="Z1096" s="97">
        <v>45582</v>
      </c>
      <c r="AA1096" s="111">
        <v>27000000</v>
      </c>
      <c r="AB1096" s="77" t="s">
        <v>84</v>
      </c>
      <c r="AC1096" s="86">
        <v>45581</v>
      </c>
      <c r="AD1096" s="48" t="s">
        <v>6082</v>
      </c>
      <c r="AE1096" s="8" t="s">
        <v>6083</v>
      </c>
      <c r="AF1096" s="77" t="s">
        <v>87</v>
      </c>
      <c r="AG1096" s="61" t="s">
        <v>257</v>
      </c>
      <c r="AH1096" s="60" t="s">
        <v>329</v>
      </c>
      <c r="AI1096" s="48" t="s">
        <v>108</v>
      </c>
      <c r="AJ1096" s="97">
        <v>45650</v>
      </c>
      <c r="AK1096" s="50">
        <v>13500000</v>
      </c>
      <c r="AL1096" s="50">
        <v>13500000</v>
      </c>
      <c r="AM1096" s="48">
        <v>123342</v>
      </c>
      <c r="AN1096" s="46">
        <v>2072</v>
      </c>
      <c r="AO1096" s="59">
        <v>45642</v>
      </c>
      <c r="AP1096" s="50">
        <v>13500000</v>
      </c>
      <c r="AQ1096" s="46">
        <v>2677</v>
      </c>
      <c r="AR1096" s="59">
        <v>45652</v>
      </c>
      <c r="AS1096" s="50">
        <v>13500000</v>
      </c>
      <c r="AT1096" s="66">
        <v>1</v>
      </c>
      <c r="AU1096" s="66">
        <v>15</v>
      </c>
      <c r="AV1096" s="66">
        <f>AT1096*30+AU1096</f>
        <v>45</v>
      </c>
      <c r="AW1096" s="66" t="s">
        <v>110</v>
      </c>
      <c r="AX1096" s="66">
        <v>45</v>
      </c>
      <c r="AY1096" s="86">
        <v>45717</v>
      </c>
      <c r="AZ1096" s="75"/>
      <c r="BA1096" s="75"/>
      <c r="BB1096" s="75"/>
      <c r="BC1096" s="75"/>
      <c r="BD1096" s="75"/>
      <c r="BE1096" s="75"/>
      <c r="BF1096" s="75"/>
      <c r="BG1096" s="75"/>
      <c r="BH1096" s="75"/>
      <c r="BI1096" s="75"/>
      <c r="BJ1096" s="75"/>
      <c r="BK1096" s="75"/>
      <c r="BL1096" s="75"/>
      <c r="BM1096" s="75"/>
      <c r="BN1096" s="75"/>
      <c r="BO1096" s="75"/>
      <c r="BP1096" s="75"/>
      <c r="BQ1096" s="75"/>
      <c r="BR1096" s="75"/>
      <c r="BS1096" s="75"/>
      <c r="BT1096" s="75"/>
      <c r="BU1096" s="75"/>
      <c r="BV1096" s="75"/>
      <c r="BW1096" s="75"/>
      <c r="BX1096" s="86">
        <v>45717</v>
      </c>
      <c r="BY1096" s="65">
        <f>R1096+AX1096</f>
        <v>135</v>
      </c>
      <c r="BZ1096" s="66" t="s">
        <v>2785</v>
      </c>
      <c r="CA1096" s="42">
        <f>T1096+AL1096</f>
        <v>40500000</v>
      </c>
      <c r="CB1096" s="66" t="s">
        <v>656</v>
      </c>
    </row>
    <row r="1097" spans="1:80" s="58" customFormat="1" ht="29.25" customHeight="1" x14ac:dyDescent="0.3">
      <c r="A1097" s="75">
        <v>1096</v>
      </c>
      <c r="B1097" s="73">
        <v>118756</v>
      </c>
      <c r="C1097" s="71" t="s">
        <v>71</v>
      </c>
      <c r="D1097" s="71" t="s">
        <v>72</v>
      </c>
      <c r="E1097" s="71" t="s">
        <v>73</v>
      </c>
      <c r="F1097" s="66" t="s">
        <v>6084</v>
      </c>
      <c r="G1097" s="38" t="s">
        <v>3579</v>
      </c>
      <c r="H1097" s="76" t="s">
        <v>76</v>
      </c>
      <c r="I1097" s="76" t="s">
        <v>6085</v>
      </c>
      <c r="J1097" s="127" t="s">
        <v>6086</v>
      </c>
      <c r="K1097" s="66" t="s">
        <v>80</v>
      </c>
      <c r="L1097" s="76" t="s">
        <v>81</v>
      </c>
      <c r="M1097" s="86">
        <v>45583</v>
      </c>
      <c r="N1097" s="86">
        <v>45587</v>
      </c>
      <c r="O1097" s="86">
        <v>45678</v>
      </c>
      <c r="P1097" s="76">
        <v>3</v>
      </c>
      <c r="Q1097" s="76">
        <v>0</v>
      </c>
      <c r="R1097" s="76">
        <f t="shared" si="24"/>
        <v>90</v>
      </c>
      <c r="S1097" s="76" t="s">
        <v>2842</v>
      </c>
      <c r="T1097" s="69">
        <v>8400000</v>
      </c>
      <c r="U1097" s="69">
        <v>2800000</v>
      </c>
      <c r="V1097" s="77">
        <v>1879</v>
      </c>
      <c r="W1097" s="97">
        <v>45565</v>
      </c>
      <c r="X1097" s="45">
        <v>16800000</v>
      </c>
      <c r="Y1097" s="77">
        <v>2491</v>
      </c>
      <c r="Z1097" s="97">
        <v>45586</v>
      </c>
      <c r="AA1097" s="111">
        <v>8400000</v>
      </c>
      <c r="AB1097" s="77" t="s">
        <v>84</v>
      </c>
      <c r="AC1097" s="86">
        <v>45583</v>
      </c>
      <c r="AD1097" s="48" t="s">
        <v>6087</v>
      </c>
      <c r="AE1097" s="8" t="s">
        <v>6088</v>
      </c>
      <c r="AF1097" s="77" t="s">
        <v>87</v>
      </c>
      <c r="AG1097" s="61" t="s">
        <v>118</v>
      </c>
      <c r="AH1097" s="60" t="s">
        <v>113</v>
      </c>
      <c r="AI1097" s="48" t="s">
        <v>108</v>
      </c>
      <c r="AJ1097" s="97">
        <v>45652</v>
      </c>
      <c r="AK1097" s="50">
        <v>4200000</v>
      </c>
      <c r="AL1097" s="50">
        <v>4200000</v>
      </c>
      <c r="AM1097" s="48">
        <v>124537</v>
      </c>
      <c r="AN1097" s="46">
        <v>2153</v>
      </c>
      <c r="AO1097" s="59">
        <v>45646</v>
      </c>
      <c r="AP1097" s="50">
        <v>4200000</v>
      </c>
      <c r="AQ1097" s="46">
        <v>2780</v>
      </c>
      <c r="AR1097" s="59">
        <v>45653</v>
      </c>
      <c r="AS1097" s="50">
        <v>4200000</v>
      </c>
      <c r="AT1097" s="66">
        <v>1</v>
      </c>
      <c r="AU1097" s="66">
        <v>15</v>
      </c>
      <c r="AV1097" s="66">
        <f>AT1097*30+AU1097</f>
        <v>45</v>
      </c>
      <c r="AW1097" s="66" t="s">
        <v>110</v>
      </c>
      <c r="AX1097" s="66">
        <v>45</v>
      </c>
      <c r="AY1097" s="86">
        <v>45722</v>
      </c>
      <c r="AZ1097" s="75"/>
      <c r="BA1097" s="75"/>
      <c r="BB1097" s="75"/>
      <c r="BC1097" s="75"/>
      <c r="BD1097" s="75"/>
      <c r="BE1097" s="75"/>
      <c r="BF1097" s="75"/>
      <c r="BG1097" s="75"/>
      <c r="BH1097" s="75"/>
      <c r="BI1097" s="75"/>
      <c r="BJ1097" s="75"/>
      <c r="BK1097" s="75"/>
      <c r="BL1097" s="75"/>
      <c r="BM1097" s="75"/>
      <c r="BN1097" s="75"/>
      <c r="BO1097" s="75"/>
      <c r="BP1097" s="75"/>
      <c r="BQ1097" s="75"/>
      <c r="BR1097" s="75"/>
      <c r="BS1097" s="75"/>
      <c r="BT1097" s="75"/>
      <c r="BU1097" s="75"/>
      <c r="BV1097" s="75"/>
      <c r="BW1097" s="75"/>
      <c r="BX1097" s="86">
        <v>45722</v>
      </c>
      <c r="BY1097" s="65">
        <f>R1097+AX1097</f>
        <v>135</v>
      </c>
      <c r="BZ1097" s="66" t="s">
        <v>2785</v>
      </c>
      <c r="CA1097" s="42">
        <f>T1097+AL1097</f>
        <v>12600000</v>
      </c>
      <c r="CB1097" s="66" t="s">
        <v>656</v>
      </c>
    </row>
    <row r="1098" spans="1:80" s="58" customFormat="1" ht="29.25" customHeight="1" x14ac:dyDescent="0.3">
      <c r="A1098" s="75">
        <v>1097</v>
      </c>
      <c r="B1098" s="73">
        <v>118756</v>
      </c>
      <c r="C1098" s="71" t="s">
        <v>71</v>
      </c>
      <c r="D1098" s="71" t="s">
        <v>72</v>
      </c>
      <c r="E1098" s="71" t="s">
        <v>73</v>
      </c>
      <c r="F1098" s="66" t="s">
        <v>6089</v>
      </c>
      <c r="G1098" s="38" t="s">
        <v>1168</v>
      </c>
      <c r="H1098" s="76" t="s">
        <v>76</v>
      </c>
      <c r="I1098" s="76" t="s">
        <v>6090</v>
      </c>
      <c r="J1098" s="127" t="s">
        <v>6091</v>
      </c>
      <c r="K1098" s="66" t="s">
        <v>80</v>
      </c>
      <c r="L1098" s="76" t="s">
        <v>81</v>
      </c>
      <c r="M1098" s="86">
        <v>45581</v>
      </c>
      <c r="N1098" s="86">
        <v>45586</v>
      </c>
      <c r="O1098" s="86">
        <v>45677</v>
      </c>
      <c r="P1098" s="76">
        <v>3</v>
      </c>
      <c r="Q1098" s="76">
        <v>0</v>
      </c>
      <c r="R1098" s="76">
        <f t="shared" si="24"/>
        <v>90</v>
      </c>
      <c r="S1098" s="76" t="s">
        <v>2842</v>
      </c>
      <c r="T1098" s="69">
        <v>8400000</v>
      </c>
      <c r="U1098" s="69">
        <v>2800000</v>
      </c>
      <c r="V1098" s="77">
        <v>1879</v>
      </c>
      <c r="W1098" s="97">
        <v>45565</v>
      </c>
      <c r="X1098" s="45">
        <v>16800000</v>
      </c>
      <c r="Y1098" s="77">
        <v>2480</v>
      </c>
      <c r="Z1098" s="97">
        <v>45582</v>
      </c>
      <c r="AA1098" s="111">
        <v>8400000</v>
      </c>
      <c r="AB1098" s="77" t="s">
        <v>84</v>
      </c>
      <c r="AC1098" s="86">
        <v>45581</v>
      </c>
      <c r="AD1098" s="48" t="s">
        <v>6092</v>
      </c>
      <c r="AE1098" s="8" t="s">
        <v>6093</v>
      </c>
      <c r="AF1098" s="77" t="s">
        <v>87</v>
      </c>
      <c r="AG1098" s="61" t="s">
        <v>118</v>
      </c>
      <c r="AH1098" s="60" t="s">
        <v>113</v>
      </c>
      <c r="AI1098" s="61" t="s">
        <v>2887</v>
      </c>
      <c r="AJ1098" s="59">
        <v>45677</v>
      </c>
      <c r="AK1098" s="50">
        <v>4200000</v>
      </c>
      <c r="AL1098" s="50">
        <v>4200000</v>
      </c>
      <c r="AM1098" s="48">
        <v>128471</v>
      </c>
      <c r="AN1098" s="48">
        <v>961</v>
      </c>
      <c r="AO1098" s="57">
        <v>45677</v>
      </c>
      <c r="AP1098" s="50">
        <v>4200000</v>
      </c>
      <c r="AQ1098" s="48">
        <v>989</v>
      </c>
      <c r="AR1098" s="57">
        <v>45679</v>
      </c>
      <c r="AS1098" s="50">
        <v>4200000</v>
      </c>
      <c r="AT1098" s="76">
        <v>1</v>
      </c>
      <c r="AU1098" s="76">
        <v>15</v>
      </c>
      <c r="AV1098" s="76">
        <v>45</v>
      </c>
      <c r="AW1098" s="76" t="s">
        <v>110</v>
      </c>
      <c r="AX1098" s="76">
        <v>45</v>
      </c>
      <c r="AY1098" s="57">
        <v>45721</v>
      </c>
      <c r="AZ1098" s="37"/>
      <c r="BA1098" s="75"/>
      <c r="BB1098" s="75"/>
      <c r="BC1098" s="75"/>
      <c r="BD1098" s="75"/>
      <c r="BE1098" s="75"/>
      <c r="BF1098" s="75"/>
      <c r="BG1098" s="75"/>
      <c r="BH1098" s="75"/>
      <c r="BI1098" s="75"/>
      <c r="BJ1098" s="75"/>
      <c r="BK1098" s="75"/>
      <c r="BL1098" s="75"/>
      <c r="BM1098" s="75"/>
      <c r="BN1098" s="75"/>
      <c r="BO1098" s="75"/>
      <c r="BP1098" s="75"/>
      <c r="BQ1098" s="75"/>
      <c r="BR1098" s="75"/>
      <c r="BS1098" s="75"/>
      <c r="BT1098" s="75"/>
      <c r="BU1098" s="75"/>
      <c r="BV1098" s="75"/>
      <c r="BW1098" s="75"/>
      <c r="BX1098" s="86">
        <v>45721</v>
      </c>
      <c r="BY1098" s="65">
        <f>R1098+AX1098</f>
        <v>135</v>
      </c>
      <c r="BZ1098" s="66" t="s">
        <v>2785</v>
      </c>
      <c r="CA1098" s="42">
        <f>T1098+AL1098</f>
        <v>12600000</v>
      </c>
      <c r="CB1098" s="66" t="s">
        <v>656</v>
      </c>
    </row>
    <row r="1099" spans="1:80" s="58" customFormat="1" ht="29.25" customHeight="1" x14ac:dyDescent="0.3">
      <c r="A1099" s="75">
        <v>1098</v>
      </c>
      <c r="B1099" s="73">
        <v>117973</v>
      </c>
      <c r="C1099" s="71" t="s">
        <v>185</v>
      </c>
      <c r="D1099" s="71" t="s">
        <v>186</v>
      </c>
      <c r="E1099" s="71" t="s">
        <v>187</v>
      </c>
      <c r="F1099" s="66" t="s">
        <v>6094</v>
      </c>
      <c r="G1099" s="38" t="s">
        <v>6095</v>
      </c>
      <c r="H1099" s="76" t="s">
        <v>76</v>
      </c>
      <c r="I1099" s="76" t="s">
        <v>6096</v>
      </c>
      <c r="J1099" s="127" t="s">
        <v>3445</v>
      </c>
      <c r="K1099" s="66" t="s">
        <v>80</v>
      </c>
      <c r="L1099" s="76" t="s">
        <v>81</v>
      </c>
      <c r="M1099" s="86">
        <v>45581</v>
      </c>
      <c r="N1099" s="86">
        <v>45586</v>
      </c>
      <c r="O1099" s="86">
        <v>45677</v>
      </c>
      <c r="P1099" s="76">
        <v>3</v>
      </c>
      <c r="Q1099" s="76">
        <v>0</v>
      </c>
      <c r="R1099" s="76">
        <f t="shared" si="24"/>
        <v>90</v>
      </c>
      <c r="S1099" s="76" t="s">
        <v>2842</v>
      </c>
      <c r="T1099" s="69">
        <v>19500000</v>
      </c>
      <c r="U1099" s="69">
        <v>6500000</v>
      </c>
      <c r="V1099" s="77">
        <v>1928</v>
      </c>
      <c r="W1099" s="97">
        <v>45573</v>
      </c>
      <c r="X1099" s="45">
        <v>39000000</v>
      </c>
      <c r="Y1099" s="77">
        <v>2481</v>
      </c>
      <c r="Z1099" s="97">
        <v>45582</v>
      </c>
      <c r="AA1099" s="111">
        <v>19500000</v>
      </c>
      <c r="AB1099" s="77" t="s">
        <v>84</v>
      </c>
      <c r="AC1099" s="86">
        <v>45581</v>
      </c>
      <c r="AD1099" s="48" t="s">
        <v>6097</v>
      </c>
      <c r="AE1099" s="8" t="s">
        <v>6098</v>
      </c>
      <c r="AF1099" s="77" t="s">
        <v>87</v>
      </c>
      <c r="AG1099" s="61" t="s">
        <v>194</v>
      </c>
      <c r="AH1099" s="92" t="s">
        <v>4317</v>
      </c>
      <c r="AI1099" s="48" t="s">
        <v>108</v>
      </c>
      <c r="AJ1099" s="97">
        <v>45650</v>
      </c>
      <c r="AK1099" s="50">
        <v>9750000</v>
      </c>
      <c r="AL1099" s="50">
        <v>9750000</v>
      </c>
      <c r="AM1099" s="48">
        <v>123500</v>
      </c>
      <c r="AN1099" s="46">
        <v>2076</v>
      </c>
      <c r="AO1099" s="59">
        <v>45642</v>
      </c>
      <c r="AP1099" s="50">
        <v>9750000</v>
      </c>
      <c r="AQ1099" s="46">
        <v>2678</v>
      </c>
      <c r="AR1099" s="59">
        <v>45652</v>
      </c>
      <c r="AS1099" s="50">
        <v>9750000</v>
      </c>
      <c r="AT1099" s="66">
        <v>1</v>
      </c>
      <c r="AU1099" s="66">
        <v>15</v>
      </c>
      <c r="AV1099" s="66">
        <f>AT1099*30+AU1099</f>
        <v>45</v>
      </c>
      <c r="AW1099" s="66" t="s">
        <v>110</v>
      </c>
      <c r="AX1099" s="66">
        <v>45</v>
      </c>
      <c r="AY1099" s="86">
        <v>45721</v>
      </c>
      <c r="AZ1099" s="75"/>
      <c r="BA1099" s="75"/>
      <c r="BB1099" s="75"/>
      <c r="BC1099" s="75"/>
      <c r="BD1099" s="75"/>
      <c r="BE1099" s="75"/>
      <c r="BF1099" s="75"/>
      <c r="BG1099" s="75"/>
      <c r="BH1099" s="75"/>
      <c r="BI1099" s="75"/>
      <c r="BJ1099" s="75"/>
      <c r="BK1099" s="75"/>
      <c r="BL1099" s="75"/>
      <c r="BM1099" s="75"/>
      <c r="BN1099" s="75"/>
      <c r="BO1099" s="75"/>
      <c r="BP1099" s="75"/>
      <c r="BQ1099" s="75"/>
      <c r="BR1099" s="75"/>
      <c r="BS1099" s="75"/>
      <c r="BT1099" s="75"/>
      <c r="BU1099" s="75"/>
      <c r="BV1099" s="75"/>
      <c r="BW1099" s="75"/>
      <c r="BX1099" s="86">
        <v>45721</v>
      </c>
      <c r="BY1099" s="65">
        <f>R1099+AX1099</f>
        <v>135</v>
      </c>
      <c r="BZ1099" s="66" t="s">
        <v>2785</v>
      </c>
      <c r="CA1099" s="42">
        <f>T1099+AL1099</f>
        <v>29250000</v>
      </c>
      <c r="CB1099" s="66" t="s">
        <v>656</v>
      </c>
    </row>
    <row r="1100" spans="1:80" s="58" customFormat="1" ht="29.25" customHeight="1" x14ac:dyDescent="0.3">
      <c r="A1100" s="75">
        <v>1099</v>
      </c>
      <c r="B1100" s="73">
        <v>118857</v>
      </c>
      <c r="C1100" s="71" t="s">
        <v>133</v>
      </c>
      <c r="D1100" s="71" t="s">
        <v>134</v>
      </c>
      <c r="E1100" s="71" t="s">
        <v>385</v>
      </c>
      <c r="F1100" s="66" t="s">
        <v>6099</v>
      </c>
      <c r="G1100" s="38" t="s">
        <v>1308</v>
      </c>
      <c r="H1100" s="76" t="s">
        <v>76</v>
      </c>
      <c r="I1100" s="76" t="s">
        <v>6100</v>
      </c>
      <c r="J1100" s="127" t="s">
        <v>6101</v>
      </c>
      <c r="K1100" s="66" t="s">
        <v>80</v>
      </c>
      <c r="L1100" s="76" t="s">
        <v>81</v>
      </c>
      <c r="M1100" s="86">
        <v>45581</v>
      </c>
      <c r="N1100" s="86">
        <v>45582</v>
      </c>
      <c r="O1100" s="86">
        <v>45673</v>
      </c>
      <c r="P1100" s="76">
        <v>3</v>
      </c>
      <c r="Q1100" s="76">
        <v>0</v>
      </c>
      <c r="R1100" s="76">
        <f t="shared" si="24"/>
        <v>90</v>
      </c>
      <c r="S1100" s="76" t="s">
        <v>2842</v>
      </c>
      <c r="T1100" s="69">
        <v>9600000</v>
      </c>
      <c r="U1100" s="69">
        <v>3600000</v>
      </c>
      <c r="V1100" s="77">
        <v>1915</v>
      </c>
      <c r="W1100" s="97">
        <v>45573</v>
      </c>
      <c r="X1100" s="45">
        <v>9600000</v>
      </c>
      <c r="Y1100" s="77">
        <v>2482</v>
      </c>
      <c r="Z1100" s="97">
        <v>45582</v>
      </c>
      <c r="AA1100" s="111">
        <v>9600000</v>
      </c>
      <c r="AB1100" s="77" t="s">
        <v>84</v>
      </c>
      <c r="AC1100" s="86">
        <v>45581</v>
      </c>
      <c r="AD1100" s="48" t="s">
        <v>6102</v>
      </c>
      <c r="AE1100" s="8" t="s">
        <v>6103</v>
      </c>
      <c r="AF1100" s="77" t="s">
        <v>87</v>
      </c>
      <c r="AG1100" s="61" t="s">
        <v>643</v>
      </c>
      <c r="AH1100" s="61" t="s">
        <v>107</v>
      </c>
      <c r="AI1100" s="61" t="s">
        <v>108</v>
      </c>
      <c r="AJ1100" s="59">
        <v>45673</v>
      </c>
      <c r="AK1100" s="50">
        <v>4800000</v>
      </c>
      <c r="AL1100" s="50">
        <v>4800000</v>
      </c>
      <c r="AM1100" s="46">
        <v>127527</v>
      </c>
      <c r="AN1100" s="46">
        <v>954</v>
      </c>
      <c r="AO1100" s="97">
        <v>45672</v>
      </c>
      <c r="AP1100" s="50">
        <v>4800000</v>
      </c>
      <c r="AQ1100" s="46">
        <v>957</v>
      </c>
      <c r="AR1100" s="97">
        <v>45674</v>
      </c>
      <c r="AS1100" s="50">
        <v>4800000</v>
      </c>
      <c r="AT1100" s="52">
        <v>1</v>
      </c>
      <c r="AU1100" s="52">
        <v>15</v>
      </c>
      <c r="AV1100" s="52">
        <v>45</v>
      </c>
      <c r="AW1100" s="52" t="s">
        <v>110</v>
      </c>
      <c r="AX1100" s="52">
        <v>45</v>
      </c>
      <c r="AY1100" s="57">
        <v>45718</v>
      </c>
      <c r="AZ1100" s="37"/>
      <c r="BA1100" s="75"/>
      <c r="BB1100" s="75"/>
      <c r="BC1100" s="75"/>
      <c r="BD1100" s="75"/>
      <c r="BE1100" s="75"/>
      <c r="BF1100" s="75"/>
      <c r="BG1100" s="75"/>
      <c r="BH1100" s="75"/>
      <c r="BI1100" s="75"/>
      <c r="BJ1100" s="75"/>
      <c r="BK1100" s="75"/>
      <c r="BL1100" s="75"/>
      <c r="BM1100" s="75"/>
      <c r="BN1100" s="75"/>
      <c r="BO1100" s="75"/>
      <c r="BP1100" s="75"/>
      <c r="BQ1100" s="75"/>
      <c r="BR1100" s="75"/>
      <c r="BS1100" s="75"/>
      <c r="BT1100" s="75"/>
      <c r="BU1100" s="75"/>
      <c r="BV1100" s="75"/>
      <c r="BW1100" s="75"/>
      <c r="BX1100" s="57">
        <v>45718</v>
      </c>
      <c r="BY1100" s="65">
        <f>R1100+AX1100</f>
        <v>135</v>
      </c>
      <c r="BZ1100" s="66" t="s">
        <v>2785</v>
      </c>
      <c r="CA1100" s="42">
        <f>T1100+AL1100</f>
        <v>14400000</v>
      </c>
      <c r="CB1100" s="66" t="s">
        <v>656</v>
      </c>
    </row>
    <row r="1101" spans="1:80" s="58" customFormat="1" ht="29.25" customHeight="1" x14ac:dyDescent="0.3">
      <c r="A1101" s="75">
        <v>1100</v>
      </c>
      <c r="B1101" s="73">
        <v>118285</v>
      </c>
      <c r="C1101" s="71" t="s">
        <v>71</v>
      </c>
      <c r="D1101" s="71" t="s">
        <v>72</v>
      </c>
      <c r="E1101" s="71" t="s">
        <v>73</v>
      </c>
      <c r="F1101" s="66" t="s">
        <v>6104</v>
      </c>
      <c r="G1101" s="38" t="s">
        <v>230</v>
      </c>
      <c r="H1101" s="76" t="s">
        <v>76</v>
      </c>
      <c r="I1101" s="76" t="s">
        <v>6105</v>
      </c>
      <c r="J1101" s="127" t="s">
        <v>232</v>
      </c>
      <c r="K1101" s="66" t="s">
        <v>80</v>
      </c>
      <c r="L1101" s="76" t="s">
        <v>81</v>
      </c>
      <c r="M1101" s="86">
        <v>45581</v>
      </c>
      <c r="N1101" s="86">
        <v>45583</v>
      </c>
      <c r="O1101" s="86">
        <v>45674</v>
      </c>
      <c r="P1101" s="76">
        <v>3</v>
      </c>
      <c r="Q1101" s="76">
        <v>0</v>
      </c>
      <c r="R1101" s="76">
        <f t="shared" si="24"/>
        <v>90</v>
      </c>
      <c r="S1101" s="76" t="s">
        <v>2842</v>
      </c>
      <c r="T1101" s="69">
        <v>10800000</v>
      </c>
      <c r="U1101" s="69">
        <v>3600000</v>
      </c>
      <c r="V1101" s="77">
        <v>1940</v>
      </c>
      <c r="W1101" s="97">
        <v>45573</v>
      </c>
      <c r="X1101" s="45">
        <v>10800000</v>
      </c>
      <c r="Y1101" s="77">
        <v>2483</v>
      </c>
      <c r="Z1101" s="97">
        <v>45582</v>
      </c>
      <c r="AA1101" s="111">
        <v>10800000</v>
      </c>
      <c r="AB1101" s="77" t="s">
        <v>84</v>
      </c>
      <c r="AC1101" s="86">
        <v>45581</v>
      </c>
      <c r="AD1101" s="48" t="s">
        <v>6106</v>
      </c>
      <c r="AE1101" s="8" t="s">
        <v>6107</v>
      </c>
      <c r="AF1101" s="77" t="s">
        <v>87</v>
      </c>
      <c r="AG1101" s="61" t="s">
        <v>235</v>
      </c>
      <c r="AH1101" s="60" t="s">
        <v>4461</v>
      </c>
      <c r="AI1101" s="48" t="s">
        <v>108</v>
      </c>
      <c r="AJ1101" s="97">
        <v>45650</v>
      </c>
      <c r="AK1101" s="50">
        <v>5400000</v>
      </c>
      <c r="AL1101" s="50">
        <v>5400000</v>
      </c>
      <c r="AM1101" s="48">
        <v>123351</v>
      </c>
      <c r="AN1101" s="46">
        <v>2088</v>
      </c>
      <c r="AO1101" s="59">
        <v>45642</v>
      </c>
      <c r="AP1101" s="50">
        <v>5400000</v>
      </c>
      <c r="AQ1101" s="46">
        <v>2709</v>
      </c>
      <c r="AR1101" s="59">
        <v>45653</v>
      </c>
      <c r="AS1101" s="50">
        <v>5400000</v>
      </c>
      <c r="AT1101" s="66">
        <v>1</v>
      </c>
      <c r="AU1101" s="66">
        <v>15</v>
      </c>
      <c r="AV1101" s="66">
        <f>AT1101*30+AU1101</f>
        <v>45</v>
      </c>
      <c r="AW1101" s="66" t="s">
        <v>110</v>
      </c>
      <c r="AX1101" s="66">
        <v>45</v>
      </c>
      <c r="AY1101" s="86">
        <v>45718</v>
      </c>
      <c r="AZ1101" s="75"/>
      <c r="BA1101" s="75"/>
      <c r="BB1101" s="75"/>
      <c r="BC1101" s="75"/>
      <c r="BD1101" s="75"/>
      <c r="BE1101" s="75"/>
      <c r="BF1101" s="75"/>
      <c r="BG1101" s="75"/>
      <c r="BH1101" s="75"/>
      <c r="BI1101" s="75"/>
      <c r="BJ1101" s="75"/>
      <c r="BK1101" s="75"/>
      <c r="BL1101" s="75"/>
      <c r="BM1101" s="75"/>
      <c r="BN1101" s="75"/>
      <c r="BO1101" s="75"/>
      <c r="BP1101" s="75"/>
      <c r="BQ1101" s="75"/>
      <c r="BR1101" s="75"/>
      <c r="BS1101" s="75"/>
      <c r="BT1101" s="75"/>
      <c r="BU1101" s="75"/>
      <c r="BV1101" s="75"/>
      <c r="BW1101" s="75"/>
      <c r="BX1101" s="86">
        <v>45718</v>
      </c>
      <c r="BY1101" s="65">
        <f>R1101+AX1101</f>
        <v>135</v>
      </c>
      <c r="BZ1101" s="66" t="s">
        <v>2785</v>
      </c>
      <c r="CA1101" s="42">
        <f>T1101+AL1101</f>
        <v>16200000</v>
      </c>
      <c r="CB1101" s="66" t="s">
        <v>656</v>
      </c>
    </row>
    <row r="1102" spans="1:80" s="58" customFormat="1" ht="29.25" customHeight="1" x14ac:dyDescent="0.3">
      <c r="A1102" s="75">
        <v>1101</v>
      </c>
      <c r="B1102" s="73">
        <v>119076</v>
      </c>
      <c r="C1102" s="71" t="s">
        <v>133</v>
      </c>
      <c r="D1102" s="71" t="s">
        <v>134</v>
      </c>
      <c r="E1102" s="71" t="s">
        <v>73</v>
      </c>
      <c r="F1102" s="66" t="s">
        <v>6108</v>
      </c>
      <c r="G1102" s="38" t="s">
        <v>3723</v>
      </c>
      <c r="H1102" s="76" t="s">
        <v>76</v>
      </c>
      <c r="I1102" s="76" t="s">
        <v>6109</v>
      </c>
      <c r="J1102" s="127" t="s">
        <v>591</v>
      </c>
      <c r="K1102" s="66" t="s">
        <v>80</v>
      </c>
      <c r="L1102" s="76" t="s">
        <v>81</v>
      </c>
      <c r="M1102" s="86">
        <v>45581</v>
      </c>
      <c r="N1102" s="86">
        <v>45582</v>
      </c>
      <c r="O1102" s="86">
        <v>45658</v>
      </c>
      <c r="P1102" s="76">
        <v>2</v>
      </c>
      <c r="Q1102" s="76">
        <v>15</v>
      </c>
      <c r="R1102" s="76">
        <f>2*30+15</f>
        <v>75</v>
      </c>
      <c r="S1102" s="76" t="s">
        <v>4350</v>
      </c>
      <c r="T1102" s="69">
        <v>12500000</v>
      </c>
      <c r="U1102" s="69">
        <v>5000000</v>
      </c>
      <c r="V1102" s="77">
        <v>1954</v>
      </c>
      <c r="W1102" s="97">
        <v>45581</v>
      </c>
      <c r="X1102" s="45">
        <v>12500000</v>
      </c>
      <c r="Y1102" s="77">
        <v>2484</v>
      </c>
      <c r="Z1102" s="97">
        <v>45582</v>
      </c>
      <c r="AA1102" s="111">
        <v>12500000</v>
      </c>
      <c r="AB1102" s="77" t="s">
        <v>84</v>
      </c>
      <c r="AC1102" s="86">
        <v>45581</v>
      </c>
      <c r="AD1102" s="48" t="s">
        <v>6110</v>
      </c>
      <c r="AE1102" s="8" t="s">
        <v>6111</v>
      </c>
      <c r="AF1102" s="77" t="s">
        <v>87</v>
      </c>
      <c r="AG1102" s="61" t="s">
        <v>141</v>
      </c>
      <c r="AH1102" s="61" t="s">
        <v>348</v>
      </c>
      <c r="AI1102" s="48" t="s">
        <v>108</v>
      </c>
      <c r="AJ1102" s="97">
        <v>45650</v>
      </c>
      <c r="AK1102" s="50">
        <v>5000000</v>
      </c>
      <c r="AL1102" s="50">
        <v>5000000</v>
      </c>
      <c r="AM1102" s="48">
        <v>122771</v>
      </c>
      <c r="AN1102" s="46">
        <v>2094</v>
      </c>
      <c r="AO1102" s="59">
        <v>45642</v>
      </c>
      <c r="AP1102" s="50">
        <v>5000000</v>
      </c>
      <c r="AQ1102" s="46">
        <v>2710</v>
      </c>
      <c r="AR1102" s="59">
        <v>45653</v>
      </c>
      <c r="AS1102" s="50">
        <v>5000000</v>
      </c>
      <c r="AT1102" s="66">
        <v>1</v>
      </c>
      <c r="AU1102" s="66">
        <v>15</v>
      </c>
      <c r="AV1102" s="66">
        <f>AT1102*30+AU1102</f>
        <v>45</v>
      </c>
      <c r="AW1102" s="66" t="s">
        <v>110</v>
      </c>
      <c r="AX1102" s="66">
        <v>45</v>
      </c>
      <c r="AY1102" s="86">
        <v>45689</v>
      </c>
      <c r="AZ1102" s="75"/>
      <c r="BA1102" s="75"/>
      <c r="BB1102" s="75"/>
      <c r="BC1102" s="75"/>
      <c r="BD1102" s="75"/>
      <c r="BE1102" s="75"/>
      <c r="BF1102" s="75"/>
      <c r="BG1102" s="75"/>
      <c r="BH1102" s="75"/>
      <c r="BI1102" s="75"/>
      <c r="BJ1102" s="75"/>
      <c r="BK1102" s="75"/>
      <c r="BL1102" s="75"/>
      <c r="BM1102" s="75"/>
      <c r="BN1102" s="75"/>
      <c r="BO1102" s="75"/>
      <c r="BP1102" s="75"/>
      <c r="BQ1102" s="75"/>
      <c r="BR1102" s="75"/>
      <c r="BS1102" s="75"/>
      <c r="BT1102" s="75"/>
      <c r="BU1102" s="75"/>
      <c r="BV1102" s="75"/>
      <c r="BW1102" s="75"/>
      <c r="BX1102" s="86">
        <v>45689</v>
      </c>
      <c r="BY1102" s="65">
        <f>R1102+AX1102</f>
        <v>120</v>
      </c>
      <c r="BZ1102" s="66" t="s">
        <v>1144</v>
      </c>
      <c r="CA1102" s="42">
        <f>T1102+AL1102</f>
        <v>17500000</v>
      </c>
      <c r="CB1102" s="37" t="s">
        <v>91</v>
      </c>
    </row>
    <row r="1103" spans="1:80" s="58" customFormat="1" ht="29.25" customHeight="1" x14ac:dyDescent="0.3">
      <c r="A1103" s="75">
        <v>1102</v>
      </c>
      <c r="B1103" s="73">
        <v>118453</v>
      </c>
      <c r="C1103" s="71" t="s">
        <v>71</v>
      </c>
      <c r="D1103" s="71" t="s">
        <v>72</v>
      </c>
      <c r="E1103" s="71" t="s">
        <v>73</v>
      </c>
      <c r="F1103" s="66" t="s">
        <v>6112</v>
      </c>
      <c r="G1103" s="38" t="s">
        <v>4351</v>
      </c>
      <c r="H1103" s="76" t="s">
        <v>76</v>
      </c>
      <c r="I1103" s="76" t="s">
        <v>6113</v>
      </c>
      <c r="J1103" s="127" t="s">
        <v>3316</v>
      </c>
      <c r="K1103" s="66" t="s">
        <v>80</v>
      </c>
      <c r="L1103" s="76" t="s">
        <v>81</v>
      </c>
      <c r="M1103" s="86">
        <v>45581</v>
      </c>
      <c r="N1103" s="86">
        <v>45582</v>
      </c>
      <c r="O1103" s="86">
        <v>45673</v>
      </c>
      <c r="P1103" s="76">
        <v>3</v>
      </c>
      <c r="Q1103" s="76">
        <v>0</v>
      </c>
      <c r="R1103" s="76">
        <f t="shared" ref="R1103:R1117" si="25">3*30</f>
        <v>90</v>
      </c>
      <c r="S1103" s="76" t="s">
        <v>2842</v>
      </c>
      <c r="T1103" s="69">
        <v>25500000</v>
      </c>
      <c r="U1103" s="69">
        <v>8500000</v>
      </c>
      <c r="V1103" s="77">
        <v>1894</v>
      </c>
      <c r="W1103" s="97">
        <v>45569</v>
      </c>
      <c r="X1103" s="45">
        <v>25500000</v>
      </c>
      <c r="Y1103" s="77">
        <v>2485</v>
      </c>
      <c r="Z1103" s="97">
        <v>45582</v>
      </c>
      <c r="AA1103" s="111">
        <v>25500000</v>
      </c>
      <c r="AB1103" s="77" t="s">
        <v>84</v>
      </c>
      <c r="AC1103" s="86">
        <v>45581</v>
      </c>
      <c r="AD1103" s="48" t="s">
        <v>6114</v>
      </c>
      <c r="AE1103" s="8" t="s">
        <v>6115</v>
      </c>
      <c r="AF1103" s="77" t="s">
        <v>87</v>
      </c>
      <c r="AG1103" s="48" t="s">
        <v>88</v>
      </c>
      <c r="AH1103" s="60" t="s">
        <v>4349</v>
      </c>
      <c r="AI1103" s="48" t="s">
        <v>108</v>
      </c>
      <c r="AJ1103" s="97">
        <v>45652</v>
      </c>
      <c r="AK1103" s="50">
        <v>12750000</v>
      </c>
      <c r="AL1103" s="50">
        <v>12750000</v>
      </c>
      <c r="AM1103" s="48">
        <v>125139</v>
      </c>
      <c r="AN1103" s="46">
        <v>2213</v>
      </c>
      <c r="AO1103" s="59">
        <v>45650</v>
      </c>
      <c r="AP1103" s="50">
        <v>12750000</v>
      </c>
      <c r="AQ1103" s="46">
        <v>2751</v>
      </c>
      <c r="AR1103" s="59">
        <v>45653</v>
      </c>
      <c r="AS1103" s="50">
        <v>12750000</v>
      </c>
      <c r="AT1103" s="66">
        <v>1</v>
      </c>
      <c r="AU1103" s="66">
        <v>15</v>
      </c>
      <c r="AV1103" s="66">
        <f>AT1103*30+AU1103</f>
        <v>45</v>
      </c>
      <c r="AW1103" s="66" t="s">
        <v>110</v>
      </c>
      <c r="AX1103" s="66">
        <v>45</v>
      </c>
      <c r="AY1103" s="86">
        <v>45717</v>
      </c>
      <c r="AZ1103" s="75"/>
      <c r="BA1103" s="75"/>
      <c r="BB1103" s="75"/>
      <c r="BC1103" s="75"/>
      <c r="BD1103" s="75"/>
      <c r="BE1103" s="75"/>
      <c r="BF1103" s="75"/>
      <c r="BG1103" s="75"/>
      <c r="BH1103" s="75"/>
      <c r="BI1103" s="75"/>
      <c r="BJ1103" s="75"/>
      <c r="BK1103" s="75"/>
      <c r="BL1103" s="75"/>
      <c r="BM1103" s="75"/>
      <c r="BN1103" s="75"/>
      <c r="BO1103" s="75"/>
      <c r="BP1103" s="75"/>
      <c r="BQ1103" s="75"/>
      <c r="BR1103" s="75"/>
      <c r="BS1103" s="75"/>
      <c r="BT1103" s="75"/>
      <c r="BU1103" s="75"/>
      <c r="BV1103" s="75"/>
      <c r="BW1103" s="75"/>
      <c r="BX1103" s="86">
        <v>45717</v>
      </c>
      <c r="BY1103" s="65">
        <f>R1103+AX1103</f>
        <v>135</v>
      </c>
      <c r="BZ1103" s="66" t="s">
        <v>2785</v>
      </c>
      <c r="CA1103" s="42">
        <f>T1103+AL1103</f>
        <v>38250000</v>
      </c>
      <c r="CB1103" s="66" t="s">
        <v>656</v>
      </c>
    </row>
    <row r="1104" spans="1:80" s="58" customFormat="1" ht="29.25" customHeight="1" x14ac:dyDescent="0.3">
      <c r="A1104" s="75">
        <v>1103</v>
      </c>
      <c r="B1104" s="73">
        <v>117609</v>
      </c>
      <c r="C1104" s="71" t="s">
        <v>71</v>
      </c>
      <c r="D1104" s="71" t="s">
        <v>72</v>
      </c>
      <c r="E1104" s="71" t="s">
        <v>73</v>
      </c>
      <c r="F1104" s="66" t="s">
        <v>6116</v>
      </c>
      <c r="G1104" s="38" t="s">
        <v>1352</v>
      </c>
      <c r="H1104" s="76" t="s">
        <v>76</v>
      </c>
      <c r="I1104" s="76" t="s">
        <v>6117</v>
      </c>
      <c r="J1104" s="127" t="s">
        <v>166</v>
      </c>
      <c r="K1104" s="66" t="s">
        <v>80</v>
      </c>
      <c r="L1104" s="76" t="s">
        <v>81</v>
      </c>
      <c r="M1104" s="86">
        <v>45588</v>
      </c>
      <c r="N1104" s="86">
        <v>45593</v>
      </c>
      <c r="O1104" s="86">
        <v>45684</v>
      </c>
      <c r="P1104" s="76">
        <v>3</v>
      </c>
      <c r="Q1104" s="76">
        <v>0</v>
      </c>
      <c r="R1104" s="76">
        <f t="shared" si="25"/>
        <v>90</v>
      </c>
      <c r="S1104" s="76" t="s">
        <v>2842</v>
      </c>
      <c r="T1104" s="69">
        <v>7800000</v>
      </c>
      <c r="U1104" s="69">
        <v>2600000</v>
      </c>
      <c r="V1104" s="77">
        <v>1922</v>
      </c>
      <c r="W1104" s="97">
        <v>45573</v>
      </c>
      <c r="X1104" s="45">
        <v>15600000</v>
      </c>
      <c r="Y1104" s="77">
        <v>2537</v>
      </c>
      <c r="Z1104" s="97">
        <v>45590</v>
      </c>
      <c r="AA1104" s="111">
        <v>7800000</v>
      </c>
      <c r="AB1104" s="77" t="s">
        <v>84</v>
      </c>
      <c r="AC1104" s="86">
        <v>45581</v>
      </c>
      <c r="AD1104" s="48" t="s">
        <v>6118</v>
      </c>
      <c r="AE1104" s="8" t="s">
        <v>6119</v>
      </c>
      <c r="AF1104" s="77" t="s">
        <v>87</v>
      </c>
      <c r="AG1104" s="61" t="s">
        <v>554</v>
      </c>
      <c r="AH1104" s="60" t="s">
        <v>329</v>
      </c>
      <c r="AI1104" s="48" t="s">
        <v>108</v>
      </c>
      <c r="AJ1104" s="97">
        <v>45656</v>
      </c>
      <c r="AK1104" s="50">
        <v>2600000</v>
      </c>
      <c r="AL1104" s="50">
        <v>2600000</v>
      </c>
      <c r="AM1104" s="48">
        <v>124704</v>
      </c>
      <c r="AN1104" s="46">
        <v>2151</v>
      </c>
      <c r="AO1104" s="59">
        <v>45646</v>
      </c>
      <c r="AP1104" s="50">
        <v>2600000</v>
      </c>
      <c r="AQ1104" s="46">
        <v>2846</v>
      </c>
      <c r="AR1104" s="59">
        <v>45656</v>
      </c>
      <c r="AS1104" s="50">
        <v>2600000</v>
      </c>
      <c r="AT1104" s="66">
        <v>1</v>
      </c>
      <c r="AU1104" s="66">
        <v>0</v>
      </c>
      <c r="AV1104" s="66">
        <f>AT1104*30+AU1104</f>
        <v>30</v>
      </c>
      <c r="AW1104" s="66" t="s">
        <v>6120</v>
      </c>
      <c r="AX1104" s="66">
        <v>30</v>
      </c>
      <c r="AY1104" s="86">
        <v>45715</v>
      </c>
      <c r="AZ1104" s="75"/>
      <c r="BA1104" s="75"/>
      <c r="BB1104" s="75"/>
      <c r="BC1104" s="75"/>
      <c r="BD1104" s="75"/>
      <c r="BE1104" s="75"/>
      <c r="BF1104" s="75"/>
      <c r="BG1104" s="75"/>
      <c r="BH1104" s="75"/>
      <c r="BI1104" s="75"/>
      <c r="BJ1104" s="75"/>
      <c r="BK1104" s="75"/>
      <c r="BL1104" s="75"/>
      <c r="BM1104" s="75"/>
      <c r="BN1104" s="75"/>
      <c r="BO1104" s="75"/>
      <c r="BP1104" s="75"/>
      <c r="BQ1104" s="75"/>
      <c r="BR1104" s="75"/>
      <c r="BS1104" s="75"/>
      <c r="BT1104" s="75"/>
      <c r="BU1104" s="75"/>
      <c r="BV1104" s="75"/>
      <c r="BW1104" s="75"/>
      <c r="BX1104" s="86">
        <v>45715</v>
      </c>
      <c r="BY1104" s="65">
        <f>R1104+AX1104</f>
        <v>120</v>
      </c>
      <c r="BZ1104" s="66" t="s">
        <v>1144</v>
      </c>
      <c r="CA1104" s="42">
        <f>T1104+AL1104</f>
        <v>10400000</v>
      </c>
      <c r="CB1104" s="66" t="s">
        <v>656</v>
      </c>
    </row>
    <row r="1105" spans="1:80" s="58" customFormat="1" ht="29.25" customHeight="1" x14ac:dyDescent="0.3">
      <c r="A1105" s="75">
        <v>1104</v>
      </c>
      <c r="B1105" s="73">
        <v>117609</v>
      </c>
      <c r="C1105" s="71" t="s">
        <v>71</v>
      </c>
      <c r="D1105" s="71" t="s">
        <v>72</v>
      </c>
      <c r="E1105" s="71" t="s">
        <v>73</v>
      </c>
      <c r="F1105" s="66" t="s">
        <v>6121</v>
      </c>
      <c r="G1105" s="38" t="s">
        <v>1755</v>
      </c>
      <c r="H1105" s="76" t="s">
        <v>76</v>
      </c>
      <c r="I1105" s="76" t="s">
        <v>6122</v>
      </c>
      <c r="J1105" s="127" t="s">
        <v>166</v>
      </c>
      <c r="K1105" s="66" t="s">
        <v>80</v>
      </c>
      <c r="L1105" s="76" t="s">
        <v>81</v>
      </c>
      <c r="M1105" s="86">
        <v>45581</v>
      </c>
      <c r="N1105" s="86">
        <v>45583</v>
      </c>
      <c r="O1105" s="86">
        <v>45674</v>
      </c>
      <c r="P1105" s="76">
        <v>3</v>
      </c>
      <c r="Q1105" s="76">
        <v>0</v>
      </c>
      <c r="R1105" s="76">
        <f t="shared" si="25"/>
        <v>90</v>
      </c>
      <c r="S1105" s="76" t="s">
        <v>2842</v>
      </c>
      <c r="T1105" s="69">
        <v>7800000</v>
      </c>
      <c r="U1105" s="69">
        <v>2600000</v>
      </c>
      <c r="V1105" s="77">
        <v>1922</v>
      </c>
      <c r="W1105" s="97">
        <v>45573</v>
      </c>
      <c r="X1105" s="45">
        <v>15600000</v>
      </c>
      <c r="Y1105" s="77">
        <v>2486</v>
      </c>
      <c r="Z1105" s="97">
        <v>45582</v>
      </c>
      <c r="AA1105" s="111">
        <v>7800000</v>
      </c>
      <c r="AB1105" s="77" t="s">
        <v>84</v>
      </c>
      <c r="AC1105" s="86">
        <v>45581</v>
      </c>
      <c r="AD1105" s="48" t="s">
        <v>6123</v>
      </c>
      <c r="AE1105" s="8" t="s">
        <v>6124</v>
      </c>
      <c r="AF1105" s="77" t="s">
        <v>87</v>
      </c>
      <c r="AG1105" s="61" t="s">
        <v>6125</v>
      </c>
      <c r="AH1105" s="60" t="s">
        <v>107</v>
      </c>
      <c r="AI1105" s="61" t="s">
        <v>108</v>
      </c>
      <c r="AJ1105" s="59">
        <v>45673</v>
      </c>
      <c r="AK1105" s="50">
        <v>3900000</v>
      </c>
      <c r="AL1105" s="50">
        <v>3900000</v>
      </c>
      <c r="AM1105" s="46">
        <v>127529</v>
      </c>
      <c r="AN1105" s="46">
        <v>955</v>
      </c>
      <c r="AO1105" s="97">
        <v>45672</v>
      </c>
      <c r="AP1105" s="50">
        <v>3900000</v>
      </c>
      <c r="AQ1105" s="46">
        <v>958</v>
      </c>
      <c r="AR1105" s="97">
        <v>45674</v>
      </c>
      <c r="AS1105" s="50">
        <v>3900000</v>
      </c>
      <c r="AT1105" s="52">
        <v>1</v>
      </c>
      <c r="AU1105" s="52">
        <v>15</v>
      </c>
      <c r="AV1105" s="52">
        <v>45</v>
      </c>
      <c r="AW1105" s="52" t="s">
        <v>110</v>
      </c>
      <c r="AX1105" s="52">
        <v>45</v>
      </c>
      <c r="AY1105" s="57">
        <v>45719</v>
      </c>
      <c r="AZ1105" s="37"/>
      <c r="BA1105" s="75"/>
      <c r="BB1105" s="75"/>
      <c r="BC1105" s="75"/>
      <c r="BD1105" s="75"/>
      <c r="BE1105" s="75"/>
      <c r="BF1105" s="75"/>
      <c r="BG1105" s="75"/>
      <c r="BH1105" s="75"/>
      <c r="BI1105" s="75"/>
      <c r="BJ1105" s="75"/>
      <c r="BK1105" s="75"/>
      <c r="BL1105" s="75"/>
      <c r="BM1105" s="75"/>
      <c r="BN1105" s="75"/>
      <c r="BO1105" s="75"/>
      <c r="BP1105" s="75"/>
      <c r="BQ1105" s="75"/>
      <c r="BR1105" s="75"/>
      <c r="BS1105" s="75"/>
      <c r="BT1105" s="75"/>
      <c r="BU1105" s="75"/>
      <c r="BV1105" s="75"/>
      <c r="BW1105" s="75"/>
      <c r="BX1105" s="57">
        <v>45719</v>
      </c>
      <c r="BY1105" s="65">
        <f>R1105+AX1105</f>
        <v>135</v>
      </c>
      <c r="BZ1105" s="66" t="s">
        <v>2785</v>
      </c>
      <c r="CA1105" s="42">
        <f>T1105+AL1105</f>
        <v>11700000</v>
      </c>
      <c r="CB1105" s="66" t="s">
        <v>656</v>
      </c>
    </row>
    <row r="1106" spans="1:80" s="58" customFormat="1" ht="29.25" customHeight="1" x14ac:dyDescent="0.3">
      <c r="A1106" s="75">
        <v>1105</v>
      </c>
      <c r="B1106" s="73">
        <v>118286</v>
      </c>
      <c r="C1106" s="71" t="s">
        <v>71</v>
      </c>
      <c r="D1106" s="71" t="s">
        <v>72</v>
      </c>
      <c r="E1106" s="71" t="s">
        <v>73</v>
      </c>
      <c r="F1106" s="66" t="s">
        <v>6126</v>
      </c>
      <c r="G1106" s="38" t="s">
        <v>1484</v>
      </c>
      <c r="H1106" s="76" t="s">
        <v>76</v>
      </c>
      <c r="I1106" s="76" t="s">
        <v>6127</v>
      </c>
      <c r="J1106" s="127" t="s">
        <v>6128</v>
      </c>
      <c r="K1106" s="66" t="s">
        <v>80</v>
      </c>
      <c r="L1106" s="76" t="s">
        <v>81</v>
      </c>
      <c r="M1106" s="86">
        <v>45588</v>
      </c>
      <c r="N1106" s="86">
        <v>45593</v>
      </c>
      <c r="O1106" s="86">
        <v>45684</v>
      </c>
      <c r="P1106" s="76">
        <v>3</v>
      </c>
      <c r="Q1106" s="76">
        <v>0</v>
      </c>
      <c r="R1106" s="76">
        <f t="shared" si="25"/>
        <v>90</v>
      </c>
      <c r="S1106" s="76" t="s">
        <v>2842</v>
      </c>
      <c r="T1106" s="69">
        <v>10800000</v>
      </c>
      <c r="U1106" s="69">
        <v>3600000</v>
      </c>
      <c r="V1106" s="77">
        <v>1936</v>
      </c>
      <c r="W1106" s="97">
        <v>45573</v>
      </c>
      <c r="X1106" s="45">
        <v>10800000</v>
      </c>
      <c r="Y1106" s="77">
        <v>2538</v>
      </c>
      <c r="Z1106" s="97">
        <v>45590</v>
      </c>
      <c r="AA1106" s="111">
        <v>10800000</v>
      </c>
      <c r="AB1106" s="77" t="s">
        <v>84</v>
      </c>
      <c r="AC1106" s="86">
        <v>45581</v>
      </c>
      <c r="AD1106" s="48" t="s">
        <v>6129</v>
      </c>
      <c r="AE1106" s="8" t="s">
        <v>6130</v>
      </c>
      <c r="AF1106" s="77" t="s">
        <v>87</v>
      </c>
      <c r="AG1106" s="61" t="s">
        <v>235</v>
      </c>
      <c r="AH1106" s="60" t="s">
        <v>4461</v>
      </c>
      <c r="AI1106" s="48" t="s">
        <v>108</v>
      </c>
      <c r="AJ1106" s="97">
        <v>45650</v>
      </c>
      <c r="AK1106" s="50">
        <v>5400000</v>
      </c>
      <c r="AL1106" s="50">
        <v>5400000</v>
      </c>
      <c r="AM1106" s="48">
        <v>123842</v>
      </c>
      <c r="AN1106" s="46">
        <v>2089</v>
      </c>
      <c r="AO1106" s="59">
        <v>45642</v>
      </c>
      <c r="AP1106" s="50">
        <v>5400000</v>
      </c>
      <c r="AQ1106" s="46">
        <v>2711</v>
      </c>
      <c r="AR1106" s="59">
        <v>45653</v>
      </c>
      <c r="AS1106" s="50">
        <v>5400000</v>
      </c>
      <c r="AT1106" s="66">
        <v>1</v>
      </c>
      <c r="AU1106" s="66">
        <v>15</v>
      </c>
      <c r="AV1106" s="66">
        <f t="shared" ref="AV1106:AV1111" si="26">AT1106*30+AU1106</f>
        <v>45</v>
      </c>
      <c r="AW1106" s="66" t="s">
        <v>110</v>
      </c>
      <c r="AX1106" s="66">
        <v>45</v>
      </c>
      <c r="AY1106" s="86">
        <v>45728</v>
      </c>
      <c r="AZ1106" s="75"/>
      <c r="BA1106" s="75"/>
      <c r="BB1106" s="75"/>
      <c r="BC1106" s="75"/>
      <c r="BD1106" s="75"/>
      <c r="BE1106" s="75"/>
      <c r="BF1106" s="75"/>
      <c r="BG1106" s="75"/>
      <c r="BH1106" s="75"/>
      <c r="BI1106" s="75"/>
      <c r="BJ1106" s="75"/>
      <c r="BK1106" s="75"/>
      <c r="BL1106" s="75"/>
      <c r="BM1106" s="75"/>
      <c r="BN1106" s="75"/>
      <c r="BO1106" s="75"/>
      <c r="BP1106" s="75"/>
      <c r="BQ1106" s="75"/>
      <c r="BR1106" s="75"/>
      <c r="BS1106" s="75"/>
      <c r="BT1106" s="75"/>
      <c r="BU1106" s="75"/>
      <c r="BV1106" s="75"/>
      <c r="BW1106" s="75"/>
      <c r="BX1106" s="86">
        <v>45728</v>
      </c>
      <c r="BY1106" s="65">
        <f>R1106+AX1106</f>
        <v>135</v>
      </c>
      <c r="BZ1106" s="66" t="s">
        <v>2785</v>
      </c>
      <c r="CA1106" s="42">
        <f>T1106+AL1106</f>
        <v>16200000</v>
      </c>
      <c r="CB1106" s="66" t="s">
        <v>656</v>
      </c>
    </row>
    <row r="1107" spans="1:80" s="58" customFormat="1" ht="29.25" customHeight="1" x14ac:dyDescent="0.3">
      <c r="A1107" s="75">
        <v>1106</v>
      </c>
      <c r="B1107" s="73">
        <v>118484</v>
      </c>
      <c r="C1107" s="71" t="s">
        <v>71</v>
      </c>
      <c r="D1107" s="71" t="s">
        <v>72</v>
      </c>
      <c r="E1107" s="71" t="s">
        <v>73</v>
      </c>
      <c r="F1107" s="66" t="s">
        <v>6131</v>
      </c>
      <c r="G1107" s="38" t="s">
        <v>144</v>
      </c>
      <c r="H1107" s="76" t="s">
        <v>76</v>
      </c>
      <c r="I1107" s="76" t="s">
        <v>6132</v>
      </c>
      <c r="J1107" s="127" t="s">
        <v>146</v>
      </c>
      <c r="K1107" s="66" t="s">
        <v>80</v>
      </c>
      <c r="L1107" s="76" t="s">
        <v>81</v>
      </c>
      <c r="M1107" s="86">
        <v>45581</v>
      </c>
      <c r="N1107" s="86">
        <v>45582</v>
      </c>
      <c r="O1107" s="86">
        <v>45673</v>
      </c>
      <c r="P1107" s="76">
        <v>3</v>
      </c>
      <c r="Q1107" s="76">
        <v>0</v>
      </c>
      <c r="R1107" s="76">
        <f t="shared" si="25"/>
        <v>90</v>
      </c>
      <c r="S1107" s="76" t="s">
        <v>2842</v>
      </c>
      <c r="T1107" s="69">
        <v>9000000</v>
      </c>
      <c r="U1107" s="69">
        <v>3000000</v>
      </c>
      <c r="V1107" s="77">
        <v>1942</v>
      </c>
      <c r="W1107" s="97">
        <v>45573</v>
      </c>
      <c r="X1107" s="45">
        <v>9000000</v>
      </c>
      <c r="Y1107" s="77">
        <v>2487</v>
      </c>
      <c r="Z1107" s="97">
        <v>45582</v>
      </c>
      <c r="AA1107" s="111">
        <v>9000000</v>
      </c>
      <c r="AB1107" s="77" t="s">
        <v>84</v>
      </c>
      <c r="AC1107" s="86">
        <v>45581</v>
      </c>
      <c r="AD1107" s="48" t="s">
        <v>6133</v>
      </c>
      <c r="AE1107" s="8" t="s">
        <v>6134</v>
      </c>
      <c r="AF1107" s="77" t="s">
        <v>87</v>
      </c>
      <c r="AG1107" s="61" t="s">
        <v>149</v>
      </c>
      <c r="AH1107" s="60" t="s">
        <v>183</v>
      </c>
      <c r="AI1107" s="48" t="s">
        <v>108</v>
      </c>
      <c r="AJ1107" s="97">
        <v>45649</v>
      </c>
      <c r="AK1107" s="50">
        <v>4500000</v>
      </c>
      <c r="AL1107" s="50">
        <v>4500000</v>
      </c>
      <c r="AM1107" s="48">
        <v>123911</v>
      </c>
      <c r="AN1107" s="46">
        <v>2138</v>
      </c>
      <c r="AO1107" s="59">
        <v>45643</v>
      </c>
      <c r="AP1107" s="50">
        <v>4500000</v>
      </c>
      <c r="AQ1107" s="46">
        <v>2727</v>
      </c>
      <c r="AR1107" s="59">
        <v>45653</v>
      </c>
      <c r="AS1107" s="50">
        <v>4500000</v>
      </c>
      <c r="AT1107" s="66">
        <v>1</v>
      </c>
      <c r="AU1107" s="66">
        <v>15</v>
      </c>
      <c r="AV1107" s="66">
        <f t="shared" si="26"/>
        <v>45</v>
      </c>
      <c r="AW1107" s="66" t="s">
        <v>110</v>
      </c>
      <c r="AX1107" s="66">
        <v>45</v>
      </c>
      <c r="AY1107" s="86">
        <v>45717</v>
      </c>
      <c r="AZ1107" s="75"/>
      <c r="BA1107" s="75"/>
      <c r="BB1107" s="75"/>
      <c r="BC1107" s="75"/>
      <c r="BD1107" s="75"/>
      <c r="BE1107" s="75"/>
      <c r="BF1107" s="75"/>
      <c r="BG1107" s="75"/>
      <c r="BH1107" s="75"/>
      <c r="BI1107" s="75"/>
      <c r="BJ1107" s="75"/>
      <c r="BK1107" s="75"/>
      <c r="BL1107" s="75"/>
      <c r="BM1107" s="75"/>
      <c r="BN1107" s="75"/>
      <c r="BO1107" s="75"/>
      <c r="BP1107" s="75"/>
      <c r="BQ1107" s="75"/>
      <c r="BR1107" s="75"/>
      <c r="BS1107" s="75"/>
      <c r="BT1107" s="75"/>
      <c r="BU1107" s="75"/>
      <c r="BV1107" s="75"/>
      <c r="BW1107" s="75"/>
      <c r="BX1107" s="86">
        <v>45717</v>
      </c>
      <c r="BY1107" s="65">
        <f>R1107+AX1107</f>
        <v>135</v>
      </c>
      <c r="BZ1107" s="66" t="s">
        <v>2785</v>
      </c>
      <c r="CA1107" s="42">
        <f>T1107+AL1107</f>
        <v>13500000</v>
      </c>
      <c r="CB1107" s="66" t="s">
        <v>656</v>
      </c>
    </row>
    <row r="1108" spans="1:80" s="58" customFormat="1" ht="29.25" customHeight="1" x14ac:dyDescent="0.3">
      <c r="A1108" s="75">
        <v>1107</v>
      </c>
      <c r="B1108" s="73">
        <v>117977</v>
      </c>
      <c r="C1108" s="71" t="s">
        <v>738</v>
      </c>
      <c r="D1108" s="71" t="s">
        <v>186</v>
      </c>
      <c r="E1108" s="71" t="s">
        <v>187</v>
      </c>
      <c r="F1108" s="66" t="s">
        <v>6135</v>
      </c>
      <c r="G1108" s="38" t="s">
        <v>747</v>
      </c>
      <c r="H1108" s="76" t="s">
        <v>76</v>
      </c>
      <c r="I1108" s="76" t="s">
        <v>6136</v>
      </c>
      <c r="J1108" s="127" t="s">
        <v>969</v>
      </c>
      <c r="K1108" s="66" t="s">
        <v>80</v>
      </c>
      <c r="L1108" s="76" t="s">
        <v>81</v>
      </c>
      <c r="M1108" s="86">
        <v>45581</v>
      </c>
      <c r="N1108" s="86">
        <v>45586</v>
      </c>
      <c r="O1108" s="86">
        <v>45677</v>
      </c>
      <c r="P1108" s="76">
        <v>3</v>
      </c>
      <c r="Q1108" s="76">
        <v>0</v>
      </c>
      <c r="R1108" s="76">
        <f t="shared" si="25"/>
        <v>90</v>
      </c>
      <c r="S1108" s="76" t="s">
        <v>2842</v>
      </c>
      <c r="T1108" s="69">
        <v>22200000</v>
      </c>
      <c r="U1108" s="69">
        <v>7400000</v>
      </c>
      <c r="V1108" s="77">
        <v>1939</v>
      </c>
      <c r="W1108" s="97">
        <v>45573</v>
      </c>
      <c r="X1108" s="45">
        <v>22200000</v>
      </c>
      <c r="Y1108" s="77">
        <v>2488</v>
      </c>
      <c r="Z1108" s="97">
        <v>45582</v>
      </c>
      <c r="AA1108" s="111">
        <v>22200000</v>
      </c>
      <c r="AB1108" s="77" t="s">
        <v>84</v>
      </c>
      <c r="AC1108" s="86">
        <v>45581</v>
      </c>
      <c r="AD1108" s="48" t="s">
        <v>6137</v>
      </c>
      <c r="AE1108" s="8" t="s">
        <v>6138</v>
      </c>
      <c r="AF1108" s="77" t="s">
        <v>87</v>
      </c>
      <c r="AG1108" s="61" t="s">
        <v>746</v>
      </c>
      <c r="AH1108" s="60" t="s">
        <v>6139</v>
      </c>
      <c r="AI1108" s="48" t="s">
        <v>108</v>
      </c>
      <c r="AJ1108" s="97">
        <v>45656</v>
      </c>
      <c r="AK1108" s="50">
        <v>11100000</v>
      </c>
      <c r="AL1108" s="50">
        <v>11100000</v>
      </c>
      <c r="AM1108" s="48">
        <v>123897</v>
      </c>
      <c r="AN1108" s="46">
        <v>2129</v>
      </c>
      <c r="AO1108" s="59">
        <v>45643</v>
      </c>
      <c r="AP1108" s="50">
        <v>11100000</v>
      </c>
      <c r="AQ1108" s="46">
        <v>2837</v>
      </c>
      <c r="AR1108" s="59">
        <v>45656</v>
      </c>
      <c r="AS1108" s="50">
        <v>11100000</v>
      </c>
      <c r="AT1108" s="66">
        <v>1</v>
      </c>
      <c r="AU1108" s="66">
        <v>15</v>
      </c>
      <c r="AV1108" s="66">
        <f t="shared" si="26"/>
        <v>45</v>
      </c>
      <c r="AW1108" s="66" t="s">
        <v>110</v>
      </c>
      <c r="AX1108" s="66">
        <v>45</v>
      </c>
      <c r="AY1108" s="86">
        <v>45721</v>
      </c>
      <c r="AZ1108" s="75"/>
      <c r="BA1108" s="75"/>
      <c r="BB1108" s="75"/>
      <c r="BC1108" s="75"/>
      <c r="BD1108" s="75"/>
      <c r="BE1108" s="75"/>
      <c r="BF1108" s="75"/>
      <c r="BG1108" s="75"/>
      <c r="BH1108" s="75"/>
      <c r="BI1108" s="75"/>
      <c r="BJ1108" s="75"/>
      <c r="BK1108" s="75"/>
      <c r="BL1108" s="75"/>
      <c r="BM1108" s="75"/>
      <c r="BN1108" s="75"/>
      <c r="BO1108" s="75"/>
      <c r="BP1108" s="75"/>
      <c r="BQ1108" s="75"/>
      <c r="BR1108" s="75"/>
      <c r="BS1108" s="75"/>
      <c r="BT1108" s="75"/>
      <c r="BU1108" s="75"/>
      <c r="BV1108" s="75"/>
      <c r="BW1108" s="75"/>
      <c r="BX1108" s="86">
        <v>45721</v>
      </c>
      <c r="BY1108" s="65">
        <f>R1108+AX1108</f>
        <v>135</v>
      </c>
      <c r="BZ1108" s="66" t="s">
        <v>2785</v>
      </c>
      <c r="CA1108" s="42">
        <f>T1108+AL1108</f>
        <v>33300000</v>
      </c>
      <c r="CB1108" s="66" t="s">
        <v>656</v>
      </c>
    </row>
    <row r="1109" spans="1:80" s="58" customFormat="1" ht="29.25" customHeight="1" x14ac:dyDescent="0.3">
      <c r="A1109" s="75">
        <v>1108</v>
      </c>
      <c r="B1109" s="73">
        <v>118661</v>
      </c>
      <c r="C1109" s="71" t="s">
        <v>133</v>
      </c>
      <c r="D1109" s="71" t="s">
        <v>134</v>
      </c>
      <c r="E1109" s="71" t="s">
        <v>73</v>
      </c>
      <c r="F1109" s="66" t="s">
        <v>6140</v>
      </c>
      <c r="G1109" s="38" t="s">
        <v>6141</v>
      </c>
      <c r="H1109" s="76" t="s">
        <v>76</v>
      </c>
      <c r="I1109" s="76" t="s">
        <v>6142</v>
      </c>
      <c r="J1109" s="127" t="s">
        <v>993</v>
      </c>
      <c r="K1109" s="66" t="s">
        <v>80</v>
      </c>
      <c r="L1109" s="76" t="s">
        <v>81</v>
      </c>
      <c r="M1109" s="86">
        <v>45583</v>
      </c>
      <c r="N1109" s="86">
        <v>45590</v>
      </c>
      <c r="O1109" s="86">
        <v>45681</v>
      </c>
      <c r="P1109" s="76">
        <v>3</v>
      </c>
      <c r="Q1109" s="76">
        <v>0</v>
      </c>
      <c r="R1109" s="76">
        <f t="shared" si="25"/>
        <v>90</v>
      </c>
      <c r="S1109" s="76" t="s">
        <v>2842</v>
      </c>
      <c r="T1109" s="69">
        <v>25500000</v>
      </c>
      <c r="U1109" s="69">
        <v>8500000</v>
      </c>
      <c r="V1109" s="77">
        <v>1908</v>
      </c>
      <c r="W1109" s="97">
        <v>45573</v>
      </c>
      <c r="X1109" s="45">
        <v>25500000</v>
      </c>
      <c r="Y1109" s="77">
        <v>2492</v>
      </c>
      <c r="Z1109" s="97">
        <v>45586</v>
      </c>
      <c r="AA1109" s="111">
        <v>25500000</v>
      </c>
      <c r="AB1109" s="77" t="s">
        <v>84</v>
      </c>
      <c r="AC1109" s="86">
        <v>45583</v>
      </c>
      <c r="AD1109" s="48" t="s">
        <v>6143</v>
      </c>
      <c r="AE1109" s="8" t="s">
        <v>6144</v>
      </c>
      <c r="AF1109" s="77" t="s">
        <v>87</v>
      </c>
      <c r="AG1109" s="61" t="s">
        <v>4606</v>
      </c>
      <c r="AH1109" s="61" t="s">
        <v>107</v>
      </c>
      <c r="AI1109" s="48" t="s">
        <v>108</v>
      </c>
      <c r="AJ1109" s="97">
        <v>45650</v>
      </c>
      <c r="AK1109" s="50">
        <v>12750000</v>
      </c>
      <c r="AL1109" s="50">
        <v>12750000</v>
      </c>
      <c r="AM1109" s="48">
        <v>123850</v>
      </c>
      <c r="AN1109" s="46">
        <v>2107</v>
      </c>
      <c r="AO1109" s="59">
        <v>45643</v>
      </c>
      <c r="AP1109" s="50">
        <v>12750000</v>
      </c>
      <c r="AQ1109" s="46">
        <v>2728</v>
      </c>
      <c r="AR1109" s="59">
        <v>45653</v>
      </c>
      <c r="AS1109" s="50">
        <v>12750000</v>
      </c>
      <c r="AT1109" s="66">
        <v>1</v>
      </c>
      <c r="AU1109" s="66">
        <v>15</v>
      </c>
      <c r="AV1109" s="66">
        <f t="shared" si="26"/>
        <v>45</v>
      </c>
      <c r="AW1109" s="66" t="s">
        <v>110</v>
      </c>
      <c r="AX1109" s="66">
        <v>45</v>
      </c>
      <c r="AY1109" s="86">
        <v>45725</v>
      </c>
      <c r="AZ1109" s="75"/>
      <c r="BA1109" s="75"/>
      <c r="BB1109" s="75"/>
      <c r="BC1109" s="75"/>
      <c r="BD1109" s="75"/>
      <c r="BE1109" s="75"/>
      <c r="BF1109" s="75"/>
      <c r="BG1109" s="75"/>
      <c r="BH1109" s="75"/>
      <c r="BI1109" s="75"/>
      <c r="BJ1109" s="75"/>
      <c r="BK1109" s="75"/>
      <c r="BL1109" s="75"/>
      <c r="BM1109" s="75"/>
      <c r="BN1109" s="75"/>
      <c r="BO1109" s="75"/>
      <c r="BP1109" s="75"/>
      <c r="BQ1109" s="75"/>
      <c r="BR1109" s="75"/>
      <c r="BS1109" s="75"/>
      <c r="BT1109" s="75"/>
      <c r="BU1109" s="75"/>
      <c r="BV1109" s="75"/>
      <c r="BW1109" s="75"/>
      <c r="BX1109" s="86">
        <v>45725</v>
      </c>
      <c r="BY1109" s="65">
        <f>R1109+AX1109</f>
        <v>135</v>
      </c>
      <c r="BZ1109" s="66" t="s">
        <v>2785</v>
      </c>
      <c r="CA1109" s="42">
        <f>T1109+AL1109</f>
        <v>38250000</v>
      </c>
      <c r="CB1109" s="66" t="s">
        <v>656</v>
      </c>
    </row>
    <row r="1110" spans="1:80" s="58" customFormat="1" ht="29.25" customHeight="1" x14ac:dyDescent="0.3">
      <c r="A1110" s="75">
        <v>1109</v>
      </c>
      <c r="B1110" s="73">
        <v>118284</v>
      </c>
      <c r="C1110" s="71" t="s">
        <v>71</v>
      </c>
      <c r="D1110" s="71" t="s">
        <v>72</v>
      </c>
      <c r="E1110" s="71" t="s">
        <v>73</v>
      </c>
      <c r="F1110" s="66" t="s">
        <v>6145</v>
      </c>
      <c r="G1110" s="38" t="s">
        <v>677</v>
      </c>
      <c r="H1110" s="76" t="s">
        <v>76</v>
      </c>
      <c r="I1110" s="76" t="s">
        <v>6146</v>
      </c>
      <c r="J1110" s="127" t="s">
        <v>4429</v>
      </c>
      <c r="K1110" s="66" t="s">
        <v>80</v>
      </c>
      <c r="L1110" s="76" t="s">
        <v>81</v>
      </c>
      <c r="M1110" s="86">
        <v>45583</v>
      </c>
      <c r="N1110" s="86">
        <v>45588</v>
      </c>
      <c r="O1110" s="86">
        <v>45679</v>
      </c>
      <c r="P1110" s="76">
        <v>3</v>
      </c>
      <c r="Q1110" s="76">
        <v>0</v>
      </c>
      <c r="R1110" s="76">
        <f t="shared" si="25"/>
        <v>90</v>
      </c>
      <c r="S1110" s="76" t="s">
        <v>2842</v>
      </c>
      <c r="T1110" s="69">
        <v>10800000</v>
      </c>
      <c r="U1110" s="69">
        <v>3600000</v>
      </c>
      <c r="V1110" s="77">
        <v>1935</v>
      </c>
      <c r="W1110" s="97">
        <v>45573</v>
      </c>
      <c r="X1110" s="45">
        <v>10800000</v>
      </c>
      <c r="Y1110" s="77">
        <v>2493</v>
      </c>
      <c r="Z1110" s="97">
        <v>45586</v>
      </c>
      <c r="AA1110" s="111">
        <v>10800000</v>
      </c>
      <c r="AB1110" s="77" t="s">
        <v>84</v>
      </c>
      <c r="AC1110" s="86">
        <v>45583</v>
      </c>
      <c r="AD1110" s="48" t="s">
        <v>6147</v>
      </c>
      <c r="AE1110" s="8" t="s">
        <v>6148</v>
      </c>
      <c r="AF1110" s="77" t="s">
        <v>87</v>
      </c>
      <c r="AG1110" s="61" t="s">
        <v>235</v>
      </c>
      <c r="AH1110" s="60" t="s">
        <v>4461</v>
      </c>
      <c r="AI1110" s="48" t="s">
        <v>108</v>
      </c>
      <c r="AJ1110" s="97">
        <v>45656</v>
      </c>
      <c r="AK1110" s="50">
        <v>5400000</v>
      </c>
      <c r="AL1110" s="50">
        <v>5400000</v>
      </c>
      <c r="AM1110" s="48">
        <v>124532</v>
      </c>
      <c r="AN1110" s="46">
        <v>2145</v>
      </c>
      <c r="AO1110" s="59">
        <v>45646</v>
      </c>
      <c r="AP1110" s="50">
        <v>5400000</v>
      </c>
      <c r="AQ1110" s="46">
        <v>2838</v>
      </c>
      <c r="AR1110" s="59">
        <v>45656</v>
      </c>
      <c r="AS1110" s="50">
        <v>5400000</v>
      </c>
      <c r="AT1110" s="66">
        <v>1</v>
      </c>
      <c r="AU1110" s="66">
        <v>15</v>
      </c>
      <c r="AV1110" s="66">
        <f t="shared" si="26"/>
        <v>45</v>
      </c>
      <c r="AW1110" s="66" t="s">
        <v>110</v>
      </c>
      <c r="AX1110" s="66">
        <v>45</v>
      </c>
      <c r="AY1110" s="86">
        <v>45721</v>
      </c>
      <c r="AZ1110" s="75"/>
      <c r="BA1110" s="75"/>
      <c r="BB1110" s="75"/>
      <c r="BC1110" s="75"/>
      <c r="BD1110" s="75"/>
      <c r="BE1110" s="75"/>
      <c r="BF1110" s="75"/>
      <c r="BG1110" s="75"/>
      <c r="BH1110" s="75"/>
      <c r="BI1110" s="75"/>
      <c r="BJ1110" s="75"/>
      <c r="BK1110" s="75"/>
      <c r="BL1110" s="75"/>
      <c r="BM1110" s="75"/>
      <c r="BN1110" s="75"/>
      <c r="BO1110" s="75"/>
      <c r="BP1110" s="75"/>
      <c r="BQ1110" s="75"/>
      <c r="BR1110" s="75"/>
      <c r="BS1110" s="75"/>
      <c r="BT1110" s="75"/>
      <c r="BU1110" s="75"/>
      <c r="BV1110" s="75"/>
      <c r="BW1110" s="75"/>
      <c r="BX1110" s="86">
        <v>45721</v>
      </c>
      <c r="BY1110" s="65">
        <f>R1110+AX1110</f>
        <v>135</v>
      </c>
      <c r="BZ1110" s="66" t="s">
        <v>2785</v>
      </c>
      <c r="CA1110" s="42">
        <f>T1110+AL1110</f>
        <v>16200000</v>
      </c>
      <c r="CB1110" s="66" t="s">
        <v>656</v>
      </c>
    </row>
    <row r="1111" spans="1:80" s="58" customFormat="1" ht="29.25" customHeight="1" x14ac:dyDescent="0.3">
      <c r="A1111" s="75">
        <v>1110</v>
      </c>
      <c r="B1111" s="73">
        <v>117976</v>
      </c>
      <c r="C1111" s="71" t="s">
        <v>738</v>
      </c>
      <c r="D1111" s="71" t="s">
        <v>186</v>
      </c>
      <c r="E1111" s="71" t="s">
        <v>187</v>
      </c>
      <c r="F1111" s="66" t="s">
        <v>6149</v>
      </c>
      <c r="G1111" s="38" t="s">
        <v>2886</v>
      </c>
      <c r="H1111" s="76" t="s">
        <v>76</v>
      </c>
      <c r="I1111" s="76" t="s">
        <v>6150</v>
      </c>
      <c r="J1111" s="127" t="s">
        <v>742</v>
      </c>
      <c r="K1111" s="66" t="s">
        <v>80</v>
      </c>
      <c r="L1111" s="76" t="s">
        <v>81</v>
      </c>
      <c r="M1111" s="86">
        <v>45583</v>
      </c>
      <c r="N1111" s="86">
        <v>45593</v>
      </c>
      <c r="O1111" s="86">
        <v>45684</v>
      </c>
      <c r="P1111" s="76">
        <v>3</v>
      </c>
      <c r="Q1111" s="76">
        <v>0</v>
      </c>
      <c r="R1111" s="76">
        <f t="shared" si="25"/>
        <v>90</v>
      </c>
      <c r="S1111" s="76" t="s">
        <v>2842</v>
      </c>
      <c r="T1111" s="69">
        <v>12900000</v>
      </c>
      <c r="U1111" s="69">
        <v>4300000</v>
      </c>
      <c r="V1111" s="77">
        <v>1930</v>
      </c>
      <c r="W1111" s="97">
        <v>45573</v>
      </c>
      <c r="X1111" s="45">
        <v>38700000</v>
      </c>
      <c r="Y1111" s="77">
        <v>2494</v>
      </c>
      <c r="Z1111" s="97">
        <v>45586</v>
      </c>
      <c r="AA1111" s="111">
        <v>12900000</v>
      </c>
      <c r="AB1111" s="77" t="s">
        <v>84</v>
      </c>
      <c r="AC1111" s="86">
        <v>45583</v>
      </c>
      <c r="AD1111" s="48" t="s">
        <v>6151</v>
      </c>
      <c r="AE1111" s="8" t="s">
        <v>6152</v>
      </c>
      <c r="AF1111" s="77" t="s">
        <v>87</v>
      </c>
      <c r="AG1111" s="61" t="s">
        <v>746</v>
      </c>
      <c r="AH1111" s="92" t="s">
        <v>747</v>
      </c>
      <c r="AI1111" s="48" t="s">
        <v>108</v>
      </c>
      <c r="AJ1111" s="97">
        <v>45656</v>
      </c>
      <c r="AK1111" s="50">
        <v>6450000</v>
      </c>
      <c r="AL1111" s="50">
        <v>6450000</v>
      </c>
      <c r="AM1111" s="48">
        <v>123900</v>
      </c>
      <c r="AN1111" s="46">
        <v>2118</v>
      </c>
      <c r="AO1111" s="59">
        <v>45643</v>
      </c>
      <c r="AP1111" s="50">
        <v>6450000</v>
      </c>
      <c r="AQ1111" s="46">
        <v>2839</v>
      </c>
      <c r="AR1111" s="59">
        <v>45656</v>
      </c>
      <c r="AS1111" s="50">
        <v>6450000</v>
      </c>
      <c r="AT1111" s="66">
        <v>1</v>
      </c>
      <c r="AU1111" s="66">
        <v>15</v>
      </c>
      <c r="AV1111" s="66">
        <f t="shared" si="26"/>
        <v>45</v>
      </c>
      <c r="AW1111" s="66" t="s">
        <v>110</v>
      </c>
      <c r="AX1111" s="66">
        <v>45</v>
      </c>
      <c r="AY1111" s="86">
        <v>45728</v>
      </c>
      <c r="AZ1111" s="75"/>
      <c r="BA1111" s="75"/>
      <c r="BB1111" s="75"/>
      <c r="BC1111" s="75"/>
      <c r="BD1111" s="75"/>
      <c r="BE1111" s="75"/>
      <c r="BF1111" s="75"/>
      <c r="BG1111" s="75"/>
      <c r="BH1111" s="75"/>
      <c r="BI1111" s="75"/>
      <c r="BJ1111" s="75"/>
      <c r="BK1111" s="75"/>
      <c r="BL1111" s="75"/>
      <c r="BM1111" s="75"/>
      <c r="BN1111" s="75"/>
      <c r="BO1111" s="75"/>
      <c r="BP1111" s="75"/>
      <c r="BQ1111" s="75"/>
      <c r="BR1111" s="75"/>
      <c r="BS1111" s="75"/>
      <c r="BT1111" s="75"/>
      <c r="BU1111" s="75"/>
      <c r="BV1111" s="75"/>
      <c r="BW1111" s="75"/>
      <c r="BX1111" s="86">
        <v>45728</v>
      </c>
      <c r="BY1111" s="65">
        <f>R1111+AX1111</f>
        <v>135</v>
      </c>
      <c r="BZ1111" s="66" t="s">
        <v>2785</v>
      </c>
      <c r="CA1111" s="42">
        <f>T1111+AL1111</f>
        <v>19350000</v>
      </c>
      <c r="CB1111" s="66" t="s">
        <v>656</v>
      </c>
    </row>
    <row r="1112" spans="1:80" s="58" customFormat="1" ht="29.25" customHeight="1" x14ac:dyDescent="0.3">
      <c r="A1112" s="75">
        <v>1111</v>
      </c>
      <c r="B1112" s="73">
        <v>117976</v>
      </c>
      <c r="C1112" s="71" t="s">
        <v>738</v>
      </c>
      <c r="D1112" s="71" t="s">
        <v>186</v>
      </c>
      <c r="E1112" s="71" t="s">
        <v>187</v>
      </c>
      <c r="F1112" s="66" t="s">
        <v>6153</v>
      </c>
      <c r="G1112" s="38" t="s">
        <v>740</v>
      </c>
      <c r="H1112" s="76" t="s">
        <v>76</v>
      </c>
      <c r="I1112" s="76" t="s">
        <v>6154</v>
      </c>
      <c r="J1112" s="127" t="s">
        <v>742</v>
      </c>
      <c r="K1112" s="66" t="s">
        <v>80</v>
      </c>
      <c r="L1112" s="76" t="s">
        <v>81</v>
      </c>
      <c r="M1112" s="86">
        <v>45583</v>
      </c>
      <c r="N1112" s="86">
        <v>45589</v>
      </c>
      <c r="O1112" s="86">
        <v>45680</v>
      </c>
      <c r="P1112" s="76">
        <v>3</v>
      </c>
      <c r="Q1112" s="76">
        <v>0</v>
      </c>
      <c r="R1112" s="76">
        <f t="shared" si="25"/>
        <v>90</v>
      </c>
      <c r="S1112" s="76" t="s">
        <v>2842</v>
      </c>
      <c r="T1112" s="69">
        <v>12900000</v>
      </c>
      <c r="U1112" s="69">
        <v>4300000</v>
      </c>
      <c r="V1112" s="77">
        <v>1930</v>
      </c>
      <c r="W1112" s="97">
        <v>45573</v>
      </c>
      <c r="X1112" s="45">
        <v>38700000</v>
      </c>
      <c r="Y1112" s="77">
        <v>2495</v>
      </c>
      <c r="Z1112" s="97">
        <v>45586</v>
      </c>
      <c r="AA1112" s="111">
        <v>12900000</v>
      </c>
      <c r="AB1112" s="77" t="s">
        <v>84</v>
      </c>
      <c r="AC1112" s="86">
        <v>45583</v>
      </c>
      <c r="AD1112" s="48" t="s">
        <v>6155</v>
      </c>
      <c r="AE1112" s="8" t="s">
        <v>6156</v>
      </c>
      <c r="AF1112" s="77" t="s">
        <v>87</v>
      </c>
      <c r="AG1112" s="61" t="s">
        <v>746</v>
      </c>
      <c r="AH1112" s="60" t="s">
        <v>747</v>
      </c>
      <c r="AI1112" s="48" t="s">
        <v>77</v>
      </c>
      <c r="AJ1112" s="48" t="s">
        <v>77</v>
      </c>
      <c r="AK1112" s="49"/>
      <c r="AL1112" s="50"/>
      <c r="AM1112" s="48" t="s">
        <v>77</v>
      </c>
      <c r="AN1112" s="48" t="s">
        <v>77</v>
      </c>
      <c r="AO1112" s="48" t="s">
        <v>77</v>
      </c>
      <c r="AP1112" s="48" t="s">
        <v>77</v>
      </c>
      <c r="AQ1112" s="48" t="s">
        <v>77</v>
      </c>
      <c r="AR1112" s="48" t="s">
        <v>77</v>
      </c>
      <c r="AS1112" s="48" t="s">
        <v>77</v>
      </c>
      <c r="AT1112" s="51"/>
      <c r="AU1112" s="51"/>
      <c r="AV1112" s="51"/>
      <c r="AW1112" s="51"/>
      <c r="AX1112" s="52"/>
      <c r="AY1112" s="37"/>
      <c r="AZ1112" s="37"/>
      <c r="BA1112" s="75"/>
      <c r="BB1112" s="75"/>
      <c r="BC1112" s="75"/>
      <c r="BD1112" s="75"/>
      <c r="BE1112" s="75"/>
      <c r="BF1112" s="75"/>
      <c r="BG1112" s="75"/>
      <c r="BH1112" s="75"/>
      <c r="BI1112" s="75"/>
      <c r="BJ1112" s="75"/>
      <c r="BK1112" s="75"/>
      <c r="BL1112" s="75"/>
      <c r="BM1112" s="75"/>
      <c r="BN1112" s="75"/>
      <c r="BO1112" s="75"/>
      <c r="BP1112" s="75"/>
      <c r="BQ1112" s="75"/>
      <c r="BR1112" s="75"/>
      <c r="BS1112" s="75"/>
      <c r="BT1112" s="75"/>
      <c r="BU1112" s="75"/>
      <c r="BV1112" s="75"/>
      <c r="BW1112" s="75"/>
      <c r="BX1112" s="64">
        <f>O1112</f>
        <v>45680</v>
      </c>
      <c r="BY1112" s="65">
        <f>R1112+AX1112</f>
        <v>90</v>
      </c>
      <c r="BZ1112" s="66" t="str">
        <f>S1112</f>
        <v>3 MESES</v>
      </c>
      <c r="CA1112" s="42">
        <f>T1112+AL1112</f>
        <v>12900000</v>
      </c>
      <c r="CB1112" s="37" t="s">
        <v>91</v>
      </c>
    </row>
    <row r="1113" spans="1:80" s="58" customFormat="1" ht="29.25" customHeight="1" x14ac:dyDescent="0.3">
      <c r="A1113" s="75">
        <v>1112</v>
      </c>
      <c r="B1113" s="73">
        <v>118945</v>
      </c>
      <c r="C1113" s="71" t="s">
        <v>71</v>
      </c>
      <c r="D1113" s="71" t="s">
        <v>72</v>
      </c>
      <c r="E1113" s="71" t="s">
        <v>73</v>
      </c>
      <c r="F1113" s="66" t="s">
        <v>6157</v>
      </c>
      <c r="G1113" s="38" t="s">
        <v>2136</v>
      </c>
      <c r="H1113" s="76" t="s">
        <v>76</v>
      </c>
      <c r="I1113" s="76" t="s">
        <v>6158</v>
      </c>
      <c r="J1113" s="127" t="s">
        <v>1039</v>
      </c>
      <c r="K1113" s="66" t="s">
        <v>80</v>
      </c>
      <c r="L1113" s="76" t="s">
        <v>81</v>
      </c>
      <c r="M1113" s="86">
        <v>45583</v>
      </c>
      <c r="N1113" s="86">
        <v>45587</v>
      </c>
      <c r="O1113" s="86">
        <v>45678</v>
      </c>
      <c r="P1113" s="76">
        <v>3</v>
      </c>
      <c r="Q1113" s="76">
        <v>0</v>
      </c>
      <c r="R1113" s="76">
        <f t="shared" si="25"/>
        <v>90</v>
      </c>
      <c r="S1113" s="76" t="s">
        <v>2842</v>
      </c>
      <c r="T1113" s="69">
        <v>19500000</v>
      </c>
      <c r="U1113" s="69">
        <v>6500000</v>
      </c>
      <c r="V1113" s="77">
        <v>1917</v>
      </c>
      <c r="W1113" s="97">
        <v>45573</v>
      </c>
      <c r="X1113" s="45">
        <v>58500000</v>
      </c>
      <c r="Y1113" s="77">
        <v>2496</v>
      </c>
      <c r="Z1113" s="97">
        <v>45586</v>
      </c>
      <c r="AA1113" s="111">
        <v>19500000</v>
      </c>
      <c r="AB1113" s="77" t="s">
        <v>84</v>
      </c>
      <c r="AC1113" s="86">
        <v>45583</v>
      </c>
      <c r="AD1113" s="48" t="s">
        <v>6159</v>
      </c>
      <c r="AE1113" s="8" t="s">
        <v>6160</v>
      </c>
      <c r="AF1113" s="77" t="s">
        <v>87</v>
      </c>
      <c r="AG1113" s="61" t="s">
        <v>458</v>
      </c>
      <c r="AH1113" s="99" t="s">
        <v>695</v>
      </c>
      <c r="AI1113" s="48" t="s">
        <v>108</v>
      </c>
      <c r="AJ1113" s="97">
        <v>45649</v>
      </c>
      <c r="AK1113" s="50">
        <v>9750000</v>
      </c>
      <c r="AL1113" s="50">
        <v>9750000</v>
      </c>
      <c r="AM1113" s="48">
        <v>123917</v>
      </c>
      <c r="AN1113" s="46">
        <v>2131</v>
      </c>
      <c r="AO1113" s="59">
        <v>45643</v>
      </c>
      <c r="AP1113" s="50">
        <v>9750000</v>
      </c>
      <c r="AQ1113" s="46">
        <v>2729</v>
      </c>
      <c r="AR1113" s="59">
        <v>45653</v>
      </c>
      <c r="AS1113" s="50">
        <v>9750000</v>
      </c>
      <c r="AT1113" s="66">
        <v>1</v>
      </c>
      <c r="AU1113" s="66">
        <v>15</v>
      </c>
      <c r="AV1113" s="66">
        <f>AT1113*30+AU1113</f>
        <v>45</v>
      </c>
      <c r="AW1113" s="66" t="s">
        <v>110</v>
      </c>
      <c r="AX1113" s="66">
        <v>45</v>
      </c>
      <c r="AY1113" s="86">
        <v>45722</v>
      </c>
      <c r="AZ1113" s="75"/>
      <c r="BA1113" s="75"/>
      <c r="BB1113" s="75"/>
      <c r="BC1113" s="75"/>
      <c r="BD1113" s="75"/>
      <c r="BE1113" s="75"/>
      <c r="BF1113" s="75"/>
      <c r="BG1113" s="75"/>
      <c r="BH1113" s="75"/>
      <c r="BI1113" s="75"/>
      <c r="BJ1113" s="75"/>
      <c r="BK1113" s="75"/>
      <c r="BL1113" s="75"/>
      <c r="BM1113" s="75"/>
      <c r="BN1113" s="75"/>
      <c r="BO1113" s="75"/>
      <c r="BP1113" s="75"/>
      <c r="BQ1113" s="75"/>
      <c r="BR1113" s="75"/>
      <c r="BS1113" s="75"/>
      <c r="BT1113" s="75"/>
      <c r="BU1113" s="75"/>
      <c r="BV1113" s="75"/>
      <c r="BW1113" s="75"/>
      <c r="BX1113" s="86">
        <v>45722</v>
      </c>
      <c r="BY1113" s="65">
        <f>R1113+AX1113</f>
        <v>135</v>
      </c>
      <c r="BZ1113" s="66" t="s">
        <v>2785</v>
      </c>
      <c r="CA1113" s="42">
        <f>T1113+AL1113</f>
        <v>29250000</v>
      </c>
      <c r="CB1113" s="66" t="s">
        <v>656</v>
      </c>
    </row>
    <row r="1114" spans="1:80" s="58" customFormat="1" ht="29.25" customHeight="1" x14ac:dyDescent="0.3">
      <c r="A1114" s="75">
        <v>1113</v>
      </c>
      <c r="B1114" s="73">
        <v>118610</v>
      </c>
      <c r="C1114" s="71" t="s">
        <v>185</v>
      </c>
      <c r="D1114" s="71" t="s">
        <v>186</v>
      </c>
      <c r="E1114" s="71" t="s">
        <v>187</v>
      </c>
      <c r="F1114" s="66" t="s">
        <v>6161</v>
      </c>
      <c r="G1114" s="38" t="s">
        <v>3466</v>
      </c>
      <c r="H1114" s="76" t="s">
        <v>76</v>
      </c>
      <c r="I1114" s="76" t="s">
        <v>6162</v>
      </c>
      <c r="J1114" s="127" t="s">
        <v>3432</v>
      </c>
      <c r="K1114" s="66" t="s">
        <v>80</v>
      </c>
      <c r="L1114" s="76" t="s">
        <v>81</v>
      </c>
      <c r="M1114" s="86">
        <v>45586</v>
      </c>
      <c r="N1114" s="86">
        <v>45589</v>
      </c>
      <c r="O1114" s="86">
        <v>45680</v>
      </c>
      <c r="P1114" s="76">
        <v>3</v>
      </c>
      <c r="Q1114" s="76">
        <v>0</v>
      </c>
      <c r="R1114" s="76">
        <f t="shared" si="25"/>
        <v>90</v>
      </c>
      <c r="S1114" s="76" t="s">
        <v>2842</v>
      </c>
      <c r="T1114" s="69">
        <v>19500000</v>
      </c>
      <c r="U1114" s="69">
        <v>6500000</v>
      </c>
      <c r="V1114" s="77">
        <v>1873</v>
      </c>
      <c r="W1114" s="97">
        <v>45565</v>
      </c>
      <c r="X1114" s="45">
        <v>19500000</v>
      </c>
      <c r="Y1114" s="77">
        <v>2498</v>
      </c>
      <c r="Z1114" s="97">
        <v>45587</v>
      </c>
      <c r="AA1114" s="111">
        <v>19500000</v>
      </c>
      <c r="AB1114" s="77" t="s">
        <v>84</v>
      </c>
      <c r="AC1114" s="86">
        <v>45583</v>
      </c>
      <c r="AD1114" s="48" t="s">
        <v>6163</v>
      </c>
      <c r="AE1114" s="8" t="s">
        <v>6164</v>
      </c>
      <c r="AF1114" s="77" t="s">
        <v>87</v>
      </c>
      <c r="AG1114" s="61" t="s">
        <v>194</v>
      </c>
      <c r="AH1114" s="92" t="s">
        <v>4317</v>
      </c>
      <c r="AI1114" s="48" t="s">
        <v>77</v>
      </c>
      <c r="AJ1114" s="48" t="s">
        <v>77</v>
      </c>
      <c r="AK1114" s="49"/>
      <c r="AL1114" s="50"/>
      <c r="AM1114" s="48" t="s">
        <v>77</v>
      </c>
      <c r="AN1114" s="48" t="s">
        <v>77</v>
      </c>
      <c r="AO1114" s="48" t="s">
        <v>77</v>
      </c>
      <c r="AP1114" s="48" t="s">
        <v>77</v>
      </c>
      <c r="AQ1114" s="48" t="s">
        <v>77</v>
      </c>
      <c r="AR1114" s="48" t="s">
        <v>77</v>
      </c>
      <c r="AS1114" s="48" t="s">
        <v>77</v>
      </c>
      <c r="AT1114" s="51"/>
      <c r="AU1114" s="51"/>
      <c r="AV1114" s="51"/>
      <c r="AW1114" s="51"/>
      <c r="AX1114" s="52"/>
      <c r="AY1114" s="37"/>
      <c r="AZ1114" s="37"/>
      <c r="BA1114" s="75"/>
      <c r="BB1114" s="75"/>
      <c r="BC1114" s="75"/>
      <c r="BD1114" s="75"/>
      <c r="BE1114" s="75"/>
      <c r="BF1114" s="75"/>
      <c r="BG1114" s="75"/>
      <c r="BH1114" s="75"/>
      <c r="BI1114" s="75"/>
      <c r="BJ1114" s="75"/>
      <c r="BK1114" s="75"/>
      <c r="BL1114" s="75"/>
      <c r="BM1114" s="75"/>
      <c r="BN1114" s="75"/>
      <c r="BO1114" s="75"/>
      <c r="BP1114" s="75"/>
      <c r="BQ1114" s="75"/>
      <c r="BR1114" s="75"/>
      <c r="BS1114" s="75"/>
      <c r="BT1114" s="75"/>
      <c r="BU1114" s="75"/>
      <c r="BV1114" s="75"/>
      <c r="BW1114" s="75"/>
      <c r="BX1114" s="64">
        <f>O1114</f>
        <v>45680</v>
      </c>
      <c r="BY1114" s="65">
        <f>R1114+AX1114</f>
        <v>90</v>
      </c>
      <c r="BZ1114" s="66" t="str">
        <f>S1114</f>
        <v>3 MESES</v>
      </c>
      <c r="CA1114" s="42">
        <f>T1114+AL1114</f>
        <v>19500000</v>
      </c>
      <c r="CB1114" s="37" t="s">
        <v>91</v>
      </c>
    </row>
    <row r="1115" spans="1:80" s="58" customFormat="1" ht="29.25" customHeight="1" x14ac:dyDescent="0.3">
      <c r="A1115" s="75">
        <v>1114</v>
      </c>
      <c r="B1115" s="73">
        <v>118794</v>
      </c>
      <c r="C1115" s="71" t="s">
        <v>71</v>
      </c>
      <c r="D1115" s="71" t="s">
        <v>72</v>
      </c>
      <c r="E1115" s="71" t="s">
        <v>73</v>
      </c>
      <c r="F1115" s="66" t="s">
        <v>6165</v>
      </c>
      <c r="G1115" s="38" t="s">
        <v>3854</v>
      </c>
      <c r="H1115" s="76" t="s">
        <v>76</v>
      </c>
      <c r="I1115" s="76" t="s">
        <v>6166</v>
      </c>
      <c r="J1115" s="127" t="s">
        <v>3841</v>
      </c>
      <c r="K1115" s="66" t="s">
        <v>80</v>
      </c>
      <c r="L1115" s="76" t="s">
        <v>81</v>
      </c>
      <c r="M1115" s="86">
        <v>45586</v>
      </c>
      <c r="N1115" s="86">
        <v>45588</v>
      </c>
      <c r="O1115" s="86">
        <v>45679</v>
      </c>
      <c r="P1115" s="76">
        <v>3</v>
      </c>
      <c r="Q1115" s="76">
        <v>0</v>
      </c>
      <c r="R1115" s="76">
        <f t="shared" si="25"/>
        <v>90</v>
      </c>
      <c r="S1115" s="76" t="s">
        <v>2842</v>
      </c>
      <c r="T1115" s="69">
        <v>21000000</v>
      </c>
      <c r="U1115" s="69">
        <v>7000000</v>
      </c>
      <c r="V1115" s="77">
        <v>1864</v>
      </c>
      <c r="W1115" s="97">
        <v>45565</v>
      </c>
      <c r="X1115" s="45">
        <v>42000000</v>
      </c>
      <c r="Y1115" s="77">
        <v>2499</v>
      </c>
      <c r="Z1115" s="97">
        <v>45587</v>
      </c>
      <c r="AA1115" s="111">
        <v>21000000</v>
      </c>
      <c r="AB1115" s="77" t="s">
        <v>84</v>
      </c>
      <c r="AC1115" s="86">
        <v>45583</v>
      </c>
      <c r="AD1115" s="48" t="s">
        <v>6167</v>
      </c>
      <c r="AE1115" s="8" t="s">
        <v>6168</v>
      </c>
      <c r="AF1115" s="77" t="s">
        <v>87</v>
      </c>
      <c r="AG1115" s="61" t="s">
        <v>359</v>
      </c>
      <c r="AH1115" s="48" t="s">
        <v>2909</v>
      </c>
      <c r="AI1115" s="48" t="s">
        <v>108</v>
      </c>
      <c r="AJ1115" s="97">
        <v>45650</v>
      </c>
      <c r="AK1115" s="50">
        <v>10500000</v>
      </c>
      <c r="AL1115" s="50">
        <v>10500000</v>
      </c>
      <c r="AM1115" s="48">
        <v>123881</v>
      </c>
      <c r="AN1115" s="46">
        <v>2113</v>
      </c>
      <c r="AO1115" s="59">
        <v>45643</v>
      </c>
      <c r="AP1115" s="50">
        <v>10500000</v>
      </c>
      <c r="AQ1115" s="46">
        <v>2730</v>
      </c>
      <c r="AR1115" s="59">
        <v>45653</v>
      </c>
      <c r="AS1115" s="50">
        <v>10500000</v>
      </c>
      <c r="AT1115" s="66">
        <v>1</v>
      </c>
      <c r="AU1115" s="66">
        <v>15</v>
      </c>
      <c r="AV1115" s="66">
        <f>AT1115*30+AU1115</f>
        <v>45</v>
      </c>
      <c r="AW1115" s="66" t="s">
        <v>110</v>
      </c>
      <c r="AX1115" s="66">
        <v>45</v>
      </c>
      <c r="AY1115" s="86">
        <v>45723</v>
      </c>
      <c r="AZ1115" s="75"/>
      <c r="BA1115" s="75"/>
      <c r="BB1115" s="75"/>
      <c r="BC1115" s="75"/>
      <c r="BD1115" s="75"/>
      <c r="BE1115" s="75"/>
      <c r="BF1115" s="75"/>
      <c r="BG1115" s="75"/>
      <c r="BH1115" s="75"/>
      <c r="BI1115" s="75"/>
      <c r="BJ1115" s="75"/>
      <c r="BK1115" s="75"/>
      <c r="BL1115" s="75"/>
      <c r="BM1115" s="75"/>
      <c r="BN1115" s="75"/>
      <c r="BO1115" s="75"/>
      <c r="BP1115" s="75"/>
      <c r="BQ1115" s="75"/>
      <c r="BR1115" s="75"/>
      <c r="BS1115" s="75"/>
      <c r="BT1115" s="75"/>
      <c r="BU1115" s="75"/>
      <c r="BV1115" s="75"/>
      <c r="BW1115" s="75"/>
      <c r="BX1115" s="86">
        <v>45723</v>
      </c>
      <c r="BY1115" s="65">
        <f>R1115+AX1115</f>
        <v>135</v>
      </c>
      <c r="BZ1115" s="66" t="s">
        <v>2785</v>
      </c>
      <c r="CA1115" s="42">
        <f>T1115+AL1115</f>
        <v>31500000</v>
      </c>
      <c r="CB1115" s="66" t="s">
        <v>656</v>
      </c>
    </row>
    <row r="1116" spans="1:80" s="58" customFormat="1" ht="29.25" customHeight="1" x14ac:dyDescent="0.3">
      <c r="A1116" s="75">
        <v>1115</v>
      </c>
      <c r="B1116" s="73">
        <v>118477</v>
      </c>
      <c r="C1116" s="71" t="s">
        <v>738</v>
      </c>
      <c r="D1116" s="71" t="s">
        <v>186</v>
      </c>
      <c r="E1116" s="71" t="s">
        <v>187</v>
      </c>
      <c r="F1116" s="66" t="s">
        <v>6169</v>
      </c>
      <c r="G1116" s="38" t="s">
        <v>6170</v>
      </c>
      <c r="H1116" s="76" t="s">
        <v>76</v>
      </c>
      <c r="I1116" s="76" t="s">
        <v>6171</v>
      </c>
      <c r="J1116" s="127" t="s">
        <v>837</v>
      </c>
      <c r="K1116" s="66" t="s">
        <v>80</v>
      </c>
      <c r="L1116" s="76" t="s">
        <v>81</v>
      </c>
      <c r="M1116" s="86">
        <v>45586</v>
      </c>
      <c r="N1116" s="86">
        <v>45589</v>
      </c>
      <c r="O1116" s="86">
        <v>45680</v>
      </c>
      <c r="P1116" s="76">
        <v>3</v>
      </c>
      <c r="Q1116" s="76">
        <v>0</v>
      </c>
      <c r="R1116" s="76">
        <f t="shared" si="25"/>
        <v>90</v>
      </c>
      <c r="S1116" s="76" t="s">
        <v>2842</v>
      </c>
      <c r="T1116" s="69">
        <v>12900000</v>
      </c>
      <c r="U1116" s="69">
        <v>4300000</v>
      </c>
      <c r="V1116" s="77">
        <v>1938</v>
      </c>
      <c r="W1116" s="97">
        <v>45573</v>
      </c>
      <c r="X1116" s="45">
        <v>12900000</v>
      </c>
      <c r="Y1116" s="77">
        <v>2500</v>
      </c>
      <c r="Z1116" s="97">
        <v>45587</v>
      </c>
      <c r="AA1116" s="111">
        <v>12900000</v>
      </c>
      <c r="AB1116" s="77" t="s">
        <v>84</v>
      </c>
      <c r="AC1116" s="86">
        <v>45583</v>
      </c>
      <c r="AD1116" s="48" t="s">
        <v>6172</v>
      </c>
      <c r="AE1116" s="8" t="s">
        <v>6173</v>
      </c>
      <c r="AF1116" s="77" t="s">
        <v>87</v>
      </c>
      <c r="AG1116" s="61" t="s">
        <v>194</v>
      </c>
      <c r="AH1116" s="92" t="s">
        <v>4317</v>
      </c>
      <c r="AI1116" s="48" t="s">
        <v>108</v>
      </c>
      <c r="AJ1116" s="97">
        <v>45650</v>
      </c>
      <c r="AK1116" s="50">
        <v>6450000</v>
      </c>
      <c r="AL1116" s="50">
        <v>6450000</v>
      </c>
      <c r="AM1116" s="48">
        <v>123507</v>
      </c>
      <c r="AN1116" s="46">
        <v>2084</v>
      </c>
      <c r="AO1116" s="59">
        <v>45642</v>
      </c>
      <c r="AP1116" s="50">
        <v>6450000</v>
      </c>
      <c r="AQ1116" s="46">
        <v>2679</v>
      </c>
      <c r="AR1116" s="59">
        <v>45652</v>
      </c>
      <c r="AS1116" s="50">
        <v>6450000</v>
      </c>
      <c r="AT1116" s="66">
        <v>1</v>
      </c>
      <c r="AU1116" s="66">
        <v>15</v>
      </c>
      <c r="AV1116" s="66">
        <f>AT1116*30+AU1116</f>
        <v>45</v>
      </c>
      <c r="AW1116" s="66" t="s">
        <v>110</v>
      </c>
      <c r="AX1116" s="66">
        <v>45</v>
      </c>
      <c r="AY1116" s="86">
        <v>45724</v>
      </c>
      <c r="AZ1116" s="75"/>
      <c r="BA1116" s="75"/>
      <c r="BB1116" s="75"/>
      <c r="BC1116" s="75"/>
      <c r="BD1116" s="75"/>
      <c r="BE1116" s="75"/>
      <c r="BF1116" s="75"/>
      <c r="BG1116" s="75"/>
      <c r="BH1116" s="75"/>
      <c r="BI1116" s="75"/>
      <c r="BJ1116" s="75"/>
      <c r="BK1116" s="75"/>
      <c r="BL1116" s="75"/>
      <c r="BM1116" s="75"/>
      <c r="BN1116" s="75"/>
      <c r="BO1116" s="75"/>
      <c r="BP1116" s="75"/>
      <c r="BQ1116" s="75"/>
      <c r="BR1116" s="75"/>
      <c r="BS1116" s="75"/>
      <c r="BT1116" s="75"/>
      <c r="BU1116" s="75"/>
      <c r="BV1116" s="75"/>
      <c r="BW1116" s="75"/>
      <c r="BX1116" s="86">
        <v>45724</v>
      </c>
      <c r="BY1116" s="65">
        <f>R1116+AX1116</f>
        <v>135</v>
      </c>
      <c r="BZ1116" s="66" t="s">
        <v>2785</v>
      </c>
      <c r="CA1116" s="42">
        <f>T1116+AL1116</f>
        <v>19350000</v>
      </c>
      <c r="CB1116" s="66" t="s">
        <v>656</v>
      </c>
    </row>
    <row r="1117" spans="1:80" s="58" customFormat="1" ht="29.25" customHeight="1" x14ac:dyDescent="0.3">
      <c r="A1117" s="75">
        <v>1116</v>
      </c>
      <c r="B1117" s="73">
        <v>118804</v>
      </c>
      <c r="C1117" s="71" t="s">
        <v>71</v>
      </c>
      <c r="D1117" s="71" t="s">
        <v>72</v>
      </c>
      <c r="E1117" s="71" t="s">
        <v>73</v>
      </c>
      <c r="F1117" s="66" t="s">
        <v>6174</v>
      </c>
      <c r="G1117" s="38" t="s">
        <v>434</v>
      </c>
      <c r="H1117" s="76" t="s">
        <v>76</v>
      </c>
      <c r="I1117" s="76" t="s">
        <v>6175</v>
      </c>
      <c r="J1117" s="127" t="s">
        <v>4293</v>
      </c>
      <c r="K1117" s="66" t="s">
        <v>80</v>
      </c>
      <c r="L1117" s="76" t="s">
        <v>81</v>
      </c>
      <c r="M1117" s="86">
        <v>45583</v>
      </c>
      <c r="N1117" s="86">
        <v>45587</v>
      </c>
      <c r="O1117" s="86">
        <v>45678</v>
      </c>
      <c r="P1117" s="76">
        <v>3</v>
      </c>
      <c r="Q1117" s="76">
        <v>0</v>
      </c>
      <c r="R1117" s="76">
        <f t="shared" si="25"/>
        <v>90</v>
      </c>
      <c r="S1117" s="76" t="s">
        <v>2842</v>
      </c>
      <c r="T1117" s="69">
        <v>14400000</v>
      </c>
      <c r="U1117" s="69">
        <v>4800000</v>
      </c>
      <c r="V1117" s="77">
        <v>1869</v>
      </c>
      <c r="W1117" s="97">
        <v>45565</v>
      </c>
      <c r="X1117" s="45">
        <v>14400000</v>
      </c>
      <c r="Y1117" s="77">
        <v>2497</v>
      </c>
      <c r="Z1117" s="97">
        <v>45586</v>
      </c>
      <c r="AA1117" s="111">
        <v>14400000</v>
      </c>
      <c r="AB1117" s="77" t="s">
        <v>84</v>
      </c>
      <c r="AC1117" s="86">
        <v>45583</v>
      </c>
      <c r="AD1117" s="48" t="s">
        <v>6176</v>
      </c>
      <c r="AE1117" s="8" t="s">
        <v>6177</v>
      </c>
      <c r="AF1117" s="77" t="s">
        <v>87</v>
      </c>
      <c r="AG1117" s="61" t="s">
        <v>439</v>
      </c>
      <c r="AH1117" s="60" t="s">
        <v>4392</v>
      </c>
      <c r="AI1117" s="48" t="s">
        <v>108</v>
      </c>
      <c r="AJ1117" s="97">
        <v>45650</v>
      </c>
      <c r="AK1117" s="50">
        <v>7200000</v>
      </c>
      <c r="AL1117" s="50">
        <v>7200000</v>
      </c>
      <c r="AM1117" s="48">
        <v>123873</v>
      </c>
      <c r="AN1117" s="46">
        <v>2110</v>
      </c>
      <c r="AO1117" s="59">
        <v>45643</v>
      </c>
      <c r="AP1117" s="50">
        <v>7200000</v>
      </c>
      <c r="AQ1117" s="46">
        <v>2731</v>
      </c>
      <c r="AR1117" s="59">
        <v>45653</v>
      </c>
      <c r="AS1117" s="50">
        <v>7200000</v>
      </c>
      <c r="AT1117" s="66">
        <v>1</v>
      </c>
      <c r="AU1117" s="66">
        <v>15</v>
      </c>
      <c r="AV1117" s="66">
        <f>AT1117*30+AU1117</f>
        <v>45</v>
      </c>
      <c r="AW1117" s="66" t="s">
        <v>110</v>
      </c>
      <c r="AX1117" s="66">
        <v>45</v>
      </c>
      <c r="AY1117" s="86">
        <v>45722</v>
      </c>
      <c r="AZ1117" s="75"/>
      <c r="BA1117" s="75"/>
      <c r="BB1117" s="75"/>
      <c r="BC1117" s="75"/>
      <c r="BD1117" s="75"/>
      <c r="BE1117" s="75"/>
      <c r="BF1117" s="75"/>
      <c r="BG1117" s="75"/>
      <c r="BH1117" s="75"/>
      <c r="BI1117" s="75"/>
      <c r="BJ1117" s="75"/>
      <c r="BK1117" s="75"/>
      <c r="BL1117" s="75"/>
      <c r="BM1117" s="75"/>
      <c r="BN1117" s="75"/>
      <c r="BO1117" s="75"/>
      <c r="BP1117" s="75"/>
      <c r="BQ1117" s="75"/>
      <c r="BR1117" s="75"/>
      <c r="BS1117" s="75"/>
      <c r="BT1117" s="75"/>
      <c r="BU1117" s="75"/>
      <c r="BV1117" s="75"/>
      <c r="BW1117" s="75"/>
      <c r="BX1117" s="86">
        <v>45722</v>
      </c>
      <c r="BY1117" s="65">
        <f>R1117+AX1117</f>
        <v>135</v>
      </c>
      <c r="BZ1117" s="66" t="s">
        <v>2785</v>
      </c>
      <c r="CA1117" s="42">
        <f>T1117+AL1117</f>
        <v>21600000</v>
      </c>
      <c r="CB1117" s="66" t="s">
        <v>656</v>
      </c>
    </row>
    <row r="1118" spans="1:80" s="58" customFormat="1" ht="29.25" customHeight="1" x14ac:dyDescent="0.3">
      <c r="A1118" s="75">
        <v>1117</v>
      </c>
      <c r="B1118" s="73">
        <v>119146</v>
      </c>
      <c r="C1118" s="71" t="s">
        <v>71</v>
      </c>
      <c r="D1118" s="71" t="s">
        <v>72</v>
      </c>
      <c r="E1118" s="71" t="s">
        <v>73</v>
      </c>
      <c r="F1118" s="66" t="s">
        <v>6178</v>
      </c>
      <c r="G1118" s="38" t="s">
        <v>6179</v>
      </c>
      <c r="H1118" s="76" t="s">
        <v>76</v>
      </c>
      <c r="I1118" s="76" t="s">
        <v>6180</v>
      </c>
      <c r="J1118" s="127" t="s">
        <v>6181</v>
      </c>
      <c r="K1118" s="66" t="s">
        <v>80</v>
      </c>
      <c r="L1118" s="76" t="s">
        <v>81</v>
      </c>
      <c r="M1118" s="86">
        <v>45586</v>
      </c>
      <c r="N1118" s="86">
        <v>45587</v>
      </c>
      <c r="O1118" s="86">
        <v>45663</v>
      </c>
      <c r="P1118" s="76">
        <v>2</v>
      </c>
      <c r="Q1118" s="76">
        <v>15</v>
      </c>
      <c r="R1118" s="76">
        <f>2*30+15</f>
        <v>75</v>
      </c>
      <c r="S1118" s="76" t="s">
        <v>4350</v>
      </c>
      <c r="T1118" s="69">
        <v>17500000</v>
      </c>
      <c r="U1118" s="69">
        <v>7000000</v>
      </c>
      <c r="V1118" s="77">
        <v>1950</v>
      </c>
      <c r="W1118" s="97">
        <v>45581</v>
      </c>
      <c r="X1118" s="45">
        <v>35000000</v>
      </c>
      <c r="Y1118" s="77">
        <v>2501</v>
      </c>
      <c r="Z1118" s="97">
        <v>45587</v>
      </c>
      <c r="AA1118" s="111">
        <v>17500000</v>
      </c>
      <c r="AB1118" s="77" t="s">
        <v>84</v>
      </c>
      <c r="AC1118" s="86">
        <v>45586</v>
      </c>
      <c r="AD1118" s="48" t="s">
        <v>6182</v>
      </c>
      <c r="AE1118" s="8" t="s">
        <v>6183</v>
      </c>
      <c r="AF1118" s="77" t="s">
        <v>87</v>
      </c>
      <c r="AG1118" s="48" t="s">
        <v>88</v>
      </c>
      <c r="AH1118" s="105" t="s">
        <v>4345</v>
      </c>
      <c r="AI1118" s="48" t="s">
        <v>108</v>
      </c>
      <c r="AJ1118" s="97">
        <v>45652</v>
      </c>
      <c r="AK1118" s="50">
        <v>7000000</v>
      </c>
      <c r="AL1118" s="50">
        <v>7000000</v>
      </c>
      <c r="AM1118" s="48">
        <v>125178</v>
      </c>
      <c r="AN1118" s="46">
        <v>2215</v>
      </c>
      <c r="AO1118" s="59">
        <v>45650</v>
      </c>
      <c r="AP1118" s="50">
        <v>7000000</v>
      </c>
      <c r="AQ1118" s="46">
        <v>2752</v>
      </c>
      <c r="AR1118" s="59">
        <v>45653</v>
      </c>
      <c r="AS1118" s="50">
        <v>7000000</v>
      </c>
      <c r="AT1118" s="66">
        <v>1</v>
      </c>
      <c r="AU1118" s="66">
        <v>0</v>
      </c>
      <c r="AV1118" s="66">
        <f>AT1118*30+AU1118</f>
        <v>30</v>
      </c>
      <c r="AW1118" s="66" t="s">
        <v>6120</v>
      </c>
      <c r="AX1118" s="66">
        <v>30</v>
      </c>
      <c r="AY1118" s="86">
        <v>45694</v>
      </c>
      <c r="AZ1118" s="75"/>
      <c r="BA1118" s="75"/>
      <c r="BB1118" s="75"/>
      <c r="BC1118" s="75"/>
      <c r="BD1118" s="75"/>
      <c r="BE1118" s="75"/>
      <c r="BF1118" s="75"/>
      <c r="BG1118" s="75"/>
      <c r="BH1118" s="75"/>
      <c r="BI1118" s="75"/>
      <c r="BJ1118" s="75"/>
      <c r="BK1118" s="75"/>
      <c r="BL1118" s="75"/>
      <c r="BM1118" s="75"/>
      <c r="BN1118" s="75"/>
      <c r="BO1118" s="75"/>
      <c r="BP1118" s="75"/>
      <c r="BQ1118" s="75"/>
      <c r="BR1118" s="75"/>
      <c r="BS1118" s="75"/>
      <c r="BT1118" s="75"/>
      <c r="BU1118" s="75"/>
      <c r="BV1118" s="75"/>
      <c r="BW1118" s="75"/>
      <c r="BX1118" s="86">
        <v>45694</v>
      </c>
      <c r="BY1118" s="65">
        <f>R1118+AX1118</f>
        <v>105</v>
      </c>
      <c r="BZ1118" s="66" t="s">
        <v>82</v>
      </c>
      <c r="CA1118" s="42">
        <f>T1118+AL1118</f>
        <v>24500000</v>
      </c>
      <c r="CB1118" s="37" t="s">
        <v>91</v>
      </c>
    </row>
    <row r="1119" spans="1:80" s="58" customFormat="1" ht="29.25" customHeight="1" x14ac:dyDescent="0.3">
      <c r="A1119" s="75">
        <v>1118</v>
      </c>
      <c r="B1119" s="73">
        <v>119146</v>
      </c>
      <c r="C1119" s="71" t="s">
        <v>71</v>
      </c>
      <c r="D1119" s="71" t="s">
        <v>72</v>
      </c>
      <c r="E1119" s="71" t="s">
        <v>73</v>
      </c>
      <c r="F1119" s="66" t="s">
        <v>6184</v>
      </c>
      <c r="G1119" s="38" t="s">
        <v>6185</v>
      </c>
      <c r="H1119" s="76" t="s">
        <v>76</v>
      </c>
      <c r="I1119" s="76" t="s">
        <v>6186</v>
      </c>
      <c r="J1119" s="127" t="s">
        <v>6181</v>
      </c>
      <c r="K1119" s="66" t="s">
        <v>80</v>
      </c>
      <c r="L1119" s="76" t="s">
        <v>81</v>
      </c>
      <c r="M1119" s="86">
        <v>45586</v>
      </c>
      <c r="N1119" s="86">
        <v>45587</v>
      </c>
      <c r="O1119" s="86">
        <v>45663</v>
      </c>
      <c r="P1119" s="76">
        <v>2</v>
      </c>
      <c r="Q1119" s="76">
        <v>15</v>
      </c>
      <c r="R1119" s="76">
        <f>2*30+15</f>
        <v>75</v>
      </c>
      <c r="S1119" s="76" t="s">
        <v>4350</v>
      </c>
      <c r="T1119" s="69">
        <v>17500000</v>
      </c>
      <c r="U1119" s="69">
        <v>7000000</v>
      </c>
      <c r="V1119" s="77">
        <v>1950</v>
      </c>
      <c r="W1119" s="97">
        <v>45581</v>
      </c>
      <c r="X1119" s="45">
        <v>35000000</v>
      </c>
      <c r="Y1119" s="77">
        <v>2502</v>
      </c>
      <c r="Z1119" s="97">
        <v>45587</v>
      </c>
      <c r="AA1119" s="111">
        <v>17500000</v>
      </c>
      <c r="AB1119" s="77" t="s">
        <v>84</v>
      </c>
      <c r="AC1119" s="86">
        <v>45586</v>
      </c>
      <c r="AD1119" s="48" t="s">
        <v>6187</v>
      </c>
      <c r="AE1119" s="8" t="s">
        <v>6188</v>
      </c>
      <c r="AF1119" s="77" t="s">
        <v>87</v>
      </c>
      <c r="AG1119" s="48" t="s">
        <v>88</v>
      </c>
      <c r="AH1119" s="60" t="s">
        <v>4349</v>
      </c>
      <c r="AI1119" s="48" t="s">
        <v>108</v>
      </c>
      <c r="AJ1119" s="97">
        <v>45650</v>
      </c>
      <c r="AK1119" s="50">
        <v>7000000</v>
      </c>
      <c r="AL1119" s="50">
        <v>7000000</v>
      </c>
      <c r="AM1119" s="48">
        <v>123442</v>
      </c>
      <c r="AN1119" s="46">
        <v>2051</v>
      </c>
      <c r="AO1119" s="59">
        <v>45642</v>
      </c>
      <c r="AP1119" s="50">
        <v>7000000</v>
      </c>
      <c r="AQ1119" s="46">
        <v>2680</v>
      </c>
      <c r="AR1119" s="59">
        <v>45652</v>
      </c>
      <c r="AS1119" s="50">
        <v>7000000</v>
      </c>
      <c r="AT1119" s="66">
        <v>1</v>
      </c>
      <c r="AU1119" s="66">
        <v>0</v>
      </c>
      <c r="AV1119" s="66">
        <f>AT1119*30+AU1119</f>
        <v>30</v>
      </c>
      <c r="AW1119" s="66" t="s">
        <v>6120</v>
      </c>
      <c r="AX1119" s="66">
        <v>30</v>
      </c>
      <c r="AY1119" s="86">
        <v>45694</v>
      </c>
      <c r="AZ1119" s="75"/>
      <c r="BA1119" s="75"/>
      <c r="BB1119" s="75"/>
      <c r="BC1119" s="75"/>
      <c r="BD1119" s="75"/>
      <c r="BE1119" s="75"/>
      <c r="BF1119" s="75"/>
      <c r="BG1119" s="75"/>
      <c r="BH1119" s="75"/>
      <c r="BI1119" s="75"/>
      <c r="BJ1119" s="75"/>
      <c r="BK1119" s="75"/>
      <c r="BL1119" s="75"/>
      <c r="BM1119" s="75"/>
      <c r="BN1119" s="75"/>
      <c r="BO1119" s="75"/>
      <c r="BP1119" s="75"/>
      <c r="BQ1119" s="75"/>
      <c r="BR1119" s="75"/>
      <c r="BS1119" s="75"/>
      <c r="BT1119" s="75"/>
      <c r="BU1119" s="75"/>
      <c r="BV1119" s="75"/>
      <c r="BW1119" s="75"/>
      <c r="BX1119" s="86">
        <v>45694</v>
      </c>
      <c r="BY1119" s="65">
        <f>R1119+AX1119</f>
        <v>105</v>
      </c>
      <c r="BZ1119" s="66" t="s">
        <v>82</v>
      </c>
      <c r="CA1119" s="42">
        <f>T1119+AL1119</f>
        <v>24500000</v>
      </c>
      <c r="CB1119" s="37" t="s">
        <v>91</v>
      </c>
    </row>
    <row r="1120" spans="1:80" s="58" customFormat="1" ht="29.25" customHeight="1" x14ac:dyDescent="0.3">
      <c r="A1120" s="75">
        <v>1119</v>
      </c>
      <c r="B1120" s="73">
        <v>118693</v>
      </c>
      <c r="C1120" s="71" t="s">
        <v>71</v>
      </c>
      <c r="D1120" s="71" t="s">
        <v>72</v>
      </c>
      <c r="E1120" s="71" t="s">
        <v>73</v>
      </c>
      <c r="F1120" s="66" t="s">
        <v>6189</v>
      </c>
      <c r="G1120" s="38" t="s">
        <v>963</v>
      </c>
      <c r="H1120" s="76" t="s">
        <v>76</v>
      </c>
      <c r="I1120" s="76" t="s">
        <v>6190</v>
      </c>
      <c r="J1120" s="127" t="s">
        <v>6191</v>
      </c>
      <c r="K1120" s="66" t="s">
        <v>80</v>
      </c>
      <c r="L1120" s="76" t="s">
        <v>81</v>
      </c>
      <c r="M1120" s="86">
        <v>45587</v>
      </c>
      <c r="N1120" s="86">
        <v>45593</v>
      </c>
      <c r="O1120" s="86">
        <v>45684</v>
      </c>
      <c r="P1120" s="76">
        <v>3</v>
      </c>
      <c r="Q1120" s="76">
        <v>0</v>
      </c>
      <c r="R1120" s="76">
        <f>3*30</f>
        <v>90</v>
      </c>
      <c r="S1120" s="76" t="s">
        <v>2842</v>
      </c>
      <c r="T1120" s="69">
        <v>18000000</v>
      </c>
      <c r="U1120" s="69">
        <v>6000000</v>
      </c>
      <c r="V1120" s="77">
        <v>1876</v>
      </c>
      <c r="W1120" s="97">
        <v>45565</v>
      </c>
      <c r="X1120" s="45">
        <v>54000000</v>
      </c>
      <c r="Y1120" s="77">
        <v>2503</v>
      </c>
      <c r="Z1120" s="97">
        <v>45588</v>
      </c>
      <c r="AA1120" s="111">
        <v>18000000</v>
      </c>
      <c r="AB1120" s="77" t="s">
        <v>84</v>
      </c>
      <c r="AC1120" s="86">
        <v>45586</v>
      </c>
      <c r="AD1120" s="48" t="s">
        <v>6192</v>
      </c>
      <c r="AE1120" s="8" t="s">
        <v>6193</v>
      </c>
      <c r="AF1120" s="77" t="s">
        <v>87</v>
      </c>
      <c r="AG1120" s="61" t="s">
        <v>149</v>
      </c>
      <c r="AH1120" s="60" t="s">
        <v>183</v>
      </c>
      <c r="AI1120" s="48" t="s">
        <v>77</v>
      </c>
      <c r="AJ1120" s="48" t="s">
        <v>77</v>
      </c>
      <c r="AK1120" s="49"/>
      <c r="AL1120" s="50"/>
      <c r="AM1120" s="48" t="s">
        <v>77</v>
      </c>
      <c r="AN1120" s="48" t="s">
        <v>77</v>
      </c>
      <c r="AO1120" s="48" t="s">
        <v>77</v>
      </c>
      <c r="AP1120" s="48" t="s">
        <v>77</v>
      </c>
      <c r="AQ1120" s="48" t="s">
        <v>77</v>
      </c>
      <c r="AR1120" s="48" t="s">
        <v>77</v>
      </c>
      <c r="AS1120" s="48" t="s">
        <v>77</v>
      </c>
      <c r="AT1120" s="51"/>
      <c r="AU1120" s="51"/>
      <c r="AV1120" s="51"/>
      <c r="AW1120" s="51"/>
      <c r="AX1120" s="52"/>
      <c r="AY1120" s="37"/>
      <c r="AZ1120" s="37"/>
      <c r="BA1120" s="75"/>
      <c r="BB1120" s="75"/>
      <c r="BC1120" s="75"/>
      <c r="BD1120" s="75"/>
      <c r="BE1120" s="75"/>
      <c r="BF1120" s="75"/>
      <c r="BG1120" s="75"/>
      <c r="BH1120" s="75"/>
      <c r="BI1120" s="75"/>
      <c r="BJ1120" s="75"/>
      <c r="BK1120" s="75"/>
      <c r="BL1120" s="75"/>
      <c r="BM1120" s="75"/>
      <c r="BN1120" s="75"/>
      <c r="BO1120" s="75"/>
      <c r="BP1120" s="75"/>
      <c r="BQ1120" s="75"/>
      <c r="BR1120" s="75"/>
      <c r="BS1120" s="75"/>
      <c r="BT1120" s="75"/>
      <c r="BU1120" s="75"/>
      <c r="BV1120" s="75"/>
      <c r="BW1120" s="75"/>
      <c r="BX1120" s="64">
        <f>O1120</f>
        <v>45684</v>
      </c>
      <c r="BY1120" s="65">
        <f>R1120+AX1120</f>
        <v>90</v>
      </c>
      <c r="BZ1120" s="66" t="str">
        <f>S1120</f>
        <v>3 MESES</v>
      </c>
      <c r="CA1120" s="42">
        <f>T1120+AL1120</f>
        <v>18000000</v>
      </c>
      <c r="CB1120" s="37" t="s">
        <v>91</v>
      </c>
    </row>
    <row r="1121" spans="1:80" s="58" customFormat="1" ht="29.25" customHeight="1" x14ac:dyDescent="0.3">
      <c r="A1121" s="75">
        <v>1120</v>
      </c>
      <c r="B1121" s="73">
        <v>117975</v>
      </c>
      <c r="C1121" s="71" t="s">
        <v>185</v>
      </c>
      <c r="D1121" s="71" t="s">
        <v>186</v>
      </c>
      <c r="E1121" s="71" t="s">
        <v>187</v>
      </c>
      <c r="F1121" s="66" t="s">
        <v>6194</v>
      </c>
      <c r="G1121" s="38" t="s">
        <v>1527</v>
      </c>
      <c r="H1121" s="76" t="s">
        <v>76</v>
      </c>
      <c r="I1121" s="76" t="s">
        <v>6195</v>
      </c>
      <c r="J1121" s="127" t="s">
        <v>6196</v>
      </c>
      <c r="K1121" s="66" t="s">
        <v>80</v>
      </c>
      <c r="L1121" s="76" t="s">
        <v>81</v>
      </c>
      <c r="M1121" s="86">
        <v>45587</v>
      </c>
      <c r="N1121" s="86">
        <v>45593</v>
      </c>
      <c r="O1121" s="86">
        <v>45684</v>
      </c>
      <c r="P1121" s="76">
        <v>3</v>
      </c>
      <c r="Q1121" s="76">
        <v>0</v>
      </c>
      <c r="R1121" s="76">
        <f>3*30</f>
        <v>90</v>
      </c>
      <c r="S1121" s="76" t="s">
        <v>2842</v>
      </c>
      <c r="T1121" s="69">
        <v>9000000</v>
      </c>
      <c r="U1121" s="69">
        <v>3000000</v>
      </c>
      <c r="V1121" s="77">
        <v>1929</v>
      </c>
      <c r="W1121" s="97">
        <v>45573</v>
      </c>
      <c r="X1121" s="45">
        <v>9000000</v>
      </c>
      <c r="Y1121" s="77">
        <v>2505</v>
      </c>
      <c r="Z1121" s="97">
        <v>45588</v>
      </c>
      <c r="AA1121" s="111">
        <v>9000000</v>
      </c>
      <c r="AB1121" s="77" t="s">
        <v>84</v>
      </c>
      <c r="AC1121" s="86">
        <v>45586</v>
      </c>
      <c r="AD1121" s="48" t="s">
        <v>6197</v>
      </c>
      <c r="AE1121" s="8" t="s">
        <v>6198</v>
      </c>
      <c r="AF1121" s="77" t="s">
        <v>87</v>
      </c>
      <c r="AG1121" s="61" t="s">
        <v>746</v>
      </c>
      <c r="AH1121" s="60" t="s">
        <v>747</v>
      </c>
      <c r="AI1121" s="48" t="s">
        <v>108</v>
      </c>
      <c r="AJ1121" s="97">
        <v>45656</v>
      </c>
      <c r="AK1121" s="50">
        <v>4500000</v>
      </c>
      <c r="AL1121" s="50">
        <v>4500000</v>
      </c>
      <c r="AM1121" s="48">
        <v>123887</v>
      </c>
      <c r="AN1121" s="46">
        <v>2134</v>
      </c>
      <c r="AO1121" s="59">
        <v>45643</v>
      </c>
      <c r="AP1121" s="50">
        <v>4500000</v>
      </c>
      <c r="AQ1121" s="46">
        <v>2840</v>
      </c>
      <c r="AR1121" s="59">
        <v>45656</v>
      </c>
      <c r="AS1121" s="50">
        <v>4500000</v>
      </c>
      <c r="AT1121" s="66">
        <v>1</v>
      </c>
      <c r="AU1121" s="66">
        <v>15</v>
      </c>
      <c r="AV1121" s="66">
        <f>AT1121*30+AU1121</f>
        <v>45</v>
      </c>
      <c r="AW1121" s="66" t="s">
        <v>110</v>
      </c>
      <c r="AX1121" s="66">
        <v>45</v>
      </c>
      <c r="AY1121" s="86">
        <v>45728</v>
      </c>
      <c r="AZ1121" s="75"/>
      <c r="BA1121" s="75"/>
      <c r="BB1121" s="75"/>
      <c r="BC1121" s="75"/>
      <c r="BD1121" s="75"/>
      <c r="BE1121" s="75"/>
      <c r="BF1121" s="75"/>
      <c r="BG1121" s="75"/>
      <c r="BH1121" s="75"/>
      <c r="BI1121" s="75"/>
      <c r="BJ1121" s="75"/>
      <c r="BK1121" s="75"/>
      <c r="BL1121" s="75"/>
      <c r="BM1121" s="75"/>
      <c r="BN1121" s="75"/>
      <c r="BO1121" s="75"/>
      <c r="BP1121" s="75"/>
      <c r="BQ1121" s="75"/>
      <c r="BR1121" s="75"/>
      <c r="BS1121" s="75"/>
      <c r="BT1121" s="75"/>
      <c r="BU1121" s="75"/>
      <c r="BV1121" s="75"/>
      <c r="BW1121" s="75"/>
      <c r="BX1121" s="86">
        <v>45728</v>
      </c>
      <c r="BY1121" s="65">
        <f>R1121+AX1121</f>
        <v>135</v>
      </c>
      <c r="BZ1121" s="66" t="s">
        <v>2785</v>
      </c>
      <c r="CA1121" s="42">
        <f>T1121+AL1121</f>
        <v>13500000</v>
      </c>
      <c r="CB1121" s="66" t="s">
        <v>656</v>
      </c>
    </row>
    <row r="1122" spans="1:80" s="58" customFormat="1" ht="29.25" customHeight="1" x14ac:dyDescent="0.3">
      <c r="A1122" s="75">
        <v>1121</v>
      </c>
      <c r="B1122" s="73">
        <v>118771</v>
      </c>
      <c r="C1122" s="71" t="s">
        <v>312</v>
      </c>
      <c r="D1122" s="71" t="s">
        <v>282</v>
      </c>
      <c r="E1122" s="71" t="s">
        <v>283</v>
      </c>
      <c r="F1122" s="66" t="s">
        <v>6199</v>
      </c>
      <c r="G1122" s="38" t="s">
        <v>1146</v>
      </c>
      <c r="H1122" s="76" t="s">
        <v>76</v>
      </c>
      <c r="I1122" s="76" t="s">
        <v>6200</v>
      </c>
      <c r="J1122" s="127" t="s">
        <v>3807</v>
      </c>
      <c r="K1122" s="66" t="s">
        <v>80</v>
      </c>
      <c r="L1122" s="76" t="s">
        <v>81</v>
      </c>
      <c r="M1122" s="86">
        <v>45587</v>
      </c>
      <c r="N1122" s="86">
        <v>45589</v>
      </c>
      <c r="O1122" s="86">
        <v>45680</v>
      </c>
      <c r="P1122" s="76">
        <v>3</v>
      </c>
      <c r="Q1122" s="76">
        <v>0</v>
      </c>
      <c r="R1122" s="76">
        <f>3*30</f>
        <v>90</v>
      </c>
      <c r="S1122" s="76" t="s">
        <v>2842</v>
      </c>
      <c r="T1122" s="69">
        <v>16500000</v>
      </c>
      <c r="U1122" s="69">
        <v>5500000</v>
      </c>
      <c r="V1122" s="77">
        <v>1861</v>
      </c>
      <c r="W1122" s="97">
        <v>45565</v>
      </c>
      <c r="X1122" s="45">
        <v>16500000</v>
      </c>
      <c r="Y1122" s="77">
        <v>2506</v>
      </c>
      <c r="Z1122" s="97">
        <v>45588</v>
      </c>
      <c r="AA1122" s="111">
        <v>16500000</v>
      </c>
      <c r="AB1122" s="77" t="s">
        <v>84</v>
      </c>
      <c r="AC1122" s="86">
        <v>45587</v>
      </c>
      <c r="AD1122" s="48" t="s">
        <v>6201</v>
      </c>
      <c r="AE1122" s="8" t="s">
        <v>6202</v>
      </c>
      <c r="AF1122" s="77" t="s">
        <v>87</v>
      </c>
      <c r="AG1122" s="61" t="s">
        <v>290</v>
      </c>
      <c r="AH1122" s="60" t="s">
        <v>4337</v>
      </c>
      <c r="AI1122" s="48" t="s">
        <v>77</v>
      </c>
      <c r="AJ1122" s="48" t="s">
        <v>77</v>
      </c>
      <c r="AK1122" s="49"/>
      <c r="AL1122" s="50"/>
      <c r="AM1122" s="48" t="s">
        <v>77</v>
      </c>
      <c r="AN1122" s="48" t="s">
        <v>77</v>
      </c>
      <c r="AO1122" s="48" t="s">
        <v>77</v>
      </c>
      <c r="AP1122" s="48" t="s">
        <v>77</v>
      </c>
      <c r="AQ1122" s="48" t="s">
        <v>77</v>
      </c>
      <c r="AR1122" s="48" t="s">
        <v>77</v>
      </c>
      <c r="AS1122" s="48" t="s">
        <v>77</v>
      </c>
      <c r="AT1122" s="51"/>
      <c r="AU1122" s="51"/>
      <c r="AV1122" s="51"/>
      <c r="AW1122" s="51"/>
      <c r="AX1122" s="52"/>
      <c r="AY1122" s="37"/>
      <c r="AZ1122" s="37"/>
      <c r="BA1122" s="75"/>
      <c r="BB1122" s="75"/>
      <c r="BC1122" s="75"/>
      <c r="BD1122" s="75"/>
      <c r="BE1122" s="75"/>
      <c r="BF1122" s="75"/>
      <c r="BG1122" s="75"/>
      <c r="BH1122" s="75"/>
      <c r="BI1122" s="75"/>
      <c r="BJ1122" s="75"/>
      <c r="BK1122" s="75"/>
      <c r="BL1122" s="75"/>
      <c r="BM1122" s="75"/>
      <c r="BN1122" s="75"/>
      <c r="BO1122" s="75"/>
      <c r="BP1122" s="75"/>
      <c r="BQ1122" s="75"/>
      <c r="BR1122" s="75"/>
      <c r="BS1122" s="75"/>
      <c r="BT1122" s="75"/>
      <c r="BU1122" s="75"/>
      <c r="BV1122" s="75"/>
      <c r="BW1122" s="75"/>
      <c r="BX1122" s="64">
        <f>O1122</f>
        <v>45680</v>
      </c>
      <c r="BY1122" s="65">
        <f>R1122+AX1122</f>
        <v>90</v>
      </c>
      <c r="BZ1122" s="66" t="str">
        <f>S1122</f>
        <v>3 MESES</v>
      </c>
      <c r="CA1122" s="42">
        <f>T1122+AL1122</f>
        <v>16500000</v>
      </c>
      <c r="CB1122" s="37" t="s">
        <v>91</v>
      </c>
    </row>
    <row r="1123" spans="1:80" s="58" customFormat="1" ht="29.25" customHeight="1" x14ac:dyDescent="0.3">
      <c r="A1123" s="75">
        <v>1122</v>
      </c>
      <c r="B1123" s="73">
        <v>118770</v>
      </c>
      <c r="C1123" s="71" t="s">
        <v>133</v>
      </c>
      <c r="D1123" s="71" t="s">
        <v>134</v>
      </c>
      <c r="E1123" s="71" t="s">
        <v>385</v>
      </c>
      <c r="F1123" s="66" t="s">
        <v>6203</v>
      </c>
      <c r="G1123" s="38" t="s">
        <v>1373</v>
      </c>
      <c r="H1123" s="76" t="s">
        <v>76</v>
      </c>
      <c r="I1123" s="76" t="s">
        <v>6204</v>
      </c>
      <c r="J1123" s="127" t="s">
        <v>1375</v>
      </c>
      <c r="K1123" s="66" t="s">
        <v>80</v>
      </c>
      <c r="L1123" s="76" t="s">
        <v>81</v>
      </c>
      <c r="M1123" s="86">
        <v>45587</v>
      </c>
      <c r="N1123" s="86">
        <v>45589</v>
      </c>
      <c r="O1123" s="86">
        <v>45680</v>
      </c>
      <c r="P1123" s="76">
        <v>3</v>
      </c>
      <c r="Q1123" s="76">
        <v>0</v>
      </c>
      <c r="R1123" s="76">
        <f>3*30</f>
        <v>90</v>
      </c>
      <c r="S1123" s="76" t="s">
        <v>2842</v>
      </c>
      <c r="T1123" s="69">
        <v>12000000</v>
      </c>
      <c r="U1123" s="69">
        <v>4000000</v>
      </c>
      <c r="V1123" s="77">
        <v>1860</v>
      </c>
      <c r="W1123" s="97">
        <v>45565</v>
      </c>
      <c r="X1123" s="45">
        <v>12000000</v>
      </c>
      <c r="Y1123" s="77">
        <v>2508</v>
      </c>
      <c r="Z1123" s="97">
        <v>45588</v>
      </c>
      <c r="AA1123" s="111">
        <v>12000000</v>
      </c>
      <c r="AB1123" s="77" t="s">
        <v>84</v>
      </c>
      <c r="AC1123" s="86">
        <v>45587</v>
      </c>
      <c r="AD1123" s="48" t="s">
        <v>6205</v>
      </c>
      <c r="AE1123" s="8" t="s">
        <v>6206</v>
      </c>
      <c r="AF1123" s="77" t="s">
        <v>87</v>
      </c>
      <c r="AG1123" s="48" t="s">
        <v>106</v>
      </c>
      <c r="AH1123" s="61" t="s">
        <v>107</v>
      </c>
      <c r="AI1123" s="48" t="s">
        <v>108</v>
      </c>
      <c r="AJ1123" s="97">
        <v>45653</v>
      </c>
      <c r="AK1123" s="50">
        <v>6000000</v>
      </c>
      <c r="AL1123" s="50">
        <v>6000000</v>
      </c>
      <c r="AM1123" s="48">
        <v>124834</v>
      </c>
      <c r="AN1123" s="46">
        <v>2190</v>
      </c>
      <c r="AO1123" s="59">
        <v>45649</v>
      </c>
      <c r="AP1123" s="50">
        <v>6000000</v>
      </c>
      <c r="AQ1123" s="46">
        <v>2814</v>
      </c>
      <c r="AR1123" s="59">
        <v>45656</v>
      </c>
      <c r="AS1123" s="50">
        <v>6000000</v>
      </c>
      <c r="AT1123" s="66">
        <v>1</v>
      </c>
      <c r="AU1123" s="66">
        <v>15</v>
      </c>
      <c r="AV1123" s="66">
        <f>AT1123*30+AU1123</f>
        <v>45</v>
      </c>
      <c r="AW1123" s="66" t="s">
        <v>110</v>
      </c>
      <c r="AX1123" s="66">
        <v>45</v>
      </c>
      <c r="AY1123" s="86">
        <v>45726</v>
      </c>
      <c r="AZ1123" s="75"/>
      <c r="BA1123" s="75"/>
      <c r="BB1123" s="75"/>
      <c r="BC1123" s="75"/>
      <c r="BD1123" s="75"/>
      <c r="BE1123" s="75"/>
      <c r="BF1123" s="75"/>
      <c r="BG1123" s="75"/>
      <c r="BH1123" s="75"/>
      <c r="BI1123" s="75"/>
      <c r="BJ1123" s="75"/>
      <c r="BK1123" s="75"/>
      <c r="BL1123" s="75"/>
      <c r="BM1123" s="75"/>
      <c r="BN1123" s="75"/>
      <c r="BO1123" s="75"/>
      <c r="BP1123" s="75"/>
      <c r="BQ1123" s="75"/>
      <c r="BR1123" s="75"/>
      <c r="BS1123" s="75"/>
      <c r="BT1123" s="75"/>
      <c r="BU1123" s="75"/>
      <c r="BV1123" s="75"/>
      <c r="BW1123" s="75"/>
      <c r="BX1123" s="86">
        <v>45726</v>
      </c>
      <c r="BY1123" s="65">
        <f>R1123+AX1123</f>
        <v>135</v>
      </c>
      <c r="BZ1123" s="66" t="s">
        <v>2785</v>
      </c>
      <c r="CA1123" s="42">
        <f>T1123+AL1123</f>
        <v>18000000</v>
      </c>
      <c r="CB1123" s="66" t="s">
        <v>656</v>
      </c>
    </row>
    <row r="1124" spans="1:80" s="58" customFormat="1" ht="29.25" customHeight="1" x14ac:dyDescent="0.3">
      <c r="A1124" s="75">
        <v>1123</v>
      </c>
      <c r="B1124" s="73">
        <v>118289</v>
      </c>
      <c r="C1124" s="71" t="s">
        <v>71</v>
      </c>
      <c r="D1124" s="71" t="s">
        <v>72</v>
      </c>
      <c r="E1124" s="71" t="s">
        <v>73</v>
      </c>
      <c r="F1124" s="66" t="s">
        <v>6207</v>
      </c>
      <c r="G1124" s="38" t="s">
        <v>1030</v>
      </c>
      <c r="H1124" s="76" t="s">
        <v>76</v>
      </c>
      <c r="I1124" s="76" t="s">
        <v>6208</v>
      </c>
      <c r="J1124" s="127" t="s">
        <v>3602</v>
      </c>
      <c r="K1124" s="66" t="s">
        <v>80</v>
      </c>
      <c r="L1124" s="76" t="s">
        <v>81</v>
      </c>
      <c r="M1124" s="86">
        <v>45587</v>
      </c>
      <c r="N1124" s="86">
        <v>45590</v>
      </c>
      <c r="O1124" s="86">
        <v>45681</v>
      </c>
      <c r="P1124" s="76">
        <v>3</v>
      </c>
      <c r="Q1124" s="76">
        <v>0</v>
      </c>
      <c r="R1124" s="76">
        <f>3*30</f>
        <v>90</v>
      </c>
      <c r="S1124" s="76" t="s">
        <v>2842</v>
      </c>
      <c r="T1124" s="69">
        <v>19500000</v>
      </c>
      <c r="U1124" s="69">
        <v>6500000</v>
      </c>
      <c r="V1124" s="77">
        <v>1937</v>
      </c>
      <c r="W1124" s="97">
        <v>45573</v>
      </c>
      <c r="X1124" s="45">
        <v>19500000</v>
      </c>
      <c r="Y1124" s="77">
        <v>2510</v>
      </c>
      <c r="Z1124" s="97">
        <v>45588</v>
      </c>
      <c r="AA1124" s="111">
        <v>19500000</v>
      </c>
      <c r="AB1124" s="77" t="s">
        <v>84</v>
      </c>
      <c r="AC1124" s="86">
        <v>45587</v>
      </c>
      <c r="AD1124" s="48" t="s">
        <v>6209</v>
      </c>
      <c r="AE1124" s="8" t="s">
        <v>6210</v>
      </c>
      <c r="AF1124" s="77" t="s">
        <v>87</v>
      </c>
      <c r="AG1124" s="61" t="s">
        <v>1035</v>
      </c>
      <c r="AH1124" s="60" t="s">
        <v>329</v>
      </c>
      <c r="AI1124" s="48" t="s">
        <v>77</v>
      </c>
      <c r="AJ1124" s="48" t="s">
        <v>77</v>
      </c>
      <c r="AK1124" s="49"/>
      <c r="AL1124" s="50"/>
      <c r="AM1124" s="48" t="s">
        <v>77</v>
      </c>
      <c r="AN1124" s="48" t="s">
        <v>77</v>
      </c>
      <c r="AO1124" s="48" t="s">
        <v>77</v>
      </c>
      <c r="AP1124" s="48" t="s">
        <v>77</v>
      </c>
      <c r="AQ1124" s="48" t="s">
        <v>77</v>
      </c>
      <c r="AR1124" s="48" t="s">
        <v>77</v>
      </c>
      <c r="AS1124" s="48" t="s">
        <v>77</v>
      </c>
      <c r="AT1124" s="51"/>
      <c r="AU1124" s="51"/>
      <c r="AV1124" s="51"/>
      <c r="AW1124" s="51"/>
      <c r="AX1124" s="52"/>
      <c r="AY1124" s="37"/>
      <c r="AZ1124" s="37"/>
      <c r="BA1124" s="75"/>
      <c r="BB1124" s="75"/>
      <c r="BC1124" s="75"/>
      <c r="BD1124" s="75"/>
      <c r="BE1124" s="75"/>
      <c r="BF1124" s="75"/>
      <c r="BG1124" s="75"/>
      <c r="BH1124" s="75"/>
      <c r="BI1124" s="75"/>
      <c r="BJ1124" s="75"/>
      <c r="BK1124" s="75"/>
      <c r="BL1124" s="75"/>
      <c r="BM1124" s="75"/>
      <c r="BN1124" s="75"/>
      <c r="BO1124" s="75"/>
      <c r="BP1124" s="75"/>
      <c r="BQ1124" s="75"/>
      <c r="BR1124" s="75"/>
      <c r="BS1124" s="75"/>
      <c r="BT1124" s="75"/>
      <c r="BU1124" s="75"/>
      <c r="BV1124" s="75"/>
      <c r="BW1124" s="75"/>
      <c r="BX1124" s="64">
        <f>O1124</f>
        <v>45681</v>
      </c>
      <c r="BY1124" s="65">
        <f>R1124+AX1124</f>
        <v>90</v>
      </c>
      <c r="BZ1124" s="66" t="str">
        <f>S1124</f>
        <v>3 MESES</v>
      </c>
      <c r="CA1124" s="42">
        <f>T1124+AL1124</f>
        <v>19500000</v>
      </c>
      <c r="CB1124" s="37" t="s">
        <v>91</v>
      </c>
    </row>
    <row r="1125" spans="1:80" s="58" customFormat="1" ht="29.25" customHeight="1" x14ac:dyDescent="0.3">
      <c r="A1125" s="75">
        <v>1124</v>
      </c>
      <c r="B1125" s="73">
        <v>119478</v>
      </c>
      <c r="C1125" s="71" t="s">
        <v>133</v>
      </c>
      <c r="D1125" s="71" t="s">
        <v>134</v>
      </c>
      <c r="E1125" s="71" t="s">
        <v>385</v>
      </c>
      <c r="F1125" s="66" t="s">
        <v>6211</v>
      </c>
      <c r="G1125" s="38" t="s">
        <v>2141</v>
      </c>
      <c r="H1125" s="76" t="s">
        <v>76</v>
      </c>
      <c r="I1125" s="76" t="s">
        <v>6212</v>
      </c>
      <c r="J1125" s="127" t="s">
        <v>6213</v>
      </c>
      <c r="K1125" s="66" t="s">
        <v>80</v>
      </c>
      <c r="L1125" s="76" t="s">
        <v>81</v>
      </c>
      <c r="M1125" s="86">
        <v>45587</v>
      </c>
      <c r="N1125" s="86">
        <v>45589</v>
      </c>
      <c r="O1125" s="86">
        <v>45665</v>
      </c>
      <c r="P1125" s="76">
        <v>2</v>
      </c>
      <c r="Q1125" s="76">
        <v>15</v>
      </c>
      <c r="R1125" s="76">
        <f>2*30+15</f>
        <v>75</v>
      </c>
      <c r="S1125" s="76" t="s">
        <v>4350</v>
      </c>
      <c r="T1125" s="69">
        <v>17500000</v>
      </c>
      <c r="U1125" s="69">
        <v>5400000</v>
      </c>
      <c r="V1125" s="77">
        <v>1951</v>
      </c>
      <c r="W1125" s="97">
        <v>45581</v>
      </c>
      <c r="X1125" s="45">
        <v>17500000</v>
      </c>
      <c r="Y1125" s="77">
        <v>2512</v>
      </c>
      <c r="Z1125" s="97">
        <v>45588</v>
      </c>
      <c r="AA1125" s="111">
        <v>17500000</v>
      </c>
      <c r="AB1125" s="77" t="s">
        <v>84</v>
      </c>
      <c r="AC1125" s="86">
        <v>45587</v>
      </c>
      <c r="AD1125" s="48" t="s">
        <v>6214</v>
      </c>
      <c r="AE1125" s="8" t="s">
        <v>6215</v>
      </c>
      <c r="AF1125" s="77" t="s">
        <v>87</v>
      </c>
      <c r="AG1125" s="61" t="s">
        <v>204</v>
      </c>
      <c r="AH1125" s="60" t="s">
        <v>348</v>
      </c>
      <c r="AI1125" s="48" t="s">
        <v>108</v>
      </c>
      <c r="AJ1125" s="97">
        <v>45653</v>
      </c>
      <c r="AK1125" s="50">
        <v>7000000</v>
      </c>
      <c r="AL1125" s="50">
        <v>7000000</v>
      </c>
      <c r="AM1125" s="48">
        <v>124830</v>
      </c>
      <c r="AN1125" s="46">
        <v>2186</v>
      </c>
      <c r="AO1125" s="59">
        <v>45649</v>
      </c>
      <c r="AP1125" s="50">
        <v>7000000</v>
      </c>
      <c r="AQ1125" s="46">
        <v>2815</v>
      </c>
      <c r="AR1125" s="59">
        <v>45656</v>
      </c>
      <c r="AS1125" s="50">
        <v>7000000</v>
      </c>
      <c r="AT1125" s="66">
        <v>1</v>
      </c>
      <c r="AU1125" s="66">
        <v>0</v>
      </c>
      <c r="AV1125" s="66">
        <f>AT1125*30+AU1125</f>
        <v>30</v>
      </c>
      <c r="AW1125" s="66" t="s">
        <v>6120</v>
      </c>
      <c r="AX1125" s="66">
        <v>30</v>
      </c>
      <c r="AY1125" s="86">
        <v>45696</v>
      </c>
      <c r="AZ1125" s="75"/>
      <c r="BA1125" s="75"/>
      <c r="BB1125" s="75"/>
      <c r="BC1125" s="75"/>
      <c r="BD1125" s="75"/>
      <c r="BE1125" s="75"/>
      <c r="BF1125" s="75"/>
      <c r="BG1125" s="75"/>
      <c r="BH1125" s="75"/>
      <c r="BI1125" s="75"/>
      <c r="BJ1125" s="75"/>
      <c r="BK1125" s="75"/>
      <c r="BL1125" s="75"/>
      <c r="BM1125" s="75"/>
      <c r="BN1125" s="75"/>
      <c r="BO1125" s="75"/>
      <c r="BP1125" s="75"/>
      <c r="BQ1125" s="75"/>
      <c r="BR1125" s="75"/>
      <c r="BS1125" s="75"/>
      <c r="BT1125" s="75"/>
      <c r="BU1125" s="75"/>
      <c r="BV1125" s="75"/>
      <c r="BW1125" s="75"/>
      <c r="BX1125" s="86">
        <v>45696</v>
      </c>
      <c r="BY1125" s="65">
        <f>R1125+AX1125</f>
        <v>105</v>
      </c>
      <c r="BZ1125" s="66" t="s">
        <v>82</v>
      </c>
      <c r="CA1125" s="42">
        <f>T1125+AL1125</f>
        <v>24500000</v>
      </c>
      <c r="CB1125" s="37" t="s">
        <v>91</v>
      </c>
    </row>
    <row r="1126" spans="1:80" s="58" customFormat="1" ht="29.25" customHeight="1" x14ac:dyDescent="0.3">
      <c r="A1126" s="75">
        <v>1125</v>
      </c>
      <c r="B1126" s="73">
        <v>118246</v>
      </c>
      <c r="C1126" s="71" t="s">
        <v>133</v>
      </c>
      <c r="D1126" s="71" t="s">
        <v>134</v>
      </c>
      <c r="E1126" s="71" t="s">
        <v>385</v>
      </c>
      <c r="F1126" s="66" t="s">
        <v>6216</v>
      </c>
      <c r="G1126" s="38" t="s">
        <v>2373</v>
      </c>
      <c r="H1126" s="76" t="s">
        <v>76</v>
      </c>
      <c r="I1126" s="76" t="s">
        <v>6217</v>
      </c>
      <c r="J1126" s="127" t="s">
        <v>2375</v>
      </c>
      <c r="K1126" s="66" t="s">
        <v>80</v>
      </c>
      <c r="L1126" s="76" t="s">
        <v>81</v>
      </c>
      <c r="M1126" s="86">
        <v>45587</v>
      </c>
      <c r="N1126" s="86">
        <v>45589</v>
      </c>
      <c r="O1126" s="86">
        <v>45680</v>
      </c>
      <c r="P1126" s="76">
        <v>3</v>
      </c>
      <c r="Q1126" s="76">
        <v>0</v>
      </c>
      <c r="R1126" s="76">
        <f>3*30</f>
        <v>90</v>
      </c>
      <c r="S1126" s="76" t="s">
        <v>2842</v>
      </c>
      <c r="T1126" s="69">
        <v>7800000</v>
      </c>
      <c r="U1126" s="69">
        <v>2600000</v>
      </c>
      <c r="V1126" s="77">
        <v>1934</v>
      </c>
      <c r="W1126" s="97">
        <v>45573</v>
      </c>
      <c r="X1126" s="45">
        <v>7800000</v>
      </c>
      <c r="Y1126" s="77">
        <v>2513</v>
      </c>
      <c r="Z1126" s="97">
        <v>45588</v>
      </c>
      <c r="AA1126" s="111">
        <v>7800000</v>
      </c>
      <c r="AB1126" s="77" t="s">
        <v>84</v>
      </c>
      <c r="AC1126" s="86">
        <v>45587</v>
      </c>
      <c r="AD1126" s="48" t="s">
        <v>6218</v>
      </c>
      <c r="AE1126" s="8" t="s">
        <v>6219</v>
      </c>
      <c r="AF1126" s="77" t="s">
        <v>87</v>
      </c>
      <c r="AG1126" s="61" t="s">
        <v>643</v>
      </c>
      <c r="AH1126" s="61" t="s">
        <v>107</v>
      </c>
      <c r="AI1126" s="48" t="s">
        <v>108</v>
      </c>
      <c r="AJ1126" s="97">
        <v>45650</v>
      </c>
      <c r="AK1126" s="50">
        <v>3900000</v>
      </c>
      <c r="AL1126" s="50">
        <v>3900000</v>
      </c>
      <c r="AM1126" s="48">
        <v>124832</v>
      </c>
      <c r="AN1126" s="46">
        <v>2188</v>
      </c>
      <c r="AO1126" s="59">
        <v>45649</v>
      </c>
      <c r="AP1126" s="50">
        <v>3900000</v>
      </c>
      <c r="AQ1126" s="46">
        <v>2816</v>
      </c>
      <c r="AR1126" s="59">
        <v>45656</v>
      </c>
      <c r="AS1126" s="50">
        <v>3900000</v>
      </c>
      <c r="AT1126" s="66">
        <v>1</v>
      </c>
      <c r="AU1126" s="66">
        <v>15</v>
      </c>
      <c r="AV1126" s="66">
        <f>AT1126*30+AU1126</f>
        <v>45</v>
      </c>
      <c r="AW1126" s="66" t="s">
        <v>110</v>
      </c>
      <c r="AX1126" s="66">
        <v>45</v>
      </c>
      <c r="AY1126" s="86">
        <v>45726</v>
      </c>
      <c r="AZ1126" s="75"/>
      <c r="BA1126" s="75"/>
      <c r="BB1126" s="75"/>
      <c r="BC1126" s="75"/>
      <c r="BD1126" s="75"/>
      <c r="BE1126" s="75"/>
      <c r="BF1126" s="75"/>
      <c r="BG1126" s="75"/>
      <c r="BH1126" s="75"/>
      <c r="BI1126" s="75"/>
      <c r="BJ1126" s="75"/>
      <c r="BK1126" s="75"/>
      <c r="BL1126" s="75"/>
      <c r="BM1126" s="75"/>
      <c r="BN1126" s="75"/>
      <c r="BO1126" s="75"/>
      <c r="BP1126" s="75"/>
      <c r="BQ1126" s="75"/>
      <c r="BR1126" s="75"/>
      <c r="BS1126" s="75"/>
      <c r="BT1126" s="75"/>
      <c r="BU1126" s="75"/>
      <c r="BV1126" s="75"/>
      <c r="BW1126" s="75"/>
      <c r="BX1126" s="86">
        <v>45726</v>
      </c>
      <c r="BY1126" s="65">
        <f>R1126+AX1126</f>
        <v>135</v>
      </c>
      <c r="BZ1126" s="66" t="s">
        <v>2785</v>
      </c>
      <c r="CA1126" s="42">
        <f>T1126+AL1126</f>
        <v>11700000</v>
      </c>
      <c r="CB1126" s="66" t="s">
        <v>656</v>
      </c>
    </row>
    <row r="1127" spans="1:80" s="58" customFormat="1" ht="29.25" customHeight="1" x14ac:dyDescent="0.3">
      <c r="A1127" s="75">
        <v>1126</v>
      </c>
      <c r="B1127" s="73">
        <v>118776</v>
      </c>
      <c r="C1127" s="71" t="s">
        <v>121</v>
      </c>
      <c r="D1127" s="71" t="s">
        <v>122</v>
      </c>
      <c r="E1127" s="71" t="s">
        <v>123</v>
      </c>
      <c r="F1127" s="66" t="s">
        <v>6220</v>
      </c>
      <c r="G1127" s="38" t="s">
        <v>6221</v>
      </c>
      <c r="H1127" s="76" t="s">
        <v>76</v>
      </c>
      <c r="I1127" s="76" t="s">
        <v>6222</v>
      </c>
      <c r="J1127" s="127" t="s">
        <v>1153</v>
      </c>
      <c r="K1127" s="66" t="s">
        <v>80</v>
      </c>
      <c r="L1127" s="76" t="s">
        <v>81</v>
      </c>
      <c r="M1127" s="86">
        <v>45587</v>
      </c>
      <c r="N1127" s="86">
        <v>45593</v>
      </c>
      <c r="O1127" s="86">
        <v>45684</v>
      </c>
      <c r="P1127" s="76">
        <v>3</v>
      </c>
      <c r="Q1127" s="76">
        <v>0</v>
      </c>
      <c r="R1127" s="76">
        <f>3*30</f>
        <v>90</v>
      </c>
      <c r="S1127" s="76" t="s">
        <v>2842</v>
      </c>
      <c r="T1127" s="69">
        <v>16200000</v>
      </c>
      <c r="U1127" s="69">
        <v>5400000</v>
      </c>
      <c r="V1127" s="77">
        <v>1863</v>
      </c>
      <c r="W1127" s="97">
        <v>45565</v>
      </c>
      <c r="X1127" s="45">
        <v>16200000</v>
      </c>
      <c r="Y1127" s="77">
        <v>2504</v>
      </c>
      <c r="Z1127" s="97">
        <v>45588</v>
      </c>
      <c r="AA1127" s="111">
        <v>16200000</v>
      </c>
      <c r="AB1127" s="77" t="s">
        <v>84</v>
      </c>
      <c r="AC1127" s="86">
        <v>45587</v>
      </c>
      <c r="AD1127" s="48" t="s">
        <v>6223</v>
      </c>
      <c r="AE1127" s="8" t="s">
        <v>6224</v>
      </c>
      <c r="AF1127" s="77" t="s">
        <v>87</v>
      </c>
      <c r="AG1127" s="61" t="s">
        <v>130</v>
      </c>
      <c r="AH1127" s="99" t="s">
        <v>3668</v>
      </c>
      <c r="AI1127" s="48" t="s">
        <v>108</v>
      </c>
      <c r="AJ1127" s="97">
        <v>45649</v>
      </c>
      <c r="AK1127" s="50">
        <v>8100000</v>
      </c>
      <c r="AL1127" s="50">
        <v>8100000</v>
      </c>
      <c r="AM1127" s="48">
        <v>123947</v>
      </c>
      <c r="AN1127" s="46">
        <v>2105</v>
      </c>
      <c r="AO1127" s="59">
        <v>45643</v>
      </c>
      <c r="AP1127" s="50">
        <v>8100000</v>
      </c>
      <c r="AQ1127" s="46">
        <v>2732</v>
      </c>
      <c r="AR1127" s="59">
        <v>45653</v>
      </c>
      <c r="AS1127" s="50">
        <v>8100000</v>
      </c>
      <c r="AT1127" s="66">
        <v>1</v>
      </c>
      <c r="AU1127" s="66">
        <v>15</v>
      </c>
      <c r="AV1127" s="66">
        <f>AT1127*30+AU1127</f>
        <v>45</v>
      </c>
      <c r="AW1127" s="66" t="s">
        <v>110</v>
      </c>
      <c r="AX1127" s="66">
        <v>45</v>
      </c>
      <c r="AY1127" s="86">
        <v>45728</v>
      </c>
      <c r="AZ1127" s="75"/>
      <c r="BA1127" s="75"/>
      <c r="BB1127" s="75"/>
      <c r="BC1127" s="75"/>
      <c r="BD1127" s="75"/>
      <c r="BE1127" s="75"/>
      <c r="BF1127" s="75"/>
      <c r="BG1127" s="75"/>
      <c r="BH1127" s="75"/>
      <c r="BI1127" s="75"/>
      <c r="BJ1127" s="75"/>
      <c r="BK1127" s="75"/>
      <c r="BL1127" s="75"/>
      <c r="BM1127" s="75"/>
      <c r="BN1127" s="75"/>
      <c r="BO1127" s="75"/>
      <c r="BP1127" s="75"/>
      <c r="BQ1127" s="75"/>
      <c r="BR1127" s="75"/>
      <c r="BS1127" s="75"/>
      <c r="BT1127" s="75"/>
      <c r="BU1127" s="75"/>
      <c r="BV1127" s="75"/>
      <c r="BW1127" s="75"/>
      <c r="BX1127" s="86">
        <v>45728</v>
      </c>
      <c r="BY1127" s="65">
        <f>R1127+AX1127</f>
        <v>135</v>
      </c>
      <c r="BZ1127" s="66" t="s">
        <v>2785</v>
      </c>
      <c r="CA1127" s="42">
        <f>T1127+AL1127</f>
        <v>24300000</v>
      </c>
      <c r="CB1127" s="66" t="s">
        <v>656</v>
      </c>
    </row>
    <row r="1128" spans="1:80" s="58" customFormat="1" ht="29.25" customHeight="1" x14ac:dyDescent="0.3">
      <c r="A1128" s="75">
        <v>1127</v>
      </c>
      <c r="B1128" s="73">
        <v>118690</v>
      </c>
      <c r="C1128" s="71" t="s">
        <v>738</v>
      </c>
      <c r="D1128" s="71" t="s">
        <v>186</v>
      </c>
      <c r="E1128" s="71" t="s">
        <v>187</v>
      </c>
      <c r="F1128" s="66" t="s">
        <v>6225</v>
      </c>
      <c r="G1128" s="38" t="s">
        <v>1907</v>
      </c>
      <c r="H1128" s="76" t="s">
        <v>76</v>
      </c>
      <c r="I1128" s="76" t="s">
        <v>6226</v>
      </c>
      <c r="J1128" s="127" t="s">
        <v>6227</v>
      </c>
      <c r="K1128" s="66" t="s">
        <v>80</v>
      </c>
      <c r="L1128" s="76" t="s">
        <v>81</v>
      </c>
      <c r="M1128" s="86">
        <v>45588</v>
      </c>
      <c r="N1128" s="86">
        <v>45601</v>
      </c>
      <c r="O1128" s="86">
        <v>45692</v>
      </c>
      <c r="P1128" s="76">
        <v>3</v>
      </c>
      <c r="Q1128" s="76">
        <v>0</v>
      </c>
      <c r="R1128" s="76">
        <f>3*30</f>
        <v>90</v>
      </c>
      <c r="S1128" s="76" t="s">
        <v>2842</v>
      </c>
      <c r="T1128" s="69">
        <v>12900000</v>
      </c>
      <c r="U1128" s="69">
        <v>4300000</v>
      </c>
      <c r="V1128" s="77">
        <v>1883</v>
      </c>
      <c r="W1128" s="97">
        <v>45565</v>
      </c>
      <c r="X1128" s="45">
        <v>16200000</v>
      </c>
      <c r="Y1128" s="77">
        <v>2507</v>
      </c>
      <c r="Z1128" s="97">
        <v>45588</v>
      </c>
      <c r="AA1128" s="111">
        <v>12900000</v>
      </c>
      <c r="AB1128" s="77" t="s">
        <v>84</v>
      </c>
      <c r="AC1128" s="86">
        <v>45587</v>
      </c>
      <c r="AD1128" s="48" t="s">
        <v>6228</v>
      </c>
      <c r="AE1128" s="8" t="s">
        <v>6229</v>
      </c>
      <c r="AF1128" s="77" t="s">
        <v>87</v>
      </c>
      <c r="AG1128" s="61" t="s">
        <v>746</v>
      </c>
      <c r="AH1128" s="60" t="s">
        <v>747</v>
      </c>
      <c r="AI1128" s="48" t="s">
        <v>108</v>
      </c>
      <c r="AJ1128" s="59">
        <v>45691</v>
      </c>
      <c r="AK1128" s="50">
        <v>6450000</v>
      </c>
      <c r="AL1128" s="50">
        <v>6450000</v>
      </c>
      <c r="AM1128" s="48">
        <v>129951</v>
      </c>
      <c r="AN1128" s="48">
        <v>1090</v>
      </c>
      <c r="AO1128" s="57">
        <v>45691</v>
      </c>
      <c r="AP1128" s="50">
        <v>6450000</v>
      </c>
      <c r="AQ1128" s="48">
        <v>1092</v>
      </c>
      <c r="AR1128" s="57">
        <v>45695</v>
      </c>
      <c r="AS1128" s="50">
        <v>6450000</v>
      </c>
      <c r="AT1128" s="65">
        <v>1</v>
      </c>
      <c r="AU1128" s="65">
        <v>15</v>
      </c>
      <c r="AV1128" s="65">
        <v>45</v>
      </c>
      <c r="AW1128" s="65" t="s">
        <v>110</v>
      </c>
      <c r="AX1128" s="52">
        <v>45</v>
      </c>
      <c r="AY1128" s="57">
        <v>45735</v>
      </c>
      <c r="AZ1128" s="37"/>
      <c r="BA1128" s="75"/>
      <c r="BB1128" s="75"/>
      <c r="BC1128" s="75"/>
      <c r="BD1128" s="75"/>
      <c r="BE1128" s="75"/>
      <c r="BF1128" s="75"/>
      <c r="BG1128" s="75"/>
      <c r="BH1128" s="75"/>
      <c r="BI1128" s="75"/>
      <c r="BJ1128" s="75"/>
      <c r="BK1128" s="75"/>
      <c r="BL1128" s="75"/>
      <c r="BM1128" s="75"/>
      <c r="BN1128" s="75"/>
      <c r="BO1128" s="75"/>
      <c r="BP1128" s="75"/>
      <c r="BQ1128" s="75"/>
      <c r="BR1128" s="75"/>
      <c r="BS1128" s="75"/>
      <c r="BT1128" s="75"/>
      <c r="BU1128" s="75"/>
      <c r="BV1128" s="75"/>
      <c r="BW1128" s="75"/>
      <c r="BX1128" s="57">
        <v>45735</v>
      </c>
      <c r="BY1128" s="65">
        <f>R1128+AX1128</f>
        <v>135</v>
      </c>
      <c r="BZ1128" s="66" t="s">
        <v>2785</v>
      </c>
      <c r="CA1128" s="42">
        <f>T1128+AL1128</f>
        <v>19350000</v>
      </c>
      <c r="CB1128" s="66" t="s">
        <v>656</v>
      </c>
    </row>
    <row r="1129" spans="1:80" s="58" customFormat="1" ht="29.25" customHeight="1" x14ac:dyDescent="0.3">
      <c r="A1129" s="75">
        <v>1128</v>
      </c>
      <c r="B1129" s="73">
        <v>119031</v>
      </c>
      <c r="C1129" s="71" t="s">
        <v>185</v>
      </c>
      <c r="D1129" s="71" t="s">
        <v>186</v>
      </c>
      <c r="E1129" s="71" t="s">
        <v>187</v>
      </c>
      <c r="F1129" s="66" t="s">
        <v>6230</v>
      </c>
      <c r="G1129" s="38" t="s">
        <v>6231</v>
      </c>
      <c r="H1129" s="76" t="s">
        <v>76</v>
      </c>
      <c r="I1129" s="76" t="s">
        <v>6232</v>
      </c>
      <c r="J1129" s="127" t="s">
        <v>6233</v>
      </c>
      <c r="K1129" s="66" t="s">
        <v>80</v>
      </c>
      <c r="L1129" s="76" t="s">
        <v>81</v>
      </c>
      <c r="M1129" s="86">
        <v>45594</v>
      </c>
      <c r="N1129" s="86">
        <v>45601</v>
      </c>
      <c r="O1129" s="86">
        <v>45676</v>
      </c>
      <c r="P1129" s="76">
        <v>2</v>
      </c>
      <c r="Q1129" s="76">
        <v>15</v>
      </c>
      <c r="R1129" s="76">
        <f>2*30+15</f>
        <v>75</v>
      </c>
      <c r="S1129" s="76" t="s">
        <v>4350</v>
      </c>
      <c r="T1129" s="69">
        <v>8000000</v>
      </c>
      <c r="U1129" s="69">
        <v>3200000</v>
      </c>
      <c r="V1129" s="77">
        <v>1952</v>
      </c>
      <c r="W1129" s="97">
        <v>45581</v>
      </c>
      <c r="X1129" s="45">
        <v>8000000</v>
      </c>
      <c r="Y1129" s="77">
        <v>2563</v>
      </c>
      <c r="Z1129" s="97">
        <v>45595</v>
      </c>
      <c r="AA1129" s="111">
        <v>8000000</v>
      </c>
      <c r="AB1129" s="77" t="s">
        <v>84</v>
      </c>
      <c r="AC1129" s="86">
        <v>45587</v>
      </c>
      <c r="AD1129" s="48" t="s">
        <v>6234</v>
      </c>
      <c r="AE1129" s="8" t="s">
        <v>6235</v>
      </c>
      <c r="AF1129" s="77" t="s">
        <v>87</v>
      </c>
      <c r="AG1129" s="61" t="s">
        <v>194</v>
      </c>
      <c r="AH1129" s="92" t="s">
        <v>4317</v>
      </c>
      <c r="AI1129" s="48" t="s">
        <v>108</v>
      </c>
      <c r="AJ1129" s="97">
        <v>45650</v>
      </c>
      <c r="AK1129" s="50">
        <v>3200000</v>
      </c>
      <c r="AL1129" s="50">
        <v>3200000</v>
      </c>
      <c r="AM1129" s="48">
        <v>123354</v>
      </c>
      <c r="AN1129" s="46">
        <v>2080</v>
      </c>
      <c r="AO1129" s="59">
        <v>45642</v>
      </c>
      <c r="AP1129" s="50">
        <v>3200000</v>
      </c>
      <c r="AQ1129" s="46">
        <v>2681</v>
      </c>
      <c r="AR1129" s="59">
        <v>45652</v>
      </c>
      <c r="AS1129" s="50">
        <v>3200000</v>
      </c>
      <c r="AT1129" s="66">
        <v>1</v>
      </c>
      <c r="AU1129" s="66">
        <v>0</v>
      </c>
      <c r="AV1129" s="66">
        <f>AT1129*30+AU1129</f>
        <v>30</v>
      </c>
      <c r="AW1129" s="66" t="s">
        <v>6120</v>
      </c>
      <c r="AX1129" s="66">
        <v>30</v>
      </c>
      <c r="AY1129" s="86">
        <v>45707</v>
      </c>
      <c r="AZ1129" s="75"/>
      <c r="BA1129" s="75"/>
      <c r="BB1129" s="75"/>
      <c r="BC1129" s="75"/>
      <c r="BD1129" s="75"/>
      <c r="BE1129" s="75"/>
      <c r="BF1129" s="75"/>
      <c r="BG1129" s="75"/>
      <c r="BH1129" s="75"/>
      <c r="BI1129" s="75"/>
      <c r="BJ1129" s="75"/>
      <c r="BK1129" s="75"/>
      <c r="BL1129" s="75"/>
      <c r="BM1129" s="75"/>
      <c r="BN1129" s="75"/>
      <c r="BO1129" s="75"/>
      <c r="BP1129" s="75"/>
      <c r="BQ1129" s="75"/>
      <c r="BR1129" s="75"/>
      <c r="BS1129" s="75"/>
      <c r="BT1129" s="75"/>
      <c r="BU1129" s="75"/>
      <c r="BV1129" s="75"/>
      <c r="BW1129" s="75"/>
      <c r="BX1129" s="86">
        <v>45707</v>
      </c>
      <c r="BY1129" s="65">
        <f>R1129+AX1129</f>
        <v>105</v>
      </c>
      <c r="BZ1129" s="66" t="s">
        <v>82</v>
      </c>
      <c r="CA1129" s="42">
        <f>T1129+AL1129</f>
        <v>11200000</v>
      </c>
      <c r="CB1129" s="66" t="s">
        <v>656</v>
      </c>
    </row>
    <row r="1130" spans="1:80" s="58" customFormat="1" ht="29.25" customHeight="1" x14ac:dyDescent="0.3">
      <c r="A1130" s="75">
        <v>1129</v>
      </c>
      <c r="B1130" s="73">
        <v>118797</v>
      </c>
      <c r="C1130" s="71" t="s">
        <v>71</v>
      </c>
      <c r="D1130" s="71" t="s">
        <v>72</v>
      </c>
      <c r="E1130" s="71" t="s">
        <v>73</v>
      </c>
      <c r="F1130" s="66" t="s">
        <v>6236</v>
      </c>
      <c r="G1130" s="38" t="s">
        <v>6237</v>
      </c>
      <c r="H1130" s="76" t="s">
        <v>76</v>
      </c>
      <c r="I1130" s="76" t="s">
        <v>6238</v>
      </c>
      <c r="J1130" s="127" t="s">
        <v>376</v>
      </c>
      <c r="K1130" s="66" t="s">
        <v>80</v>
      </c>
      <c r="L1130" s="76" t="s">
        <v>81</v>
      </c>
      <c r="M1130" s="86">
        <v>45587</v>
      </c>
      <c r="N1130" s="86">
        <v>45589</v>
      </c>
      <c r="O1130" s="86">
        <v>45680</v>
      </c>
      <c r="P1130" s="76">
        <v>3</v>
      </c>
      <c r="Q1130" s="76">
        <v>0</v>
      </c>
      <c r="R1130" s="76">
        <f>3*30</f>
        <v>90</v>
      </c>
      <c r="S1130" s="76" t="s">
        <v>2842</v>
      </c>
      <c r="T1130" s="69">
        <v>16350000</v>
      </c>
      <c r="U1130" s="69">
        <v>5450000</v>
      </c>
      <c r="V1130" s="77">
        <v>1865</v>
      </c>
      <c r="W1130" s="97">
        <v>45565</v>
      </c>
      <c r="X1130" s="45">
        <v>32700000</v>
      </c>
      <c r="Y1130" s="77">
        <v>2509</v>
      </c>
      <c r="Z1130" s="97">
        <v>45588</v>
      </c>
      <c r="AA1130" s="111">
        <v>16350000</v>
      </c>
      <c r="AB1130" s="77" t="s">
        <v>84</v>
      </c>
      <c r="AC1130" s="86">
        <v>45587</v>
      </c>
      <c r="AD1130" s="48" t="s">
        <v>6239</v>
      </c>
      <c r="AE1130" s="8" t="s">
        <v>6240</v>
      </c>
      <c r="AF1130" s="77" t="s">
        <v>87</v>
      </c>
      <c r="AG1130" s="61" t="s">
        <v>359</v>
      </c>
      <c r="AH1130" s="48" t="s">
        <v>2909</v>
      </c>
      <c r="AI1130" s="48" t="s">
        <v>108</v>
      </c>
      <c r="AJ1130" s="97">
        <v>45650</v>
      </c>
      <c r="AK1130" s="50">
        <v>8175000</v>
      </c>
      <c r="AL1130" s="50">
        <v>8175000</v>
      </c>
      <c r="AM1130" s="48">
        <v>123882</v>
      </c>
      <c r="AN1130" s="46">
        <v>2114</v>
      </c>
      <c r="AO1130" s="59">
        <v>45643</v>
      </c>
      <c r="AP1130" s="50">
        <v>8175000</v>
      </c>
      <c r="AQ1130" s="46">
        <v>2733</v>
      </c>
      <c r="AR1130" s="59">
        <v>45653</v>
      </c>
      <c r="AS1130" s="50">
        <v>8175000</v>
      </c>
      <c r="AT1130" s="66">
        <v>1</v>
      </c>
      <c r="AU1130" s="66">
        <v>15</v>
      </c>
      <c r="AV1130" s="66">
        <f>AT1130*30+AU1130</f>
        <v>45</v>
      </c>
      <c r="AW1130" s="66" t="s">
        <v>110</v>
      </c>
      <c r="AX1130" s="66">
        <v>45</v>
      </c>
      <c r="AY1130" s="86">
        <v>45724</v>
      </c>
      <c r="AZ1130" s="75"/>
      <c r="BA1130" s="75"/>
      <c r="BB1130" s="75"/>
      <c r="BC1130" s="75"/>
      <c r="BD1130" s="75"/>
      <c r="BE1130" s="75"/>
      <c r="BF1130" s="75"/>
      <c r="BG1130" s="75"/>
      <c r="BH1130" s="75"/>
      <c r="BI1130" s="75"/>
      <c r="BJ1130" s="76" t="s">
        <v>490</v>
      </c>
      <c r="BK1130" s="64">
        <v>45656</v>
      </c>
      <c r="BL1130" s="64">
        <v>45658</v>
      </c>
      <c r="BM1130" s="81" t="s">
        <v>3449</v>
      </c>
      <c r="BN1130" s="66">
        <v>1049652057</v>
      </c>
      <c r="BO1130" s="66" t="s">
        <v>4266</v>
      </c>
      <c r="BP1130" s="42">
        <v>12171668</v>
      </c>
      <c r="BQ1130" s="81" t="s">
        <v>6241</v>
      </c>
      <c r="BR1130" s="66">
        <v>103237468</v>
      </c>
      <c r="BS1130" s="66" t="s">
        <v>6242</v>
      </c>
      <c r="BT1130" s="69">
        <v>12353333</v>
      </c>
      <c r="BU1130" s="80" t="s">
        <v>5790</v>
      </c>
      <c r="BV1130" s="75"/>
      <c r="BW1130" s="75"/>
      <c r="BX1130" s="86">
        <v>45724</v>
      </c>
      <c r="BY1130" s="65">
        <f>R1130+AX1130</f>
        <v>135</v>
      </c>
      <c r="BZ1130" s="66" t="s">
        <v>2785</v>
      </c>
      <c r="CA1130" s="42">
        <f>T1130+AL1130</f>
        <v>24525000</v>
      </c>
      <c r="CB1130" s="66" t="s">
        <v>656</v>
      </c>
    </row>
    <row r="1131" spans="1:80" s="58" customFormat="1" ht="29.25" customHeight="1" x14ac:dyDescent="0.3">
      <c r="A1131" s="75">
        <v>1130</v>
      </c>
      <c r="B1131" s="73">
        <v>118763</v>
      </c>
      <c r="C1131" s="71" t="s">
        <v>319</v>
      </c>
      <c r="D1131" s="71" t="s">
        <v>320</v>
      </c>
      <c r="E1131" s="71" t="s">
        <v>321</v>
      </c>
      <c r="F1131" s="66" t="s">
        <v>6243</v>
      </c>
      <c r="G1131" s="38" t="s">
        <v>323</v>
      </c>
      <c r="H1131" s="76" t="s">
        <v>76</v>
      </c>
      <c r="I1131" s="76" t="s">
        <v>6244</v>
      </c>
      <c r="J1131" s="127" t="s">
        <v>325</v>
      </c>
      <c r="K1131" s="66" t="s">
        <v>80</v>
      </c>
      <c r="L1131" s="76" t="s">
        <v>81</v>
      </c>
      <c r="M1131" s="86">
        <v>45587</v>
      </c>
      <c r="N1131" s="86">
        <v>45593</v>
      </c>
      <c r="O1131" s="86">
        <v>45684</v>
      </c>
      <c r="P1131" s="76">
        <v>3</v>
      </c>
      <c r="Q1131" s="76">
        <v>0</v>
      </c>
      <c r="R1131" s="76">
        <f>3*30</f>
        <v>90</v>
      </c>
      <c r="S1131" s="76" t="s">
        <v>2842</v>
      </c>
      <c r="T1131" s="69">
        <v>25500000</v>
      </c>
      <c r="U1131" s="69">
        <v>8500000</v>
      </c>
      <c r="V1131" s="77">
        <v>1910</v>
      </c>
      <c r="W1131" s="97">
        <v>45573</v>
      </c>
      <c r="X1131" s="45">
        <v>25500000</v>
      </c>
      <c r="Y1131" s="77">
        <v>2511</v>
      </c>
      <c r="Z1131" s="97">
        <v>45588</v>
      </c>
      <c r="AA1131" s="111">
        <v>25500000</v>
      </c>
      <c r="AB1131" s="77" t="s">
        <v>84</v>
      </c>
      <c r="AC1131" s="86">
        <v>45587</v>
      </c>
      <c r="AD1131" s="48" t="s">
        <v>6245</v>
      </c>
      <c r="AE1131" s="8" t="s">
        <v>6246</v>
      </c>
      <c r="AF1131" s="77" t="s">
        <v>87</v>
      </c>
      <c r="AG1131" s="61" t="s">
        <v>5129</v>
      </c>
      <c r="AH1131" s="60" t="s">
        <v>2987</v>
      </c>
      <c r="AI1131" s="61" t="s">
        <v>2887</v>
      </c>
      <c r="AJ1131" s="59">
        <v>45681</v>
      </c>
      <c r="AK1131" s="50">
        <v>12750000</v>
      </c>
      <c r="AL1131" s="50">
        <v>12750000</v>
      </c>
      <c r="AM1131" s="48">
        <v>128515</v>
      </c>
      <c r="AN1131" s="48">
        <v>974</v>
      </c>
      <c r="AO1131" s="57">
        <v>45678</v>
      </c>
      <c r="AP1131" s="50">
        <v>12750000</v>
      </c>
      <c r="AQ1131" s="48">
        <v>1016</v>
      </c>
      <c r="AR1131" s="57">
        <v>45685</v>
      </c>
      <c r="AS1131" s="50">
        <v>12750000</v>
      </c>
      <c r="AT1131" s="66">
        <v>1</v>
      </c>
      <c r="AU1131" s="66">
        <v>15</v>
      </c>
      <c r="AV1131" s="66">
        <v>45</v>
      </c>
      <c r="AW1131" s="66" t="s">
        <v>110</v>
      </c>
      <c r="AX1131" s="52">
        <v>45</v>
      </c>
      <c r="AY1131" s="57">
        <v>45728</v>
      </c>
      <c r="AZ1131" s="37"/>
      <c r="BA1131" s="75"/>
      <c r="BB1131" s="75"/>
      <c r="BC1131" s="75"/>
      <c r="BD1131" s="75"/>
      <c r="BE1131" s="75"/>
      <c r="BF1131" s="75"/>
      <c r="BG1131" s="75"/>
      <c r="BH1131" s="75"/>
      <c r="BI1131" s="75"/>
      <c r="BJ1131" s="75"/>
      <c r="BK1131" s="75"/>
      <c r="BL1131" s="75"/>
      <c r="BM1131" s="75"/>
      <c r="BN1131" s="75"/>
      <c r="BO1131" s="75"/>
      <c r="BP1131" s="75"/>
      <c r="BQ1131" s="75"/>
      <c r="BR1131" s="75"/>
      <c r="BS1131" s="75"/>
      <c r="BT1131" s="75"/>
      <c r="BU1131" s="75"/>
      <c r="BV1131" s="75"/>
      <c r="BW1131" s="75"/>
      <c r="BX1131" s="57">
        <v>45728</v>
      </c>
      <c r="BY1131" s="65">
        <f>R1131+AX1131</f>
        <v>135</v>
      </c>
      <c r="BZ1131" s="66" t="s">
        <v>2785</v>
      </c>
      <c r="CA1131" s="42">
        <f>T1131+AL1131</f>
        <v>38250000</v>
      </c>
      <c r="CB1131" s="66" t="s">
        <v>656</v>
      </c>
    </row>
    <row r="1132" spans="1:80" s="58" customFormat="1" ht="29.25" customHeight="1" x14ac:dyDescent="0.3">
      <c r="A1132" s="75">
        <v>1131</v>
      </c>
      <c r="B1132" s="73">
        <v>118959</v>
      </c>
      <c r="C1132" s="71" t="s">
        <v>738</v>
      </c>
      <c r="D1132" s="71" t="s">
        <v>186</v>
      </c>
      <c r="E1132" s="71" t="s">
        <v>187</v>
      </c>
      <c r="F1132" s="66" t="s">
        <v>6247</v>
      </c>
      <c r="G1132" s="38" t="s">
        <v>1023</v>
      </c>
      <c r="H1132" s="76" t="s">
        <v>76</v>
      </c>
      <c r="I1132" s="76" t="s">
        <v>6248</v>
      </c>
      <c r="J1132" s="127" t="s">
        <v>1025</v>
      </c>
      <c r="K1132" s="66" t="s">
        <v>80</v>
      </c>
      <c r="L1132" s="76" t="s">
        <v>81</v>
      </c>
      <c r="M1132" s="86">
        <v>45587</v>
      </c>
      <c r="N1132" s="86">
        <v>45589</v>
      </c>
      <c r="O1132" s="86">
        <v>45665</v>
      </c>
      <c r="P1132" s="76">
        <v>2</v>
      </c>
      <c r="Q1132" s="76">
        <v>15</v>
      </c>
      <c r="R1132" s="76">
        <f>2*30+15</f>
        <v>75</v>
      </c>
      <c r="S1132" s="76" t="s">
        <v>4350</v>
      </c>
      <c r="T1132" s="69">
        <v>12000000</v>
      </c>
      <c r="U1132" s="69">
        <v>4800000</v>
      </c>
      <c r="V1132" s="77">
        <v>1957</v>
      </c>
      <c r="W1132" s="97">
        <v>45581</v>
      </c>
      <c r="X1132" s="45">
        <v>12000000</v>
      </c>
      <c r="Y1132" s="77">
        <v>2514</v>
      </c>
      <c r="Z1132" s="97">
        <v>45588</v>
      </c>
      <c r="AA1132" s="111">
        <v>12000000</v>
      </c>
      <c r="AB1132" s="77" t="s">
        <v>84</v>
      </c>
      <c r="AC1132" s="86">
        <v>45587</v>
      </c>
      <c r="AD1132" s="48" t="s">
        <v>6249</v>
      </c>
      <c r="AE1132" s="8" t="s">
        <v>6250</v>
      </c>
      <c r="AF1132" s="77" t="s">
        <v>87</v>
      </c>
      <c r="AG1132" s="61" t="s">
        <v>194</v>
      </c>
      <c r="AH1132" s="92" t="s">
        <v>4317</v>
      </c>
      <c r="AI1132" s="48" t="s">
        <v>108</v>
      </c>
      <c r="AJ1132" s="97">
        <v>45650</v>
      </c>
      <c r="AK1132" s="50">
        <v>4800000</v>
      </c>
      <c r="AL1132" s="50">
        <v>4800000</v>
      </c>
      <c r="AM1132" s="48">
        <v>122770</v>
      </c>
      <c r="AN1132" s="46">
        <v>2077</v>
      </c>
      <c r="AO1132" s="59">
        <v>45642</v>
      </c>
      <c r="AP1132" s="50">
        <v>4800000</v>
      </c>
      <c r="AQ1132" s="46">
        <v>2682</v>
      </c>
      <c r="AR1132" s="59">
        <v>45652</v>
      </c>
      <c r="AS1132" s="50">
        <v>4800000</v>
      </c>
      <c r="AT1132" s="66">
        <v>1</v>
      </c>
      <c r="AU1132" s="66">
        <v>0</v>
      </c>
      <c r="AV1132" s="66">
        <f>AT1132*30+AU1132</f>
        <v>30</v>
      </c>
      <c r="AW1132" s="66" t="s">
        <v>6120</v>
      </c>
      <c r="AX1132" s="66">
        <v>30</v>
      </c>
      <c r="AY1132" s="86">
        <v>45696</v>
      </c>
      <c r="AZ1132" s="75"/>
      <c r="BA1132" s="75"/>
      <c r="BB1132" s="75"/>
      <c r="BC1132" s="75"/>
      <c r="BD1132" s="75"/>
      <c r="BE1132" s="75"/>
      <c r="BF1132" s="75"/>
      <c r="BG1132" s="75"/>
      <c r="BH1132" s="75"/>
      <c r="BI1132" s="75"/>
      <c r="BJ1132" s="75"/>
      <c r="BK1132" s="75"/>
      <c r="BL1132" s="75"/>
      <c r="BM1132" s="75"/>
      <c r="BN1132" s="75"/>
      <c r="BO1132" s="75"/>
      <c r="BP1132" s="75"/>
      <c r="BQ1132" s="75"/>
      <c r="BR1132" s="75"/>
      <c r="BS1132" s="75"/>
      <c r="BT1132" s="75"/>
      <c r="BU1132" s="75"/>
      <c r="BV1132" s="75"/>
      <c r="BW1132" s="75"/>
      <c r="BX1132" s="86">
        <v>45696</v>
      </c>
      <c r="BY1132" s="65">
        <f>R1132+AX1132</f>
        <v>105</v>
      </c>
      <c r="BZ1132" s="66" t="s">
        <v>82</v>
      </c>
      <c r="CA1132" s="42">
        <f>T1132+AL1132</f>
        <v>16800000</v>
      </c>
      <c r="CB1132" s="37" t="s">
        <v>91</v>
      </c>
    </row>
    <row r="1133" spans="1:80" s="58" customFormat="1" ht="29.25" customHeight="1" x14ac:dyDescent="0.3">
      <c r="A1133" s="75">
        <v>1132</v>
      </c>
      <c r="B1133" s="73">
        <v>117983</v>
      </c>
      <c r="C1133" s="71" t="s">
        <v>71</v>
      </c>
      <c r="D1133" s="71" t="s">
        <v>72</v>
      </c>
      <c r="E1133" s="71" t="s">
        <v>73</v>
      </c>
      <c r="F1133" s="66" t="s">
        <v>6251</v>
      </c>
      <c r="G1133" s="38" t="s">
        <v>6252</v>
      </c>
      <c r="H1133" s="76" t="s">
        <v>76</v>
      </c>
      <c r="I1133" s="76" t="s">
        <v>6253</v>
      </c>
      <c r="J1133" s="127" t="s">
        <v>6254</v>
      </c>
      <c r="K1133" s="66" t="s">
        <v>80</v>
      </c>
      <c r="L1133" s="76" t="s">
        <v>81</v>
      </c>
      <c r="M1133" s="86">
        <v>45587</v>
      </c>
      <c r="N1133" s="86">
        <v>45589</v>
      </c>
      <c r="O1133" s="86">
        <v>45680</v>
      </c>
      <c r="P1133" s="76">
        <v>3</v>
      </c>
      <c r="Q1133" s="76">
        <v>0</v>
      </c>
      <c r="R1133" s="76">
        <f t="shared" ref="R1133:R1139" si="27">3*30</f>
        <v>90</v>
      </c>
      <c r="S1133" s="76" t="s">
        <v>2842</v>
      </c>
      <c r="T1133" s="69">
        <v>19500000</v>
      </c>
      <c r="U1133" s="69">
        <v>6500000</v>
      </c>
      <c r="V1133" s="77">
        <v>1899</v>
      </c>
      <c r="W1133" s="97">
        <v>45569</v>
      </c>
      <c r="X1133" s="45">
        <v>19500000</v>
      </c>
      <c r="Y1133" s="77">
        <v>2515</v>
      </c>
      <c r="Z1133" s="97">
        <v>45588</v>
      </c>
      <c r="AA1133" s="111">
        <v>19500000</v>
      </c>
      <c r="AB1133" s="77" t="s">
        <v>84</v>
      </c>
      <c r="AC1133" s="86">
        <v>45587</v>
      </c>
      <c r="AD1133" s="48" t="s">
        <v>6255</v>
      </c>
      <c r="AE1133" s="8" t="s">
        <v>6256</v>
      </c>
      <c r="AF1133" s="77" t="s">
        <v>87</v>
      </c>
      <c r="AG1133" s="48" t="s">
        <v>88</v>
      </c>
      <c r="AH1133" s="60" t="s">
        <v>4349</v>
      </c>
      <c r="AI1133" s="48" t="s">
        <v>108</v>
      </c>
      <c r="AJ1133" s="97">
        <v>45650</v>
      </c>
      <c r="AK1133" s="50">
        <v>9750000</v>
      </c>
      <c r="AL1133" s="50">
        <v>9750000</v>
      </c>
      <c r="AM1133" s="48">
        <v>123448</v>
      </c>
      <c r="AN1133" s="46">
        <v>2055</v>
      </c>
      <c r="AO1133" s="59">
        <v>45642</v>
      </c>
      <c r="AP1133" s="50">
        <v>9750000</v>
      </c>
      <c r="AQ1133" s="46">
        <v>2683</v>
      </c>
      <c r="AR1133" s="59">
        <v>45652</v>
      </c>
      <c r="AS1133" s="50">
        <v>9750000</v>
      </c>
      <c r="AT1133" s="66">
        <v>1</v>
      </c>
      <c r="AU1133" s="66">
        <v>15</v>
      </c>
      <c r="AV1133" s="66">
        <f>AT1133*30+AU1133</f>
        <v>45</v>
      </c>
      <c r="AW1133" s="66" t="s">
        <v>110</v>
      </c>
      <c r="AX1133" s="66">
        <v>45</v>
      </c>
      <c r="AY1133" s="86">
        <v>45724</v>
      </c>
      <c r="AZ1133" s="75"/>
      <c r="BA1133" s="75"/>
      <c r="BB1133" s="75"/>
      <c r="BC1133" s="75"/>
      <c r="BD1133" s="75"/>
      <c r="BE1133" s="75"/>
      <c r="BF1133" s="75"/>
      <c r="BG1133" s="75"/>
      <c r="BH1133" s="75"/>
      <c r="BI1133" s="75"/>
      <c r="BJ1133" s="75"/>
      <c r="BK1133" s="75"/>
      <c r="BL1133" s="75"/>
      <c r="BM1133" s="75"/>
      <c r="BN1133" s="75"/>
      <c r="BO1133" s="75"/>
      <c r="BP1133" s="75"/>
      <c r="BQ1133" s="75"/>
      <c r="BR1133" s="75"/>
      <c r="BS1133" s="75"/>
      <c r="BT1133" s="75"/>
      <c r="BU1133" s="75"/>
      <c r="BV1133" s="75"/>
      <c r="BW1133" s="75"/>
      <c r="BX1133" s="86">
        <v>45724</v>
      </c>
      <c r="BY1133" s="65">
        <f>R1133+AX1133</f>
        <v>135</v>
      </c>
      <c r="BZ1133" s="66" t="s">
        <v>2785</v>
      </c>
      <c r="CA1133" s="42">
        <f>T1133+AL1133</f>
        <v>29250000</v>
      </c>
      <c r="CB1133" s="66" t="s">
        <v>656</v>
      </c>
    </row>
    <row r="1134" spans="1:80" s="58" customFormat="1" ht="29.25" customHeight="1" x14ac:dyDescent="0.3">
      <c r="A1134" s="75">
        <v>1133</v>
      </c>
      <c r="B1134" s="73">
        <v>117970</v>
      </c>
      <c r="C1134" s="71" t="s">
        <v>1590</v>
      </c>
      <c r="D1134" s="71" t="s">
        <v>1591</v>
      </c>
      <c r="E1134" s="71" t="s">
        <v>1592</v>
      </c>
      <c r="F1134" s="66" t="s">
        <v>6257</v>
      </c>
      <c r="G1134" s="38" t="s">
        <v>1594</v>
      </c>
      <c r="H1134" s="76" t="s">
        <v>76</v>
      </c>
      <c r="I1134" s="76" t="s">
        <v>6258</v>
      </c>
      <c r="J1134" s="127" t="s">
        <v>3486</v>
      </c>
      <c r="K1134" s="66" t="s">
        <v>80</v>
      </c>
      <c r="L1134" s="76" t="s">
        <v>81</v>
      </c>
      <c r="M1134" s="86">
        <v>45587</v>
      </c>
      <c r="N1134" s="86">
        <v>45593</v>
      </c>
      <c r="O1134" s="86">
        <v>45684</v>
      </c>
      <c r="P1134" s="76">
        <v>3</v>
      </c>
      <c r="Q1134" s="76">
        <v>0</v>
      </c>
      <c r="R1134" s="76">
        <f t="shared" si="27"/>
        <v>90</v>
      </c>
      <c r="S1134" s="76" t="s">
        <v>2842</v>
      </c>
      <c r="T1134" s="69">
        <v>19500000</v>
      </c>
      <c r="U1134" s="69">
        <v>6500000</v>
      </c>
      <c r="V1134" s="77">
        <v>1941</v>
      </c>
      <c r="W1134" s="97">
        <v>45573</v>
      </c>
      <c r="X1134" s="45">
        <v>19500000</v>
      </c>
      <c r="Y1134" s="77">
        <v>2516</v>
      </c>
      <c r="Z1134" s="97">
        <v>45588</v>
      </c>
      <c r="AA1134" s="111">
        <v>19500000</v>
      </c>
      <c r="AB1134" s="77" t="s">
        <v>84</v>
      </c>
      <c r="AC1134" s="86">
        <v>45587</v>
      </c>
      <c r="AD1134" s="48" t="s">
        <v>6259</v>
      </c>
      <c r="AE1134" s="8" t="s">
        <v>6260</v>
      </c>
      <c r="AF1134" s="77" t="s">
        <v>87</v>
      </c>
      <c r="AG1134" s="61" t="s">
        <v>978</v>
      </c>
      <c r="AH1134" s="60" t="s">
        <v>2987</v>
      </c>
      <c r="AI1134" s="61" t="s">
        <v>2887</v>
      </c>
      <c r="AJ1134" s="59">
        <v>45682</v>
      </c>
      <c r="AK1134" s="50">
        <v>9750000</v>
      </c>
      <c r="AL1134" s="50">
        <v>9750000</v>
      </c>
      <c r="AM1134" s="48">
        <v>128511</v>
      </c>
      <c r="AN1134" s="48">
        <v>973</v>
      </c>
      <c r="AO1134" s="57">
        <v>45678</v>
      </c>
      <c r="AP1134" s="50">
        <v>9750000</v>
      </c>
      <c r="AQ1134" s="48">
        <v>1017</v>
      </c>
      <c r="AR1134" s="57">
        <v>45685</v>
      </c>
      <c r="AS1134" s="50">
        <v>9750000</v>
      </c>
      <c r="AT1134" s="66">
        <v>1</v>
      </c>
      <c r="AU1134" s="66">
        <v>15</v>
      </c>
      <c r="AV1134" s="66">
        <v>45</v>
      </c>
      <c r="AW1134" s="66" t="s">
        <v>110</v>
      </c>
      <c r="AX1134" s="52">
        <v>45</v>
      </c>
      <c r="AY1134" s="57">
        <v>45728</v>
      </c>
      <c r="AZ1134" s="37"/>
      <c r="BA1134" s="75"/>
      <c r="BB1134" s="75"/>
      <c r="BC1134" s="75"/>
      <c r="BD1134" s="75"/>
      <c r="BE1134" s="75"/>
      <c r="BF1134" s="75"/>
      <c r="BG1134" s="75"/>
      <c r="BH1134" s="75"/>
      <c r="BI1134" s="75"/>
      <c r="BJ1134" s="75"/>
      <c r="BK1134" s="75"/>
      <c r="BL1134" s="75"/>
      <c r="BM1134" s="75"/>
      <c r="BN1134" s="75"/>
      <c r="BO1134" s="75"/>
      <c r="BP1134" s="75"/>
      <c r="BQ1134" s="75"/>
      <c r="BR1134" s="75"/>
      <c r="BS1134" s="75"/>
      <c r="BT1134" s="75"/>
      <c r="BU1134" s="75"/>
      <c r="BV1134" s="75"/>
      <c r="BW1134" s="75"/>
      <c r="BX1134" s="57">
        <v>45728</v>
      </c>
      <c r="BY1134" s="65">
        <f>R1134+AX1134</f>
        <v>135</v>
      </c>
      <c r="BZ1134" s="66" t="s">
        <v>2785</v>
      </c>
      <c r="CA1134" s="42">
        <f>T1134+AL1134</f>
        <v>29250000</v>
      </c>
      <c r="CB1134" s="66" t="s">
        <v>656</v>
      </c>
    </row>
    <row r="1135" spans="1:80" s="58" customFormat="1" ht="29.25" customHeight="1" x14ac:dyDescent="0.3">
      <c r="A1135" s="75">
        <v>1134</v>
      </c>
      <c r="B1135" s="73">
        <v>118773</v>
      </c>
      <c r="C1135" s="71" t="s">
        <v>312</v>
      </c>
      <c r="D1135" s="71" t="s">
        <v>282</v>
      </c>
      <c r="E1135" s="71" t="s">
        <v>283</v>
      </c>
      <c r="F1135" s="66" t="s">
        <v>6261</v>
      </c>
      <c r="G1135" s="38" t="s">
        <v>4020</v>
      </c>
      <c r="H1135" s="76" t="s">
        <v>76</v>
      </c>
      <c r="I1135" s="76" t="s">
        <v>6262</v>
      </c>
      <c r="J1135" s="127" t="s">
        <v>316</v>
      </c>
      <c r="K1135" s="66" t="s">
        <v>80</v>
      </c>
      <c r="L1135" s="76" t="s">
        <v>81</v>
      </c>
      <c r="M1135" s="86">
        <v>45587</v>
      </c>
      <c r="N1135" s="86">
        <v>45593</v>
      </c>
      <c r="O1135" s="86">
        <v>45684</v>
      </c>
      <c r="P1135" s="76">
        <v>3</v>
      </c>
      <c r="Q1135" s="76">
        <v>0</v>
      </c>
      <c r="R1135" s="76">
        <f t="shared" si="27"/>
        <v>90</v>
      </c>
      <c r="S1135" s="76" t="s">
        <v>2842</v>
      </c>
      <c r="T1135" s="69">
        <v>16500000</v>
      </c>
      <c r="U1135" s="69">
        <v>5500000</v>
      </c>
      <c r="V1135" s="77">
        <v>1912</v>
      </c>
      <c r="W1135" s="97">
        <v>45573</v>
      </c>
      <c r="X1135" s="45">
        <v>16500000</v>
      </c>
      <c r="Y1135" s="77">
        <v>2517</v>
      </c>
      <c r="Z1135" s="97">
        <v>45588</v>
      </c>
      <c r="AA1135" s="111">
        <v>16500000</v>
      </c>
      <c r="AB1135" s="77" t="s">
        <v>84</v>
      </c>
      <c r="AC1135" s="86">
        <v>45587</v>
      </c>
      <c r="AD1135" s="48" t="s">
        <v>6263</v>
      </c>
      <c r="AE1135" s="8" t="s">
        <v>6264</v>
      </c>
      <c r="AF1135" s="77" t="s">
        <v>87</v>
      </c>
      <c r="AG1135" s="61" t="s">
        <v>290</v>
      </c>
      <c r="AH1135" s="106" t="s">
        <v>291</v>
      </c>
      <c r="AI1135" s="48" t="s">
        <v>108</v>
      </c>
      <c r="AJ1135" s="59">
        <v>45684</v>
      </c>
      <c r="AK1135" s="50">
        <v>8250000</v>
      </c>
      <c r="AL1135" s="50">
        <v>8250000</v>
      </c>
      <c r="AM1135" s="48">
        <v>129185</v>
      </c>
      <c r="AN1135" s="48">
        <v>1005</v>
      </c>
      <c r="AO1135" s="57">
        <v>45684</v>
      </c>
      <c r="AP1135" s="50">
        <v>8250000</v>
      </c>
      <c r="AQ1135" s="48">
        <v>1020</v>
      </c>
      <c r="AR1135" s="57">
        <v>45686</v>
      </c>
      <c r="AS1135" s="50">
        <v>8250000</v>
      </c>
      <c r="AT1135" s="65">
        <v>1</v>
      </c>
      <c r="AU1135" s="65">
        <v>15</v>
      </c>
      <c r="AV1135" s="65">
        <v>45</v>
      </c>
      <c r="AW1135" s="66" t="s">
        <v>110</v>
      </c>
      <c r="AX1135" s="52">
        <v>45</v>
      </c>
      <c r="AY1135" s="57">
        <v>45728</v>
      </c>
      <c r="AZ1135" s="37"/>
      <c r="BA1135" s="75"/>
      <c r="BB1135" s="75"/>
      <c r="BC1135" s="75"/>
      <c r="BD1135" s="75"/>
      <c r="BE1135" s="75"/>
      <c r="BF1135" s="75"/>
      <c r="BG1135" s="75"/>
      <c r="BH1135" s="75"/>
      <c r="BI1135" s="75"/>
      <c r="BJ1135" s="75"/>
      <c r="BK1135" s="75"/>
      <c r="BL1135" s="75"/>
      <c r="BM1135" s="75"/>
      <c r="BN1135" s="75"/>
      <c r="BO1135" s="75"/>
      <c r="BP1135" s="75"/>
      <c r="BQ1135" s="75"/>
      <c r="BR1135" s="75"/>
      <c r="BS1135" s="75"/>
      <c r="BT1135" s="75"/>
      <c r="BU1135" s="75"/>
      <c r="BV1135" s="75"/>
      <c r="BW1135" s="75"/>
      <c r="BX1135" s="57">
        <v>45728</v>
      </c>
      <c r="BY1135" s="65">
        <f>R1135+AX1135</f>
        <v>135</v>
      </c>
      <c r="BZ1135" s="66" t="s">
        <v>2785</v>
      </c>
      <c r="CA1135" s="42">
        <f>T1135+AL1135</f>
        <v>24750000</v>
      </c>
      <c r="CB1135" s="66" t="s">
        <v>656</v>
      </c>
    </row>
    <row r="1136" spans="1:80" s="58" customFormat="1" ht="29.25" customHeight="1" x14ac:dyDescent="0.3">
      <c r="A1136" s="75">
        <v>1135</v>
      </c>
      <c r="B1136" s="73">
        <v>117980</v>
      </c>
      <c r="C1136" s="71" t="s">
        <v>71</v>
      </c>
      <c r="D1136" s="71" t="s">
        <v>72</v>
      </c>
      <c r="E1136" s="71" t="s">
        <v>73</v>
      </c>
      <c r="F1136" s="66" t="s">
        <v>6265</v>
      </c>
      <c r="G1136" s="38" t="s">
        <v>6266</v>
      </c>
      <c r="H1136" s="76" t="s">
        <v>76</v>
      </c>
      <c r="I1136" s="76" t="s">
        <v>6267</v>
      </c>
      <c r="J1136" s="127" t="s">
        <v>159</v>
      </c>
      <c r="K1136" s="66" t="s">
        <v>80</v>
      </c>
      <c r="L1136" s="76" t="s">
        <v>81</v>
      </c>
      <c r="M1136" s="86">
        <v>45588</v>
      </c>
      <c r="N1136" s="86">
        <v>45593</v>
      </c>
      <c r="O1136" s="86">
        <v>45684</v>
      </c>
      <c r="P1136" s="76">
        <v>3</v>
      </c>
      <c r="Q1136" s="76">
        <v>0</v>
      </c>
      <c r="R1136" s="76">
        <f t="shared" si="27"/>
        <v>90</v>
      </c>
      <c r="S1136" s="76" t="s">
        <v>2842</v>
      </c>
      <c r="T1136" s="69">
        <v>21000000</v>
      </c>
      <c r="U1136" s="69">
        <v>7000000</v>
      </c>
      <c r="V1136" s="77">
        <v>1905</v>
      </c>
      <c r="W1136" s="97">
        <v>45569</v>
      </c>
      <c r="X1136" s="45">
        <v>42000000</v>
      </c>
      <c r="Y1136" s="77">
        <v>2522</v>
      </c>
      <c r="Z1136" s="97">
        <v>45590</v>
      </c>
      <c r="AA1136" s="111">
        <v>21000000</v>
      </c>
      <c r="AB1136" s="77" t="s">
        <v>84</v>
      </c>
      <c r="AC1136" s="86">
        <v>45588</v>
      </c>
      <c r="AD1136" s="48" t="s">
        <v>6268</v>
      </c>
      <c r="AE1136" s="8" t="s">
        <v>6269</v>
      </c>
      <c r="AF1136" s="77" t="s">
        <v>87</v>
      </c>
      <c r="AG1136" s="83" t="s">
        <v>88</v>
      </c>
      <c r="AH1136" s="92" t="s">
        <v>4345</v>
      </c>
      <c r="AI1136" s="48" t="s">
        <v>108</v>
      </c>
      <c r="AJ1136" s="97">
        <v>45652</v>
      </c>
      <c r="AK1136" s="50">
        <v>10500000</v>
      </c>
      <c r="AL1136" s="50">
        <v>10500000</v>
      </c>
      <c r="AM1136" s="48">
        <v>125310</v>
      </c>
      <c r="AN1136" s="46">
        <v>2216</v>
      </c>
      <c r="AO1136" s="59">
        <v>45650</v>
      </c>
      <c r="AP1136" s="50">
        <v>10500000</v>
      </c>
      <c r="AQ1136" s="46">
        <v>2753</v>
      </c>
      <c r="AR1136" s="59">
        <v>45653</v>
      </c>
      <c r="AS1136" s="50">
        <v>10500000</v>
      </c>
      <c r="AT1136" s="66">
        <v>1</v>
      </c>
      <c r="AU1136" s="66">
        <v>15</v>
      </c>
      <c r="AV1136" s="66">
        <f>AT1136*30+AU1136</f>
        <v>45</v>
      </c>
      <c r="AW1136" s="66" t="s">
        <v>110</v>
      </c>
      <c r="AX1136" s="66">
        <v>45</v>
      </c>
      <c r="AY1136" s="86">
        <v>45728</v>
      </c>
      <c r="AZ1136" s="75"/>
      <c r="BA1136" s="75"/>
      <c r="BB1136" s="75"/>
      <c r="BC1136" s="75"/>
      <c r="BD1136" s="75"/>
      <c r="BE1136" s="75"/>
      <c r="BF1136" s="75"/>
      <c r="BG1136" s="75"/>
      <c r="BH1136" s="75"/>
      <c r="BI1136" s="75"/>
      <c r="BJ1136" s="75"/>
      <c r="BK1136" s="75"/>
      <c r="BL1136" s="75"/>
      <c r="BM1136" s="75"/>
      <c r="BN1136" s="75"/>
      <c r="BO1136" s="75"/>
      <c r="BP1136" s="75"/>
      <c r="BQ1136" s="75"/>
      <c r="BR1136" s="75"/>
      <c r="BS1136" s="75"/>
      <c r="BT1136" s="75"/>
      <c r="BU1136" s="75"/>
      <c r="BV1136" s="75"/>
      <c r="BW1136" s="75"/>
      <c r="BX1136" s="86">
        <v>45728</v>
      </c>
      <c r="BY1136" s="65">
        <f>R1136+AX1136</f>
        <v>135</v>
      </c>
      <c r="BZ1136" s="66" t="s">
        <v>2785</v>
      </c>
      <c r="CA1136" s="42">
        <f>T1136+AL1136</f>
        <v>31500000</v>
      </c>
      <c r="CB1136" s="66" t="s">
        <v>656</v>
      </c>
    </row>
    <row r="1137" spans="1:80" s="58" customFormat="1" ht="29.25" customHeight="1" x14ac:dyDescent="0.3">
      <c r="A1137" s="75">
        <v>1136</v>
      </c>
      <c r="B1137" s="73">
        <v>118666</v>
      </c>
      <c r="C1137" s="71" t="s">
        <v>71</v>
      </c>
      <c r="D1137" s="71" t="s">
        <v>72</v>
      </c>
      <c r="E1137" s="71" t="s">
        <v>73</v>
      </c>
      <c r="F1137" s="66" t="s">
        <v>6270</v>
      </c>
      <c r="G1137" s="38" t="s">
        <v>1558</v>
      </c>
      <c r="H1137" s="76" t="s">
        <v>76</v>
      </c>
      <c r="I1137" s="76" t="s">
        <v>6271</v>
      </c>
      <c r="J1137" s="127" t="s">
        <v>824</v>
      </c>
      <c r="K1137" s="66" t="s">
        <v>80</v>
      </c>
      <c r="L1137" s="76" t="s">
        <v>81</v>
      </c>
      <c r="M1137" s="86">
        <v>45588</v>
      </c>
      <c r="N1137" s="86">
        <v>45593</v>
      </c>
      <c r="O1137" s="86">
        <v>45684</v>
      </c>
      <c r="P1137" s="76">
        <v>3</v>
      </c>
      <c r="Q1137" s="76">
        <v>0</v>
      </c>
      <c r="R1137" s="76">
        <f t="shared" si="27"/>
        <v>90</v>
      </c>
      <c r="S1137" s="76" t="s">
        <v>2842</v>
      </c>
      <c r="T1137" s="69">
        <v>19500000</v>
      </c>
      <c r="U1137" s="69">
        <v>6500000</v>
      </c>
      <c r="V1137" s="77">
        <v>1874</v>
      </c>
      <c r="W1137" s="97">
        <v>45565</v>
      </c>
      <c r="X1137" s="45">
        <v>19500000</v>
      </c>
      <c r="Y1137" s="77">
        <v>2523</v>
      </c>
      <c r="Z1137" s="97">
        <v>45590</v>
      </c>
      <c r="AA1137" s="111">
        <v>19500000</v>
      </c>
      <c r="AB1137" s="77" t="s">
        <v>84</v>
      </c>
      <c r="AC1137" s="86">
        <v>45588</v>
      </c>
      <c r="AD1137" s="48" t="s">
        <v>6272</v>
      </c>
      <c r="AE1137" s="8" t="s">
        <v>6273</v>
      </c>
      <c r="AF1137" s="77" t="s">
        <v>87</v>
      </c>
      <c r="AG1137" s="61" t="s">
        <v>761</v>
      </c>
      <c r="AH1137" s="135" t="s">
        <v>762</v>
      </c>
      <c r="AI1137" s="48" t="s">
        <v>108</v>
      </c>
      <c r="AJ1137" s="97">
        <v>45650</v>
      </c>
      <c r="AK1137" s="50">
        <v>9750000</v>
      </c>
      <c r="AL1137" s="50">
        <v>9750000</v>
      </c>
      <c r="AM1137" s="48">
        <v>123942</v>
      </c>
      <c r="AN1137" s="46">
        <v>2092</v>
      </c>
      <c r="AO1137" s="59">
        <v>45643</v>
      </c>
      <c r="AP1137" s="50">
        <v>9750000</v>
      </c>
      <c r="AQ1137" s="46">
        <v>2734</v>
      </c>
      <c r="AR1137" s="59">
        <v>45653</v>
      </c>
      <c r="AS1137" s="50">
        <v>9750000</v>
      </c>
      <c r="AT1137" s="66">
        <v>1</v>
      </c>
      <c r="AU1137" s="66">
        <v>15</v>
      </c>
      <c r="AV1137" s="66">
        <f>AT1137*30+AU1137</f>
        <v>45</v>
      </c>
      <c r="AW1137" s="66" t="s">
        <v>110</v>
      </c>
      <c r="AX1137" s="66">
        <v>45</v>
      </c>
      <c r="AY1137" s="86">
        <v>45728</v>
      </c>
      <c r="AZ1137" s="75"/>
      <c r="BA1137" s="75"/>
      <c r="BB1137" s="75"/>
      <c r="BC1137" s="75"/>
      <c r="BD1137" s="75"/>
      <c r="BE1137" s="75"/>
      <c r="BF1137" s="75"/>
      <c r="BG1137" s="75"/>
      <c r="BH1137" s="75"/>
      <c r="BI1137" s="75"/>
      <c r="BJ1137" s="75"/>
      <c r="BK1137" s="75"/>
      <c r="BL1137" s="75"/>
      <c r="BM1137" s="75"/>
      <c r="BN1137" s="75"/>
      <c r="BO1137" s="75"/>
      <c r="BP1137" s="75"/>
      <c r="BQ1137" s="75"/>
      <c r="BR1137" s="75"/>
      <c r="BS1137" s="75"/>
      <c r="BT1137" s="75"/>
      <c r="BU1137" s="75"/>
      <c r="BV1137" s="75"/>
      <c r="BW1137" s="75"/>
      <c r="BX1137" s="86">
        <v>45728</v>
      </c>
      <c r="BY1137" s="65">
        <f>R1137+AX1137</f>
        <v>135</v>
      </c>
      <c r="BZ1137" s="66" t="s">
        <v>2785</v>
      </c>
      <c r="CA1137" s="42">
        <f>T1137+AL1137</f>
        <v>29250000</v>
      </c>
      <c r="CB1137" s="66" t="s">
        <v>656</v>
      </c>
    </row>
    <row r="1138" spans="1:80" s="58" customFormat="1" ht="29.25" customHeight="1" x14ac:dyDescent="0.3">
      <c r="A1138" s="75">
        <v>1137</v>
      </c>
      <c r="B1138" s="73">
        <v>118667</v>
      </c>
      <c r="C1138" s="71" t="s">
        <v>71</v>
      </c>
      <c r="D1138" s="71" t="s">
        <v>72</v>
      </c>
      <c r="E1138" s="71" t="s">
        <v>73</v>
      </c>
      <c r="F1138" s="66" t="s">
        <v>6274</v>
      </c>
      <c r="G1138" s="38" t="s">
        <v>3967</v>
      </c>
      <c r="H1138" s="76" t="s">
        <v>76</v>
      </c>
      <c r="I1138" s="76" t="s">
        <v>6275</v>
      </c>
      <c r="J1138" s="127" t="s">
        <v>824</v>
      </c>
      <c r="K1138" s="66" t="s">
        <v>80</v>
      </c>
      <c r="L1138" s="76" t="s">
        <v>81</v>
      </c>
      <c r="M1138" s="86">
        <v>45588</v>
      </c>
      <c r="N1138" s="86">
        <v>45593</v>
      </c>
      <c r="O1138" s="86">
        <v>45684</v>
      </c>
      <c r="P1138" s="76">
        <v>3</v>
      </c>
      <c r="Q1138" s="76">
        <v>0</v>
      </c>
      <c r="R1138" s="76">
        <f t="shared" si="27"/>
        <v>90</v>
      </c>
      <c r="S1138" s="76" t="s">
        <v>2842</v>
      </c>
      <c r="T1138" s="69">
        <v>14400000</v>
      </c>
      <c r="U1138" s="69">
        <v>4800000</v>
      </c>
      <c r="V1138" s="77">
        <v>1875</v>
      </c>
      <c r="W1138" s="97">
        <v>45565</v>
      </c>
      <c r="X1138" s="45">
        <v>14400000</v>
      </c>
      <c r="Y1138" s="77">
        <v>2524</v>
      </c>
      <c r="Z1138" s="97">
        <v>45590</v>
      </c>
      <c r="AA1138" s="111">
        <v>14400000</v>
      </c>
      <c r="AB1138" s="77" t="s">
        <v>84</v>
      </c>
      <c r="AC1138" s="86">
        <v>45588</v>
      </c>
      <c r="AD1138" s="48" t="s">
        <v>6276</v>
      </c>
      <c r="AE1138" s="8" t="s">
        <v>6277</v>
      </c>
      <c r="AF1138" s="77" t="s">
        <v>87</v>
      </c>
      <c r="AG1138" s="61" t="s">
        <v>761</v>
      </c>
      <c r="AH1138" s="61" t="s">
        <v>762</v>
      </c>
      <c r="AI1138" s="48" t="s">
        <v>108</v>
      </c>
      <c r="AJ1138" s="97">
        <v>45650</v>
      </c>
      <c r="AK1138" s="50">
        <v>7200000</v>
      </c>
      <c r="AL1138" s="50">
        <v>7200000</v>
      </c>
      <c r="AM1138" s="48">
        <v>123943</v>
      </c>
      <c r="AN1138" s="46">
        <v>2091</v>
      </c>
      <c r="AO1138" s="59">
        <v>45643</v>
      </c>
      <c r="AP1138" s="50">
        <v>7200000</v>
      </c>
      <c r="AQ1138" s="46">
        <v>2735</v>
      </c>
      <c r="AR1138" s="59">
        <v>45653</v>
      </c>
      <c r="AS1138" s="50">
        <v>7200000</v>
      </c>
      <c r="AT1138" s="66">
        <v>1</v>
      </c>
      <c r="AU1138" s="66">
        <v>15</v>
      </c>
      <c r="AV1138" s="66">
        <f>AT1138*30+AU1138</f>
        <v>45</v>
      </c>
      <c r="AW1138" s="66" t="s">
        <v>110</v>
      </c>
      <c r="AX1138" s="66">
        <v>45</v>
      </c>
      <c r="AY1138" s="86">
        <v>45728</v>
      </c>
      <c r="AZ1138" s="75"/>
      <c r="BA1138" s="75"/>
      <c r="BB1138" s="75"/>
      <c r="BC1138" s="75"/>
      <c r="BD1138" s="75"/>
      <c r="BE1138" s="75"/>
      <c r="BF1138" s="75"/>
      <c r="BG1138" s="75"/>
      <c r="BH1138" s="75"/>
      <c r="BI1138" s="75"/>
      <c r="BJ1138" s="75"/>
      <c r="BK1138" s="75"/>
      <c r="BL1138" s="75"/>
      <c r="BM1138" s="75"/>
      <c r="BN1138" s="75"/>
      <c r="BO1138" s="75"/>
      <c r="BP1138" s="75"/>
      <c r="BQ1138" s="75"/>
      <c r="BR1138" s="75"/>
      <c r="BS1138" s="75"/>
      <c r="BT1138" s="75"/>
      <c r="BU1138" s="75"/>
      <c r="BV1138" s="75"/>
      <c r="BW1138" s="75"/>
      <c r="BX1138" s="86">
        <v>45728</v>
      </c>
      <c r="BY1138" s="65">
        <f>R1138+AX1138</f>
        <v>135</v>
      </c>
      <c r="BZ1138" s="66" t="s">
        <v>2785</v>
      </c>
      <c r="CA1138" s="42">
        <f>T1138+AL1138</f>
        <v>21600000</v>
      </c>
      <c r="CB1138" s="66" t="s">
        <v>656</v>
      </c>
    </row>
    <row r="1139" spans="1:80" s="58" customFormat="1" ht="29.25" customHeight="1" x14ac:dyDescent="0.3">
      <c r="A1139" s="75">
        <v>1138</v>
      </c>
      <c r="B1139" s="73">
        <v>117551</v>
      </c>
      <c r="C1139" s="71" t="s">
        <v>71</v>
      </c>
      <c r="D1139" s="71" t="s">
        <v>72</v>
      </c>
      <c r="E1139" s="71" t="s">
        <v>73</v>
      </c>
      <c r="F1139" s="66" t="s">
        <v>6278</v>
      </c>
      <c r="G1139" s="38" t="s">
        <v>6279</v>
      </c>
      <c r="H1139" s="76" t="s">
        <v>76</v>
      </c>
      <c r="I1139" s="76" t="s">
        <v>6280</v>
      </c>
      <c r="J1139" s="127" t="s">
        <v>1135</v>
      </c>
      <c r="K1139" s="66" t="s">
        <v>80</v>
      </c>
      <c r="L1139" s="76" t="s">
        <v>81</v>
      </c>
      <c r="M1139" s="86">
        <v>45588</v>
      </c>
      <c r="N1139" s="86">
        <v>45594</v>
      </c>
      <c r="O1139" s="86">
        <v>45685</v>
      </c>
      <c r="P1139" s="76">
        <v>3</v>
      </c>
      <c r="Q1139" s="76">
        <v>0</v>
      </c>
      <c r="R1139" s="76">
        <f t="shared" si="27"/>
        <v>90</v>
      </c>
      <c r="S1139" s="76" t="s">
        <v>2842</v>
      </c>
      <c r="T1139" s="69">
        <v>19500000</v>
      </c>
      <c r="U1139" s="69">
        <v>6500000</v>
      </c>
      <c r="V1139" s="77">
        <v>1921</v>
      </c>
      <c r="W1139" s="97">
        <v>45573</v>
      </c>
      <c r="X1139" s="45">
        <v>19500000</v>
      </c>
      <c r="Y1139" s="77">
        <v>2525</v>
      </c>
      <c r="Z1139" s="97">
        <v>45590</v>
      </c>
      <c r="AA1139" s="111">
        <v>19500000</v>
      </c>
      <c r="AB1139" s="77" t="s">
        <v>84</v>
      </c>
      <c r="AC1139" s="86">
        <v>45588</v>
      </c>
      <c r="AD1139" s="48" t="s">
        <v>6281</v>
      </c>
      <c r="AE1139" s="8" t="s">
        <v>6282</v>
      </c>
      <c r="AF1139" s="77" t="s">
        <v>87</v>
      </c>
      <c r="AG1139" s="61" t="s">
        <v>458</v>
      </c>
      <c r="AH1139" s="99" t="s">
        <v>695</v>
      </c>
      <c r="AI1139" s="48" t="s">
        <v>77</v>
      </c>
      <c r="AJ1139" s="48" t="s">
        <v>77</v>
      </c>
      <c r="AK1139" s="49"/>
      <c r="AL1139" s="50"/>
      <c r="AM1139" s="48" t="s">
        <v>77</v>
      </c>
      <c r="AN1139" s="48" t="s">
        <v>77</v>
      </c>
      <c r="AO1139" s="48" t="s">
        <v>77</v>
      </c>
      <c r="AP1139" s="48" t="s">
        <v>77</v>
      </c>
      <c r="AQ1139" s="48" t="s">
        <v>77</v>
      </c>
      <c r="AR1139" s="48" t="s">
        <v>77</v>
      </c>
      <c r="AS1139" s="48" t="s">
        <v>77</v>
      </c>
      <c r="AT1139" s="51"/>
      <c r="AU1139" s="51"/>
      <c r="AV1139" s="51"/>
      <c r="AW1139" s="51"/>
      <c r="AX1139" s="52"/>
      <c r="AY1139" s="37"/>
      <c r="AZ1139" s="37"/>
      <c r="BA1139" s="75"/>
      <c r="BB1139" s="75"/>
      <c r="BC1139" s="75"/>
      <c r="BD1139" s="75"/>
      <c r="BE1139" s="75"/>
      <c r="BF1139" s="75"/>
      <c r="BG1139" s="75"/>
      <c r="BH1139" s="75"/>
      <c r="BI1139" s="75"/>
      <c r="BJ1139" s="75"/>
      <c r="BK1139" s="75"/>
      <c r="BL1139" s="75"/>
      <c r="BM1139" s="75"/>
      <c r="BN1139" s="75"/>
      <c r="BO1139" s="75"/>
      <c r="BP1139" s="75"/>
      <c r="BQ1139" s="75"/>
      <c r="BR1139" s="75"/>
      <c r="BS1139" s="75"/>
      <c r="BT1139" s="75"/>
      <c r="BU1139" s="75"/>
      <c r="BV1139" s="75"/>
      <c r="BW1139" s="75"/>
      <c r="BX1139" s="64">
        <f>O1139</f>
        <v>45685</v>
      </c>
      <c r="BY1139" s="65">
        <f>R1139+AX1139</f>
        <v>90</v>
      </c>
      <c r="BZ1139" s="66" t="str">
        <f>S1139</f>
        <v>3 MESES</v>
      </c>
      <c r="CA1139" s="42">
        <f>T1139+AL1139</f>
        <v>19500000</v>
      </c>
      <c r="CB1139" s="37" t="s">
        <v>91</v>
      </c>
    </row>
    <row r="1140" spans="1:80" s="58" customFormat="1" ht="29.25" customHeight="1" x14ac:dyDescent="0.3">
      <c r="A1140" s="75">
        <v>1139</v>
      </c>
      <c r="B1140" s="73">
        <v>119480</v>
      </c>
      <c r="C1140" s="71" t="s">
        <v>133</v>
      </c>
      <c r="D1140" s="71" t="s">
        <v>134</v>
      </c>
      <c r="E1140" s="71" t="s">
        <v>385</v>
      </c>
      <c r="F1140" s="66" t="s">
        <v>6283</v>
      </c>
      <c r="G1140" s="38" t="s">
        <v>6284</v>
      </c>
      <c r="H1140" s="76" t="s">
        <v>76</v>
      </c>
      <c r="I1140" s="76" t="s">
        <v>6285</v>
      </c>
      <c r="J1140" s="127" t="s">
        <v>6286</v>
      </c>
      <c r="K1140" s="66" t="s">
        <v>80</v>
      </c>
      <c r="L1140" s="76" t="s">
        <v>81</v>
      </c>
      <c r="M1140" s="86">
        <v>45588</v>
      </c>
      <c r="N1140" s="86">
        <v>45590</v>
      </c>
      <c r="O1140" s="86">
        <v>45666</v>
      </c>
      <c r="P1140" s="76">
        <v>2</v>
      </c>
      <c r="Q1140" s="76">
        <v>15</v>
      </c>
      <c r="R1140" s="76">
        <f>2*30+15</f>
        <v>75</v>
      </c>
      <c r="S1140" s="76" t="s">
        <v>4350</v>
      </c>
      <c r="T1140" s="69">
        <v>12000000</v>
      </c>
      <c r="U1140" s="69">
        <v>4800000</v>
      </c>
      <c r="V1140" s="77">
        <v>1948</v>
      </c>
      <c r="W1140" s="97">
        <v>45581</v>
      </c>
      <c r="X1140" s="45">
        <v>12000000</v>
      </c>
      <c r="Y1140" s="77">
        <v>2526</v>
      </c>
      <c r="Z1140" s="97">
        <v>45590</v>
      </c>
      <c r="AA1140" s="111">
        <v>12000000</v>
      </c>
      <c r="AB1140" s="77" t="s">
        <v>84</v>
      </c>
      <c r="AC1140" s="86">
        <v>45588</v>
      </c>
      <c r="AD1140" s="48" t="s">
        <v>6287</v>
      </c>
      <c r="AE1140" s="8" t="s">
        <v>6288</v>
      </c>
      <c r="AF1140" s="77" t="s">
        <v>87</v>
      </c>
      <c r="AG1140" s="61" t="s">
        <v>643</v>
      </c>
      <c r="AH1140" s="61" t="s">
        <v>107</v>
      </c>
      <c r="AI1140" s="48" t="s">
        <v>108</v>
      </c>
      <c r="AJ1140" s="97">
        <v>45652</v>
      </c>
      <c r="AK1140" s="50">
        <v>4800000</v>
      </c>
      <c r="AL1140" s="50">
        <v>4800000</v>
      </c>
      <c r="AM1140" s="48">
        <v>124782</v>
      </c>
      <c r="AN1140" s="46">
        <v>2164</v>
      </c>
      <c r="AO1140" s="59">
        <v>45649</v>
      </c>
      <c r="AP1140" s="50">
        <v>4800000</v>
      </c>
      <c r="AQ1140" s="46">
        <v>2781</v>
      </c>
      <c r="AR1140" s="59">
        <v>45653</v>
      </c>
      <c r="AS1140" s="50">
        <v>4800000</v>
      </c>
      <c r="AT1140" s="66">
        <v>1</v>
      </c>
      <c r="AU1140" s="66">
        <v>0</v>
      </c>
      <c r="AV1140" s="66">
        <f>AT1140*30+AU1140</f>
        <v>30</v>
      </c>
      <c r="AW1140" s="66" t="s">
        <v>6120</v>
      </c>
      <c r="AX1140" s="66">
        <v>30</v>
      </c>
      <c r="AY1140" s="86">
        <v>45697</v>
      </c>
      <c r="AZ1140" s="75"/>
      <c r="BA1140" s="75"/>
      <c r="BB1140" s="75"/>
      <c r="BC1140" s="75"/>
      <c r="BD1140" s="75"/>
      <c r="BE1140" s="75"/>
      <c r="BF1140" s="75"/>
      <c r="BG1140" s="75"/>
      <c r="BH1140" s="75"/>
      <c r="BI1140" s="75"/>
      <c r="BJ1140" s="75"/>
      <c r="BK1140" s="75"/>
      <c r="BL1140" s="75"/>
      <c r="BM1140" s="75"/>
      <c r="BN1140" s="75"/>
      <c r="BO1140" s="75"/>
      <c r="BP1140" s="75"/>
      <c r="BQ1140" s="75"/>
      <c r="BR1140" s="75"/>
      <c r="BS1140" s="75"/>
      <c r="BT1140" s="75"/>
      <c r="BU1140" s="75"/>
      <c r="BV1140" s="75"/>
      <c r="BW1140" s="75"/>
      <c r="BX1140" s="86">
        <v>45697</v>
      </c>
      <c r="BY1140" s="65">
        <f>R1140+AX1140</f>
        <v>105</v>
      </c>
      <c r="BZ1140" s="66" t="s">
        <v>82</v>
      </c>
      <c r="CA1140" s="42">
        <f>T1140+AL1140</f>
        <v>16800000</v>
      </c>
      <c r="CB1140" s="37" t="s">
        <v>91</v>
      </c>
    </row>
    <row r="1141" spans="1:80" s="58" customFormat="1" ht="29.25" customHeight="1" x14ac:dyDescent="0.3">
      <c r="A1141" s="75">
        <v>1140</v>
      </c>
      <c r="B1141" s="73">
        <v>118805</v>
      </c>
      <c r="C1141" s="71" t="s">
        <v>71</v>
      </c>
      <c r="D1141" s="71" t="s">
        <v>72</v>
      </c>
      <c r="E1141" s="71" t="s">
        <v>73</v>
      </c>
      <c r="F1141" s="66" t="s">
        <v>6289</v>
      </c>
      <c r="G1141" s="38" t="s">
        <v>1855</v>
      </c>
      <c r="H1141" s="76" t="s">
        <v>76</v>
      </c>
      <c r="I1141" s="76" t="s">
        <v>6290</v>
      </c>
      <c r="J1141" s="127" t="s">
        <v>1857</v>
      </c>
      <c r="K1141" s="66" t="s">
        <v>80</v>
      </c>
      <c r="L1141" s="76" t="s">
        <v>81</v>
      </c>
      <c r="M1141" s="86">
        <v>45588</v>
      </c>
      <c r="N1141" s="86">
        <v>45602</v>
      </c>
      <c r="O1141" s="86">
        <v>45693</v>
      </c>
      <c r="P1141" s="76">
        <v>3</v>
      </c>
      <c r="Q1141" s="76">
        <v>0</v>
      </c>
      <c r="R1141" s="76">
        <f t="shared" ref="R1141:R1146" si="28">3*30</f>
        <v>90</v>
      </c>
      <c r="S1141" s="76" t="s">
        <v>2842</v>
      </c>
      <c r="T1141" s="69">
        <v>8400000</v>
      </c>
      <c r="U1141" s="69">
        <v>2800000</v>
      </c>
      <c r="V1141" s="77">
        <v>1870</v>
      </c>
      <c r="W1141" s="97">
        <v>45565</v>
      </c>
      <c r="X1141" s="45">
        <v>8400000</v>
      </c>
      <c r="Y1141" s="77">
        <v>2527</v>
      </c>
      <c r="Z1141" s="97">
        <v>45590</v>
      </c>
      <c r="AA1141" s="111">
        <v>8400000</v>
      </c>
      <c r="AB1141" s="77" t="s">
        <v>84</v>
      </c>
      <c r="AC1141" s="86">
        <v>45588</v>
      </c>
      <c r="AD1141" s="48" t="s">
        <v>6291</v>
      </c>
      <c r="AE1141" s="8" t="s">
        <v>6292</v>
      </c>
      <c r="AF1141" s="77" t="s">
        <v>87</v>
      </c>
      <c r="AG1141" s="61" t="s">
        <v>439</v>
      </c>
      <c r="AH1141" s="60" t="s">
        <v>4392</v>
      </c>
      <c r="AI1141" s="48" t="s">
        <v>108</v>
      </c>
      <c r="AJ1141" s="59">
        <v>45691</v>
      </c>
      <c r="AK1141" s="50">
        <v>4200000</v>
      </c>
      <c r="AL1141" s="50">
        <v>4200000</v>
      </c>
      <c r="AM1141" s="48">
        <v>129741</v>
      </c>
      <c r="AN1141" s="48">
        <v>1071</v>
      </c>
      <c r="AO1141" s="57">
        <v>45691</v>
      </c>
      <c r="AP1141" s="50">
        <v>4200000</v>
      </c>
      <c r="AQ1141" s="48">
        <v>1082</v>
      </c>
      <c r="AR1141" s="57">
        <v>45693</v>
      </c>
      <c r="AS1141" s="50">
        <v>4200000</v>
      </c>
      <c r="AT1141" s="66">
        <v>1</v>
      </c>
      <c r="AU1141" s="66">
        <v>15</v>
      </c>
      <c r="AV1141" s="66">
        <v>45</v>
      </c>
      <c r="AW1141" s="66" t="s">
        <v>110</v>
      </c>
      <c r="AX1141" s="66">
        <v>45</v>
      </c>
      <c r="AY1141" s="57">
        <v>45736</v>
      </c>
      <c r="AZ1141" s="37"/>
      <c r="BA1141" s="75"/>
      <c r="BB1141" s="75"/>
      <c r="BC1141" s="75"/>
      <c r="BD1141" s="75"/>
      <c r="BE1141" s="75"/>
      <c r="BF1141" s="75"/>
      <c r="BG1141" s="75"/>
      <c r="BH1141" s="75"/>
      <c r="BI1141" s="75"/>
      <c r="BJ1141" s="75"/>
      <c r="BK1141" s="75"/>
      <c r="BL1141" s="75"/>
      <c r="BM1141" s="75"/>
      <c r="BN1141" s="75"/>
      <c r="BO1141" s="75"/>
      <c r="BP1141" s="75"/>
      <c r="BQ1141" s="75"/>
      <c r="BR1141" s="75"/>
      <c r="BS1141" s="75"/>
      <c r="BT1141" s="75"/>
      <c r="BU1141" s="75"/>
      <c r="BV1141" s="75"/>
      <c r="BW1141" s="75"/>
      <c r="BX1141" s="64">
        <v>45736</v>
      </c>
      <c r="BY1141" s="65">
        <f>R1141+AX1141</f>
        <v>135</v>
      </c>
      <c r="BZ1141" s="66" t="s">
        <v>2785</v>
      </c>
      <c r="CA1141" s="42">
        <f>T1141+AL1141</f>
        <v>12600000</v>
      </c>
      <c r="CB1141" s="66" t="s">
        <v>656</v>
      </c>
    </row>
    <row r="1142" spans="1:80" s="58" customFormat="1" ht="29.25" customHeight="1" x14ac:dyDescent="0.3">
      <c r="A1142" s="75">
        <v>1141</v>
      </c>
      <c r="B1142" s="73">
        <v>118733</v>
      </c>
      <c r="C1142" s="71" t="s">
        <v>1266</v>
      </c>
      <c r="D1142" s="71" t="s">
        <v>122</v>
      </c>
      <c r="E1142" s="71" t="s">
        <v>123</v>
      </c>
      <c r="F1142" s="66" t="s">
        <v>6293</v>
      </c>
      <c r="G1142" s="38" t="s">
        <v>1268</v>
      </c>
      <c r="H1142" s="76" t="s">
        <v>76</v>
      </c>
      <c r="I1142" s="76" t="s">
        <v>6294</v>
      </c>
      <c r="J1142" s="127" t="s">
        <v>6295</v>
      </c>
      <c r="K1142" s="66" t="s">
        <v>80</v>
      </c>
      <c r="L1142" s="76" t="s">
        <v>81</v>
      </c>
      <c r="M1142" s="86">
        <v>45588</v>
      </c>
      <c r="N1142" s="86">
        <v>45590</v>
      </c>
      <c r="O1142" s="86">
        <v>45681</v>
      </c>
      <c r="P1142" s="76">
        <v>3</v>
      </c>
      <c r="Q1142" s="76">
        <v>0</v>
      </c>
      <c r="R1142" s="76">
        <f t="shared" si="28"/>
        <v>90</v>
      </c>
      <c r="S1142" s="76" t="s">
        <v>2842</v>
      </c>
      <c r="T1142" s="69">
        <v>20100000</v>
      </c>
      <c r="U1142" s="69">
        <v>6700000</v>
      </c>
      <c r="V1142" s="77">
        <v>1877</v>
      </c>
      <c r="W1142" s="97">
        <v>45565</v>
      </c>
      <c r="X1142" s="45">
        <v>20100000</v>
      </c>
      <c r="Y1142" s="77">
        <v>2534</v>
      </c>
      <c r="Z1142" s="97">
        <v>45590</v>
      </c>
      <c r="AA1142" s="111">
        <v>20100000</v>
      </c>
      <c r="AB1142" s="77" t="s">
        <v>84</v>
      </c>
      <c r="AC1142" s="86">
        <v>45588</v>
      </c>
      <c r="AD1142" s="48" t="s">
        <v>6296</v>
      </c>
      <c r="AE1142" s="8" t="s">
        <v>6297</v>
      </c>
      <c r="AF1142" s="77" t="s">
        <v>87</v>
      </c>
      <c r="AG1142" s="61" t="s">
        <v>1274</v>
      </c>
      <c r="AH1142" s="60" t="s">
        <v>329</v>
      </c>
      <c r="AI1142" s="48" t="s">
        <v>108</v>
      </c>
      <c r="AJ1142" s="97">
        <v>45650</v>
      </c>
      <c r="AK1142" s="50">
        <v>10050000</v>
      </c>
      <c r="AL1142" s="50">
        <v>10050000</v>
      </c>
      <c r="AM1142" s="48">
        <v>123885</v>
      </c>
      <c r="AN1142" s="46">
        <v>2115</v>
      </c>
      <c r="AO1142" s="59">
        <v>45643</v>
      </c>
      <c r="AP1142" s="50">
        <v>10050000</v>
      </c>
      <c r="AQ1142" s="46">
        <v>2736</v>
      </c>
      <c r="AR1142" s="59">
        <v>45653</v>
      </c>
      <c r="AS1142" s="50">
        <v>10050000</v>
      </c>
      <c r="AT1142" s="66">
        <v>1</v>
      </c>
      <c r="AU1142" s="66">
        <v>15</v>
      </c>
      <c r="AV1142" s="66">
        <f>AT1142*30+AU1142</f>
        <v>45</v>
      </c>
      <c r="AW1142" s="66" t="s">
        <v>110</v>
      </c>
      <c r="AX1142" s="66">
        <v>45</v>
      </c>
      <c r="AY1142" s="86">
        <v>45725</v>
      </c>
      <c r="AZ1142" s="75"/>
      <c r="BA1142" s="75"/>
      <c r="BB1142" s="75"/>
      <c r="BC1142" s="75"/>
      <c r="BD1142" s="75"/>
      <c r="BE1142" s="75"/>
      <c r="BF1142" s="75"/>
      <c r="BG1142" s="75"/>
      <c r="BH1142" s="75"/>
      <c r="BI1142" s="75"/>
      <c r="BJ1142" s="75"/>
      <c r="BK1142" s="75"/>
      <c r="BL1142" s="75"/>
      <c r="BM1142" s="75"/>
      <c r="BN1142" s="75"/>
      <c r="BO1142" s="75"/>
      <c r="BP1142" s="75"/>
      <c r="BQ1142" s="75"/>
      <c r="BR1142" s="75"/>
      <c r="BS1142" s="75"/>
      <c r="BT1142" s="75"/>
      <c r="BU1142" s="75"/>
      <c r="BV1142" s="75"/>
      <c r="BW1142" s="75"/>
      <c r="BX1142" s="86">
        <v>45725</v>
      </c>
      <c r="BY1142" s="65">
        <f>R1142+AX1142</f>
        <v>135</v>
      </c>
      <c r="BZ1142" s="66" t="s">
        <v>2785</v>
      </c>
      <c r="CA1142" s="42">
        <f>T1142+AL1142</f>
        <v>30150000</v>
      </c>
      <c r="CB1142" s="66" t="s">
        <v>656</v>
      </c>
    </row>
    <row r="1143" spans="1:80" s="58" customFormat="1" ht="29.25" customHeight="1" x14ac:dyDescent="0.3">
      <c r="A1143" s="75">
        <v>1142</v>
      </c>
      <c r="B1143" s="73">
        <v>118736</v>
      </c>
      <c r="C1143" s="71" t="s">
        <v>1266</v>
      </c>
      <c r="D1143" s="71" t="s">
        <v>122</v>
      </c>
      <c r="E1143" s="71" t="s">
        <v>123</v>
      </c>
      <c r="F1143" s="66" t="s">
        <v>6298</v>
      </c>
      <c r="G1143" s="38" t="s">
        <v>3795</v>
      </c>
      <c r="H1143" s="76" t="s">
        <v>76</v>
      </c>
      <c r="I1143" s="76" t="s">
        <v>6299</v>
      </c>
      <c r="J1143" s="127" t="s">
        <v>3797</v>
      </c>
      <c r="K1143" s="66" t="s">
        <v>80</v>
      </c>
      <c r="L1143" s="76" t="s">
        <v>81</v>
      </c>
      <c r="M1143" s="86">
        <v>45588</v>
      </c>
      <c r="N1143" s="86">
        <v>45601</v>
      </c>
      <c r="O1143" s="86">
        <v>45692</v>
      </c>
      <c r="P1143" s="76">
        <v>3</v>
      </c>
      <c r="Q1143" s="76">
        <v>0</v>
      </c>
      <c r="R1143" s="76">
        <f t="shared" si="28"/>
        <v>90</v>
      </c>
      <c r="S1143" s="76" t="s">
        <v>2842</v>
      </c>
      <c r="T1143" s="69">
        <v>12000000</v>
      </c>
      <c r="U1143" s="69">
        <v>4000000</v>
      </c>
      <c r="V1143" s="77">
        <v>1878</v>
      </c>
      <c r="W1143" s="97">
        <v>45565</v>
      </c>
      <c r="X1143" s="45">
        <v>12000000</v>
      </c>
      <c r="Y1143" s="77">
        <v>2528</v>
      </c>
      <c r="Z1143" s="97">
        <v>45590</v>
      </c>
      <c r="AA1143" s="111">
        <v>12000000</v>
      </c>
      <c r="AB1143" s="77" t="s">
        <v>84</v>
      </c>
      <c r="AC1143" s="86">
        <v>45588</v>
      </c>
      <c r="AD1143" s="48" t="s">
        <v>6300</v>
      </c>
      <c r="AE1143" s="8" t="s">
        <v>6301</v>
      </c>
      <c r="AF1143" s="77" t="s">
        <v>87</v>
      </c>
      <c r="AG1143" s="61" t="s">
        <v>1274</v>
      </c>
      <c r="AH1143" s="60" t="s">
        <v>1268</v>
      </c>
      <c r="AI1143" s="48" t="s">
        <v>108</v>
      </c>
      <c r="AJ1143" s="59">
        <v>45691</v>
      </c>
      <c r="AK1143" s="50">
        <v>6000000</v>
      </c>
      <c r="AL1143" s="50">
        <v>6000000</v>
      </c>
      <c r="AM1143" s="48">
        <v>129574</v>
      </c>
      <c r="AN1143" s="48">
        <v>1064</v>
      </c>
      <c r="AO1143" s="57">
        <v>45687</v>
      </c>
      <c r="AP1143" s="50">
        <v>6000000</v>
      </c>
      <c r="AQ1143" s="48">
        <v>1083</v>
      </c>
      <c r="AR1143" s="57">
        <v>45693</v>
      </c>
      <c r="AS1143" s="50">
        <v>6000000</v>
      </c>
      <c r="AT1143" s="65">
        <v>1</v>
      </c>
      <c r="AU1143" s="65">
        <v>15</v>
      </c>
      <c r="AV1143" s="65">
        <v>45</v>
      </c>
      <c r="AW1143" s="65" t="s">
        <v>110</v>
      </c>
      <c r="AX1143" s="52">
        <v>45</v>
      </c>
      <c r="AY1143" s="57">
        <v>45735</v>
      </c>
      <c r="AZ1143" s="37"/>
      <c r="BA1143" s="75"/>
      <c r="BB1143" s="75"/>
      <c r="BC1143" s="75"/>
      <c r="BD1143" s="75"/>
      <c r="BE1143" s="75"/>
      <c r="BF1143" s="75"/>
      <c r="BG1143" s="75"/>
      <c r="BH1143" s="75"/>
      <c r="BI1143" s="75"/>
      <c r="BJ1143" s="75"/>
      <c r="BK1143" s="75"/>
      <c r="BL1143" s="75"/>
      <c r="BM1143" s="75"/>
      <c r="BN1143" s="75"/>
      <c r="BO1143" s="75"/>
      <c r="BP1143" s="75"/>
      <c r="BQ1143" s="75"/>
      <c r="BR1143" s="75"/>
      <c r="BS1143" s="75"/>
      <c r="BT1143" s="75"/>
      <c r="BU1143" s="75"/>
      <c r="BV1143" s="75"/>
      <c r="BW1143" s="75"/>
      <c r="BX1143" s="57">
        <v>45735</v>
      </c>
      <c r="BY1143" s="65">
        <f>R1143+AX1143</f>
        <v>135</v>
      </c>
      <c r="BZ1143" s="66" t="s">
        <v>2785</v>
      </c>
      <c r="CA1143" s="42">
        <f>T1143+AL1143</f>
        <v>18000000</v>
      </c>
      <c r="CB1143" s="66" t="s">
        <v>656</v>
      </c>
    </row>
    <row r="1144" spans="1:80" s="58" customFormat="1" ht="29.25" customHeight="1" x14ac:dyDescent="0.3">
      <c r="A1144" s="75">
        <v>1143</v>
      </c>
      <c r="B1144" s="73">
        <v>118799</v>
      </c>
      <c r="C1144" s="71" t="s">
        <v>71</v>
      </c>
      <c r="D1144" s="71" t="s">
        <v>72</v>
      </c>
      <c r="E1144" s="71" t="s">
        <v>71</v>
      </c>
      <c r="F1144" s="66" t="s">
        <v>6302</v>
      </c>
      <c r="G1144" s="38" t="s">
        <v>1610</v>
      </c>
      <c r="H1144" s="76" t="s">
        <v>76</v>
      </c>
      <c r="I1144" s="76" t="s">
        <v>6303</v>
      </c>
      <c r="J1144" s="127" t="s">
        <v>6304</v>
      </c>
      <c r="K1144" s="66" t="s">
        <v>80</v>
      </c>
      <c r="L1144" s="76" t="s">
        <v>81</v>
      </c>
      <c r="M1144" s="86">
        <v>45588</v>
      </c>
      <c r="N1144" s="86">
        <v>45593</v>
      </c>
      <c r="O1144" s="86">
        <v>45684</v>
      </c>
      <c r="P1144" s="76">
        <v>3</v>
      </c>
      <c r="Q1144" s="76">
        <v>0</v>
      </c>
      <c r="R1144" s="76">
        <f t="shared" si="28"/>
        <v>90</v>
      </c>
      <c r="S1144" s="76" t="s">
        <v>2842</v>
      </c>
      <c r="T1144" s="69">
        <v>14400000</v>
      </c>
      <c r="U1144" s="69">
        <v>4800000</v>
      </c>
      <c r="V1144" s="77">
        <v>1914</v>
      </c>
      <c r="W1144" s="97">
        <v>45573</v>
      </c>
      <c r="X1144" s="45">
        <v>14400000</v>
      </c>
      <c r="Y1144" s="77">
        <v>2529</v>
      </c>
      <c r="Z1144" s="97">
        <v>45590</v>
      </c>
      <c r="AA1144" s="111">
        <v>14400000</v>
      </c>
      <c r="AB1144" s="77" t="s">
        <v>84</v>
      </c>
      <c r="AC1144" s="86">
        <v>45588</v>
      </c>
      <c r="AD1144" s="48" t="s">
        <v>6305</v>
      </c>
      <c r="AE1144" s="8" t="s">
        <v>6306</v>
      </c>
      <c r="AF1144" s="77" t="s">
        <v>87</v>
      </c>
      <c r="AG1144" s="61" t="s">
        <v>1238</v>
      </c>
      <c r="AH1144" s="60" t="s">
        <v>329</v>
      </c>
      <c r="AI1144" s="48" t="s">
        <v>108</v>
      </c>
      <c r="AJ1144" s="97">
        <v>45650</v>
      </c>
      <c r="AK1144" s="50">
        <v>7200000</v>
      </c>
      <c r="AL1144" s="50">
        <v>7200000</v>
      </c>
      <c r="AM1144" s="48">
        <v>123848</v>
      </c>
      <c r="AN1144" s="46">
        <v>2096</v>
      </c>
      <c r="AO1144" s="59">
        <v>45642</v>
      </c>
      <c r="AP1144" s="50">
        <v>7200000</v>
      </c>
      <c r="AQ1144" s="46">
        <v>2737</v>
      </c>
      <c r="AR1144" s="59">
        <v>45653</v>
      </c>
      <c r="AS1144" s="50">
        <v>7200000</v>
      </c>
      <c r="AT1144" s="66">
        <v>1</v>
      </c>
      <c r="AU1144" s="66">
        <v>15</v>
      </c>
      <c r="AV1144" s="66">
        <f>AT1144*30+AU1144</f>
        <v>45</v>
      </c>
      <c r="AW1144" s="66" t="s">
        <v>110</v>
      </c>
      <c r="AX1144" s="66">
        <v>45</v>
      </c>
      <c r="AY1144" s="86">
        <v>45728</v>
      </c>
      <c r="AZ1144" s="75"/>
      <c r="BA1144" s="75"/>
      <c r="BB1144" s="75"/>
      <c r="BC1144" s="75"/>
      <c r="BD1144" s="75"/>
      <c r="BE1144" s="75"/>
      <c r="BF1144" s="75"/>
      <c r="BG1144" s="75"/>
      <c r="BH1144" s="75"/>
      <c r="BI1144" s="75"/>
      <c r="BJ1144" s="75"/>
      <c r="BK1144" s="75"/>
      <c r="BL1144" s="75"/>
      <c r="BM1144" s="75"/>
      <c r="BN1144" s="75"/>
      <c r="BO1144" s="75"/>
      <c r="BP1144" s="75"/>
      <c r="BQ1144" s="75"/>
      <c r="BR1144" s="75"/>
      <c r="BS1144" s="75"/>
      <c r="BT1144" s="75"/>
      <c r="BU1144" s="75"/>
      <c r="BV1144" s="75"/>
      <c r="BW1144" s="75"/>
      <c r="BX1144" s="86">
        <v>45728</v>
      </c>
      <c r="BY1144" s="65">
        <f>R1144+AX1144</f>
        <v>135</v>
      </c>
      <c r="BZ1144" s="66" t="s">
        <v>2785</v>
      </c>
      <c r="CA1144" s="42">
        <f>T1144+AL1144</f>
        <v>21600000</v>
      </c>
      <c r="CB1144" s="66" t="s">
        <v>656</v>
      </c>
    </row>
    <row r="1145" spans="1:80" s="58" customFormat="1" ht="29.25" customHeight="1" x14ac:dyDescent="0.3">
      <c r="A1145" s="75">
        <v>1144</v>
      </c>
      <c r="B1145" s="73">
        <v>117968</v>
      </c>
      <c r="C1145" s="71" t="s">
        <v>335</v>
      </c>
      <c r="D1145" s="71" t="s">
        <v>336</v>
      </c>
      <c r="E1145" s="71" t="s">
        <v>337</v>
      </c>
      <c r="F1145" s="66" t="s">
        <v>6307</v>
      </c>
      <c r="G1145" s="38" t="s">
        <v>339</v>
      </c>
      <c r="H1145" s="76" t="s">
        <v>76</v>
      </c>
      <c r="I1145" s="76" t="s">
        <v>6308</v>
      </c>
      <c r="J1145" s="127" t="s">
        <v>341</v>
      </c>
      <c r="K1145" s="66" t="s">
        <v>80</v>
      </c>
      <c r="L1145" s="76" t="s">
        <v>81</v>
      </c>
      <c r="M1145" s="86">
        <v>45588</v>
      </c>
      <c r="N1145" s="86">
        <v>45590</v>
      </c>
      <c r="O1145" s="86">
        <v>45681</v>
      </c>
      <c r="P1145" s="76">
        <v>3</v>
      </c>
      <c r="Q1145" s="76">
        <v>0</v>
      </c>
      <c r="R1145" s="76">
        <f t="shared" si="28"/>
        <v>90</v>
      </c>
      <c r="S1145" s="76" t="s">
        <v>2842</v>
      </c>
      <c r="T1145" s="69">
        <v>9900000</v>
      </c>
      <c r="U1145" s="69">
        <v>3300000</v>
      </c>
      <c r="V1145" s="77">
        <v>1923</v>
      </c>
      <c r="W1145" s="97">
        <v>45573</v>
      </c>
      <c r="X1145" s="45">
        <v>9900000</v>
      </c>
      <c r="Y1145" s="77">
        <v>2530</v>
      </c>
      <c r="Z1145" s="97">
        <v>45590</v>
      </c>
      <c r="AA1145" s="111">
        <v>9900000</v>
      </c>
      <c r="AB1145" s="77" t="s">
        <v>84</v>
      </c>
      <c r="AC1145" s="86">
        <v>45588</v>
      </c>
      <c r="AD1145" s="48" t="s">
        <v>6309</v>
      </c>
      <c r="AE1145" s="8" t="s">
        <v>6310</v>
      </c>
      <c r="AF1145" s="77" t="s">
        <v>87</v>
      </c>
      <c r="AG1145" s="61" t="s">
        <v>290</v>
      </c>
      <c r="AH1145" s="60" t="s">
        <v>4337</v>
      </c>
      <c r="AI1145" s="77" t="s">
        <v>2887</v>
      </c>
      <c r="AJ1145" s="97">
        <v>45667</v>
      </c>
      <c r="AK1145" s="50">
        <v>4950000</v>
      </c>
      <c r="AL1145" s="50">
        <v>4950000</v>
      </c>
      <c r="AM1145" s="46">
        <v>126851</v>
      </c>
      <c r="AN1145" s="46">
        <v>5</v>
      </c>
      <c r="AO1145" s="97">
        <v>45666</v>
      </c>
      <c r="AP1145" s="50">
        <v>4950000</v>
      </c>
      <c r="AQ1145" s="46">
        <v>7</v>
      </c>
      <c r="AR1145" s="97">
        <v>45670</v>
      </c>
      <c r="AS1145" s="50">
        <v>4950000</v>
      </c>
      <c r="AT1145" s="76">
        <v>1</v>
      </c>
      <c r="AU1145" s="76">
        <v>15</v>
      </c>
      <c r="AV1145" s="76">
        <v>45</v>
      </c>
      <c r="AW1145" s="76" t="s">
        <v>110</v>
      </c>
      <c r="AX1145" s="76">
        <v>45</v>
      </c>
      <c r="AY1145" s="86">
        <v>45725</v>
      </c>
      <c r="AZ1145" s="75"/>
      <c r="BA1145" s="75"/>
      <c r="BB1145" s="75"/>
      <c r="BC1145" s="75"/>
      <c r="BD1145" s="75"/>
      <c r="BE1145" s="75"/>
      <c r="BF1145" s="75"/>
      <c r="BG1145" s="75"/>
      <c r="BH1145" s="75"/>
      <c r="BI1145" s="75"/>
      <c r="BJ1145" s="75"/>
      <c r="BK1145" s="75"/>
      <c r="BL1145" s="75"/>
      <c r="BM1145" s="75"/>
      <c r="BN1145" s="75"/>
      <c r="BO1145" s="75"/>
      <c r="BP1145" s="75"/>
      <c r="BQ1145" s="75"/>
      <c r="BR1145" s="75"/>
      <c r="BS1145" s="75"/>
      <c r="BT1145" s="75"/>
      <c r="BU1145" s="75"/>
      <c r="BV1145" s="75"/>
      <c r="BW1145" s="75"/>
      <c r="BX1145" s="86">
        <v>45725</v>
      </c>
      <c r="BY1145" s="65">
        <f>R1145+AX1145</f>
        <v>135</v>
      </c>
      <c r="BZ1145" s="66" t="s">
        <v>2785</v>
      </c>
      <c r="CA1145" s="42">
        <f>T1145+AL1145</f>
        <v>14850000</v>
      </c>
      <c r="CB1145" s="66" t="s">
        <v>656</v>
      </c>
    </row>
    <row r="1146" spans="1:80" s="58" customFormat="1" ht="29.25" customHeight="1" x14ac:dyDescent="0.3">
      <c r="A1146" s="75">
        <v>1145</v>
      </c>
      <c r="B1146" s="73">
        <v>117976</v>
      </c>
      <c r="C1146" s="71" t="s">
        <v>738</v>
      </c>
      <c r="D1146" s="71" t="s">
        <v>186</v>
      </c>
      <c r="E1146" s="71" t="s">
        <v>187</v>
      </c>
      <c r="F1146" s="66" t="s">
        <v>6311</v>
      </c>
      <c r="G1146" s="38" t="s">
        <v>1420</v>
      </c>
      <c r="H1146" s="76" t="s">
        <v>76</v>
      </c>
      <c r="I1146" s="76" t="s">
        <v>6312</v>
      </c>
      <c r="J1146" s="127" t="s">
        <v>6313</v>
      </c>
      <c r="K1146" s="66" t="s">
        <v>80</v>
      </c>
      <c r="L1146" s="76" t="s">
        <v>81</v>
      </c>
      <c r="M1146" s="86">
        <v>45588</v>
      </c>
      <c r="N1146" s="86">
        <v>45590</v>
      </c>
      <c r="O1146" s="86">
        <v>45681</v>
      </c>
      <c r="P1146" s="76">
        <v>3</v>
      </c>
      <c r="Q1146" s="76">
        <v>0</v>
      </c>
      <c r="R1146" s="76">
        <f t="shared" si="28"/>
        <v>90</v>
      </c>
      <c r="S1146" s="76" t="s">
        <v>2842</v>
      </c>
      <c r="T1146" s="69">
        <v>12900000</v>
      </c>
      <c r="U1146" s="69">
        <v>4300000</v>
      </c>
      <c r="V1146" s="77">
        <v>1930</v>
      </c>
      <c r="W1146" s="97">
        <v>45573</v>
      </c>
      <c r="X1146" s="45">
        <v>38700000</v>
      </c>
      <c r="Y1146" s="77">
        <v>2531</v>
      </c>
      <c r="Z1146" s="97">
        <v>45590</v>
      </c>
      <c r="AA1146" s="111">
        <v>12900000</v>
      </c>
      <c r="AB1146" s="77" t="s">
        <v>84</v>
      </c>
      <c r="AC1146" s="86">
        <v>45588</v>
      </c>
      <c r="AD1146" s="48" t="s">
        <v>6314</v>
      </c>
      <c r="AE1146" s="8" t="s">
        <v>6315</v>
      </c>
      <c r="AF1146" s="77" t="s">
        <v>87</v>
      </c>
      <c r="AG1146" s="61" t="s">
        <v>746</v>
      </c>
      <c r="AH1146" s="60" t="s">
        <v>747</v>
      </c>
      <c r="AI1146" s="48" t="s">
        <v>108</v>
      </c>
      <c r="AJ1146" s="97">
        <v>45656</v>
      </c>
      <c r="AK1146" s="50">
        <v>6450000</v>
      </c>
      <c r="AL1146" s="50">
        <v>6450000</v>
      </c>
      <c r="AM1146" s="48">
        <v>123888</v>
      </c>
      <c r="AN1146" s="46">
        <v>2133</v>
      </c>
      <c r="AO1146" s="59">
        <v>45643</v>
      </c>
      <c r="AP1146" s="50">
        <v>6450000</v>
      </c>
      <c r="AQ1146" s="46">
        <v>2841</v>
      </c>
      <c r="AR1146" s="59">
        <v>45656</v>
      </c>
      <c r="AS1146" s="50">
        <v>6450000</v>
      </c>
      <c r="AT1146" s="66">
        <v>1</v>
      </c>
      <c r="AU1146" s="66">
        <v>15</v>
      </c>
      <c r="AV1146" s="66">
        <f>AT1146*30+AU1146</f>
        <v>45</v>
      </c>
      <c r="AW1146" s="66" t="s">
        <v>110</v>
      </c>
      <c r="AX1146" s="66">
        <v>45</v>
      </c>
      <c r="AY1146" s="86">
        <v>45725</v>
      </c>
      <c r="AZ1146" s="75"/>
      <c r="BA1146" s="75"/>
      <c r="BB1146" s="75"/>
      <c r="BC1146" s="75"/>
      <c r="BD1146" s="75"/>
      <c r="BE1146" s="75"/>
      <c r="BF1146" s="75"/>
      <c r="BG1146" s="75"/>
      <c r="BH1146" s="75"/>
      <c r="BI1146" s="75"/>
      <c r="BJ1146" s="75"/>
      <c r="BK1146" s="75"/>
      <c r="BL1146" s="75"/>
      <c r="BM1146" s="75"/>
      <c r="BN1146" s="75"/>
      <c r="BO1146" s="75"/>
      <c r="BP1146" s="75"/>
      <c r="BQ1146" s="75"/>
      <c r="BR1146" s="75"/>
      <c r="BS1146" s="75"/>
      <c r="BT1146" s="75"/>
      <c r="BU1146" s="75"/>
      <c r="BV1146" s="75"/>
      <c r="BW1146" s="75"/>
      <c r="BX1146" s="86">
        <v>45725</v>
      </c>
      <c r="BY1146" s="65">
        <f>R1146+AX1146</f>
        <v>135</v>
      </c>
      <c r="BZ1146" s="66" t="s">
        <v>2785</v>
      </c>
      <c r="CA1146" s="42">
        <f>T1146+AL1146</f>
        <v>19350000</v>
      </c>
      <c r="CB1146" s="66" t="s">
        <v>656</v>
      </c>
    </row>
    <row r="1147" spans="1:80" s="58" customFormat="1" ht="29.25" customHeight="1" x14ac:dyDescent="0.3">
      <c r="A1147" s="75">
        <v>1146</v>
      </c>
      <c r="B1147" s="73">
        <v>118964</v>
      </c>
      <c r="C1147" s="70" t="e">
        <v>#N/A</v>
      </c>
      <c r="D1147" s="71" t="s">
        <v>72</v>
      </c>
      <c r="E1147" s="71" t="s">
        <v>73</v>
      </c>
      <c r="F1147" s="99" t="s">
        <v>6316</v>
      </c>
      <c r="G1147" s="38" t="s">
        <v>6317</v>
      </c>
      <c r="H1147" s="76" t="s">
        <v>5712</v>
      </c>
      <c r="I1147" s="76" t="s">
        <v>6318</v>
      </c>
      <c r="J1147" s="127" t="s">
        <v>6319</v>
      </c>
      <c r="K1147" s="76" t="s">
        <v>3262</v>
      </c>
      <c r="L1147" s="76" t="s">
        <v>3263</v>
      </c>
      <c r="M1147" s="86">
        <v>45582</v>
      </c>
      <c r="N1147" s="86">
        <v>45582</v>
      </c>
      <c r="O1147" s="86">
        <v>45642</v>
      </c>
      <c r="P1147" s="76">
        <v>2</v>
      </c>
      <c r="Q1147" s="76">
        <v>0</v>
      </c>
      <c r="R1147" s="76">
        <v>60</v>
      </c>
      <c r="S1147" s="76" t="s">
        <v>3264</v>
      </c>
      <c r="T1147" s="69">
        <v>36059550</v>
      </c>
      <c r="U1147" s="69" t="s">
        <v>644</v>
      </c>
      <c r="V1147" s="77">
        <v>1858</v>
      </c>
      <c r="W1147" s="97">
        <v>45565</v>
      </c>
      <c r="X1147" s="45">
        <v>36059550</v>
      </c>
      <c r="Y1147" s="77">
        <v>2518</v>
      </c>
      <c r="Z1147" s="97">
        <v>45588</v>
      </c>
      <c r="AA1147" s="111">
        <v>36059550</v>
      </c>
      <c r="AB1147" s="77" t="s">
        <v>84</v>
      </c>
      <c r="AC1147" s="86" t="s">
        <v>6320</v>
      </c>
      <c r="AD1147" s="48" t="s">
        <v>644</v>
      </c>
      <c r="AE1147" s="8" t="s">
        <v>6321</v>
      </c>
      <c r="AF1147" s="77" t="s">
        <v>2884</v>
      </c>
      <c r="AG1147" s="61" t="s">
        <v>654</v>
      </c>
      <c r="AH1147" s="61" t="s">
        <v>808</v>
      </c>
      <c r="AI1147" s="48" t="s">
        <v>77</v>
      </c>
      <c r="AJ1147" s="48" t="s">
        <v>77</v>
      </c>
      <c r="AK1147" s="49"/>
      <c r="AL1147" s="50"/>
      <c r="AM1147" s="48" t="s">
        <v>77</v>
      </c>
      <c r="AN1147" s="48" t="s">
        <v>77</v>
      </c>
      <c r="AO1147" s="48" t="s">
        <v>77</v>
      </c>
      <c r="AP1147" s="48" t="s">
        <v>77</v>
      </c>
      <c r="AQ1147" s="48" t="s">
        <v>77</v>
      </c>
      <c r="AR1147" s="48" t="s">
        <v>77</v>
      </c>
      <c r="AS1147" s="48" t="s">
        <v>77</v>
      </c>
      <c r="AT1147" s="51"/>
      <c r="AU1147" s="51"/>
      <c r="AV1147" s="51"/>
      <c r="AW1147" s="51"/>
      <c r="AX1147" s="52"/>
      <c r="AY1147" s="37"/>
      <c r="AZ1147" s="37"/>
      <c r="BA1147" s="75"/>
      <c r="BB1147" s="75"/>
      <c r="BC1147" s="75"/>
      <c r="BD1147" s="75"/>
      <c r="BE1147" s="75"/>
      <c r="BF1147" s="75"/>
      <c r="BG1147" s="75"/>
      <c r="BH1147" s="75"/>
      <c r="BI1147" s="75"/>
      <c r="BJ1147" s="75"/>
      <c r="BK1147" s="75"/>
      <c r="BL1147" s="75"/>
      <c r="BM1147" s="75"/>
      <c r="BN1147" s="75"/>
      <c r="BO1147" s="75"/>
      <c r="BP1147" s="75"/>
      <c r="BQ1147" s="75"/>
      <c r="BR1147" s="75"/>
      <c r="BS1147" s="75"/>
      <c r="BT1147" s="75"/>
      <c r="BU1147" s="75"/>
      <c r="BV1147" s="75"/>
      <c r="BW1147" s="75"/>
      <c r="BX1147" s="64">
        <f>O1147</f>
        <v>45642</v>
      </c>
      <c r="BY1147" s="65">
        <f>R1147+AX1147</f>
        <v>60</v>
      </c>
      <c r="BZ1147" s="66" t="str">
        <f>S1147</f>
        <v>2 MESES</v>
      </c>
      <c r="CA1147" s="42">
        <f>T1147+AL1147</f>
        <v>36059550</v>
      </c>
      <c r="CB1147" s="37" t="s">
        <v>91</v>
      </c>
    </row>
    <row r="1148" spans="1:80" s="58" customFormat="1" ht="29.25" customHeight="1" x14ac:dyDescent="0.3">
      <c r="A1148" s="75">
        <v>1147</v>
      </c>
      <c r="B1148" s="73">
        <v>118802</v>
      </c>
      <c r="C1148" s="71" t="s">
        <v>319</v>
      </c>
      <c r="D1148" s="71" t="s">
        <v>320</v>
      </c>
      <c r="E1148" s="71" t="s">
        <v>321</v>
      </c>
      <c r="F1148" s="66" t="s">
        <v>6322</v>
      </c>
      <c r="G1148" s="38" t="s">
        <v>3687</v>
      </c>
      <c r="H1148" s="76" t="s">
        <v>76</v>
      </c>
      <c r="I1148" s="76" t="s">
        <v>6323</v>
      </c>
      <c r="J1148" s="127" t="s">
        <v>6324</v>
      </c>
      <c r="K1148" s="66" t="s">
        <v>80</v>
      </c>
      <c r="L1148" s="76" t="s">
        <v>81</v>
      </c>
      <c r="M1148" s="86">
        <v>45588</v>
      </c>
      <c r="N1148" s="86">
        <v>45601</v>
      </c>
      <c r="O1148" s="86">
        <v>45692</v>
      </c>
      <c r="P1148" s="76">
        <v>3</v>
      </c>
      <c r="Q1148" s="76">
        <v>0</v>
      </c>
      <c r="R1148" s="76">
        <f>3*30</f>
        <v>90</v>
      </c>
      <c r="S1148" s="76" t="s">
        <v>2842</v>
      </c>
      <c r="T1148" s="69">
        <v>14400000</v>
      </c>
      <c r="U1148" s="69">
        <v>4800000</v>
      </c>
      <c r="V1148" s="77">
        <v>1867</v>
      </c>
      <c r="W1148" s="97">
        <v>45565</v>
      </c>
      <c r="X1148" s="45">
        <v>14400000</v>
      </c>
      <c r="Y1148" s="77">
        <v>2532</v>
      </c>
      <c r="Z1148" s="97">
        <v>45590</v>
      </c>
      <c r="AA1148" s="111">
        <v>14400000</v>
      </c>
      <c r="AB1148" s="77" t="s">
        <v>84</v>
      </c>
      <c r="AC1148" s="86">
        <v>45588</v>
      </c>
      <c r="AD1148" s="48" t="s">
        <v>6325</v>
      </c>
      <c r="AE1148" s="8" t="s">
        <v>6326</v>
      </c>
      <c r="AF1148" s="77" t="s">
        <v>87</v>
      </c>
      <c r="AG1148" s="61" t="s">
        <v>5129</v>
      </c>
      <c r="AH1148" s="60" t="s">
        <v>323</v>
      </c>
      <c r="AI1148" s="61" t="s">
        <v>2887</v>
      </c>
      <c r="AJ1148" s="59">
        <v>45685</v>
      </c>
      <c r="AK1148" s="50">
        <v>7200000</v>
      </c>
      <c r="AL1148" s="50">
        <v>7200000</v>
      </c>
      <c r="AM1148" s="48">
        <v>128522</v>
      </c>
      <c r="AN1148" s="48">
        <v>978</v>
      </c>
      <c r="AO1148" s="57">
        <v>45678</v>
      </c>
      <c r="AP1148" s="50">
        <v>7200000</v>
      </c>
      <c r="AQ1148" s="48">
        <v>1021</v>
      </c>
      <c r="AR1148" s="57">
        <v>45686</v>
      </c>
      <c r="AS1148" s="50">
        <v>7200000</v>
      </c>
      <c r="AT1148" s="66">
        <v>1</v>
      </c>
      <c r="AU1148" s="66">
        <v>15</v>
      </c>
      <c r="AV1148" s="66">
        <v>45</v>
      </c>
      <c r="AW1148" s="66" t="s">
        <v>110</v>
      </c>
      <c r="AX1148" s="52">
        <v>45</v>
      </c>
      <c r="AY1148" s="57">
        <v>45735</v>
      </c>
      <c r="AZ1148" s="37"/>
      <c r="BA1148" s="75"/>
      <c r="BB1148" s="75"/>
      <c r="BC1148" s="75"/>
      <c r="BD1148" s="75"/>
      <c r="BE1148" s="75"/>
      <c r="BF1148" s="75"/>
      <c r="BG1148" s="75"/>
      <c r="BH1148" s="75"/>
      <c r="BI1148" s="75"/>
      <c r="BJ1148" s="75"/>
      <c r="BK1148" s="75"/>
      <c r="BL1148" s="75"/>
      <c r="BM1148" s="75"/>
      <c r="BN1148" s="75"/>
      <c r="BO1148" s="75"/>
      <c r="BP1148" s="75"/>
      <c r="BQ1148" s="75"/>
      <c r="BR1148" s="75"/>
      <c r="BS1148" s="75"/>
      <c r="BT1148" s="75"/>
      <c r="BU1148" s="75"/>
      <c r="BV1148" s="75"/>
      <c r="BW1148" s="75"/>
      <c r="BX1148" s="57">
        <v>45735</v>
      </c>
      <c r="BY1148" s="65">
        <f>R1148+AX1148</f>
        <v>135</v>
      </c>
      <c r="BZ1148" s="66" t="s">
        <v>2785</v>
      </c>
      <c r="CA1148" s="42">
        <f>T1148+AL1148</f>
        <v>21600000</v>
      </c>
      <c r="CB1148" s="66" t="s">
        <v>656</v>
      </c>
    </row>
    <row r="1149" spans="1:80" s="58" customFormat="1" ht="29.25" customHeight="1" x14ac:dyDescent="0.3">
      <c r="A1149" s="75">
        <v>1148</v>
      </c>
      <c r="B1149" s="73">
        <v>119223</v>
      </c>
      <c r="C1149" s="71" t="s">
        <v>738</v>
      </c>
      <c r="D1149" s="71" t="s">
        <v>186</v>
      </c>
      <c r="E1149" s="71" t="s">
        <v>187</v>
      </c>
      <c r="F1149" s="66" t="s">
        <v>6327</v>
      </c>
      <c r="G1149" s="38" t="s">
        <v>6328</v>
      </c>
      <c r="H1149" s="76" t="s">
        <v>76</v>
      </c>
      <c r="I1149" s="76" t="s">
        <v>6329</v>
      </c>
      <c r="J1149" s="127" t="s">
        <v>6330</v>
      </c>
      <c r="K1149" s="66" t="s">
        <v>80</v>
      </c>
      <c r="L1149" s="76" t="s">
        <v>81</v>
      </c>
      <c r="M1149" s="86">
        <v>45589</v>
      </c>
      <c r="N1149" s="86">
        <v>45597</v>
      </c>
      <c r="O1149" s="86">
        <v>45672</v>
      </c>
      <c r="P1149" s="76">
        <v>2</v>
      </c>
      <c r="Q1149" s="76">
        <v>15</v>
      </c>
      <c r="R1149" s="76">
        <f>2*30+15</f>
        <v>75</v>
      </c>
      <c r="S1149" s="76" t="s">
        <v>4350</v>
      </c>
      <c r="T1149" s="69">
        <v>12000000</v>
      </c>
      <c r="U1149" s="69">
        <v>4800000</v>
      </c>
      <c r="V1149" s="77">
        <v>1956</v>
      </c>
      <c r="W1149" s="97">
        <v>45581</v>
      </c>
      <c r="X1149" s="45">
        <v>12000000</v>
      </c>
      <c r="Y1149" s="77">
        <v>2541</v>
      </c>
      <c r="Z1149" s="97">
        <v>45593</v>
      </c>
      <c r="AA1149" s="111">
        <v>12000000</v>
      </c>
      <c r="AB1149" s="77" t="s">
        <v>84</v>
      </c>
      <c r="AC1149" s="86">
        <v>45588</v>
      </c>
      <c r="AD1149" s="48" t="s">
        <v>6331</v>
      </c>
      <c r="AE1149" s="8" t="s">
        <v>6332</v>
      </c>
      <c r="AF1149" s="77" t="s">
        <v>87</v>
      </c>
      <c r="AG1149" s="61" t="s">
        <v>746</v>
      </c>
      <c r="AH1149" s="60" t="s">
        <v>747</v>
      </c>
      <c r="AI1149" s="48" t="s">
        <v>108</v>
      </c>
      <c r="AJ1149" s="97">
        <v>45656</v>
      </c>
      <c r="AK1149" s="50">
        <v>4800000</v>
      </c>
      <c r="AL1149" s="50">
        <v>4800000</v>
      </c>
      <c r="AM1149" s="48">
        <v>122918</v>
      </c>
      <c r="AN1149" s="46">
        <v>2128</v>
      </c>
      <c r="AO1149" s="59">
        <v>45643</v>
      </c>
      <c r="AP1149" s="50">
        <v>4800000</v>
      </c>
      <c r="AQ1149" s="46">
        <v>2842</v>
      </c>
      <c r="AR1149" s="59">
        <v>45656</v>
      </c>
      <c r="AS1149" s="50">
        <v>4800000</v>
      </c>
      <c r="AT1149" s="66">
        <v>1</v>
      </c>
      <c r="AU1149" s="66">
        <v>0</v>
      </c>
      <c r="AV1149" s="66">
        <f>AT1149*30+AU1149</f>
        <v>30</v>
      </c>
      <c r="AW1149" s="66" t="s">
        <v>6120</v>
      </c>
      <c r="AX1149" s="66">
        <v>30</v>
      </c>
      <c r="AY1149" s="86">
        <v>45703</v>
      </c>
      <c r="AZ1149" s="75"/>
      <c r="BA1149" s="75"/>
      <c r="BB1149" s="75"/>
      <c r="BC1149" s="75"/>
      <c r="BD1149" s="75"/>
      <c r="BE1149" s="75"/>
      <c r="BF1149" s="75"/>
      <c r="BG1149" s="75"/>
      <c r="BH1149" s="75"/>
      <c r="BI1149" s="75"/>
      <c r="BJ1149" s="75"/>
      <c r="BK1149" s="75"/>
      <c r="BL1149" s="75"/>
      <c r="BM1149" s="75"/>
      <c r="BN1149" s="75"/>
      <c r="BO1149" s="75"/>
      <c r="BP1149" s="75"/>
      <c r="BQ1149" s="75"/>
      <c r="BR1149" s="75"/>
      <c r="BS1149" s="75"/>
      <c r="BT1149" s="75"/>
      <c r="BU1149" s="75"/>
      <c r="BV1149" s="75"/>
      <c r="BW1149" s="75"/>
      <c r="BX1149" s="86">
        <v>45703</v>
      </c>
      <c r="BY1149" s="65">
        <f>R1149+AX1149</f>
        <v>105</v>
      </c>
      <c r="BZ1149" s="66" t="s">
        <v>82</v>
      </c>
      <c r="CA1149" s="42">
        <f>T1149+AL1149</f>
        <v>16800000</v>
      </c>
      <c r="CB1149" s="66" t="s">
        <v>656</v>
      </c>
    </row>
    <row r="1150" spans="1:80" s="58" customFormat="1" ht="29.25" customHeight="1" x14ac:dyDescent="0.3">
      <c r="A1150" s="75">
        <v>1149</v>
      </c>
      <c r="B1150" s="73">
        <v>118486</v>
      </c>
      <c r="C1150" s="71" t="s">
        <v>71</v>
      </c>
      <c r="D1150" s="71" t="s">
        <v>72</v>
      </c>
      <c r="E1150" s="71" t="s">
        <v>73</v>
      </c>
      <c r="F1150" s="66" t="s">
        <v>6333</v>
      </c>
      <c r="G1150" s="38" t="s">
        <v>4042</v>
      </c>
      <c r="H1150" s="76" t="s">
        <v>76</v>
      </c>
      <c r="I1150" s="76" t="s">
        <v>6334</v>
      </c>
      <c r="J1150" s="127" t="s">
        <v>538</v>
      </c>
      <c r="K1150" s="66" t="s">
        <v>80</v>
      </c>
      <c r="L1150" s="76" t="s">
        <v>81</v>
      </c>
      <c r="M1150" s="86">
        <v>45588</v>
      </c>
      <c r="N1150" s="86">
        <v>45593</v>
      </c>
      <c r="O1150" s="86">
        <v>45684</v>
      </c>
      <c r="P1150" s="76">
        <v>3</v>
      </c>
      <c r="Q1150" s="76">
        <v>0</v>
      </c>
      <c r="R1150" s="76">
        <f>3*30</f>
        <v>90</v>
      </c>
      <c r="S1150" s="76" t="s">
        <v>2842</v>
      </c>
      <c r="T1150" s="69">
        <v>19500000</v>
      </c>
      <c r="U1150" s="69">
        <v>6500000</v>
      </c>
      <c r="V1150" s="77">
        <v>1966</v>
      </c>
      <c r="W1150" s="97">
        <v>45588</v>
      </c>
      <c r="X1150" s="45">
        <v>19500000</v>
      </c>
      <c r="Y1150" s="77">
        <v>2533</v>
      </c>
      <c r="Z1150" s="97">
        <v>45590</v>
      </c>
      <c r="AA1150" s="111">
        <v>19500000</v>
      </c>
      <c r="AB1150" s="77" t="s">
        <v>84</v>
      </c>
      <c r="AC1150" s="86">
        <v>45588</v>
      </c>
      <c r="AD1150" s="48" t="s">
        <v>6335</v>
      </c>
      <c r="AE1150" s="8" t="s">
        <v>6336</v>
      </c>
      <c r="AF1150" s="77" t="s">
        <v>87</v>
      </c>
      <c r="AG1150" s="61" t="s">
        <v>149</v>
      </c>
      <c r="AH1150" s="60" t="s">
        <v>183</v>
      </c>
      <c r="AI1150" s="48" t="s">
        <v>108</v>
      </c>
      <c r="AJ1150" s="97">
        <v>45657</v>
      </c>
      <c r="AK1150" s="50">
        <v>9750000</v>
      </c>
      <c r="AL1150" s="50">
        <v>9750000</v>
      </c>
      <c r="AM1150" s="48">
        <v>124520</v>
      </c>
      <c r="AN1150" s="46">
        <v>2148</v>
      </c>
      <c r="AO1150" s="59">
        <v>45646</v>
      </c>
      <c r="AP1150" s="50">
        <v>9750000</v>
      </c>
      <c r="AQ1150" s="46">
        <v>2852</v>
      </c>
      <c r="AR1150" s="59">
        <v>45657</v>
      </c>
      <c r="AS1150" s="50">
        <v>9750000</v>
      </c>
      <c r="AT1150" s="66">
        <v>1</v>
      </c>
      <c r="AU1150" s="66">
        <v>15</v>
      </c>
      <c r="AV1150" s="66">
        <f>AT1150*30+AU1150</f>
        <v>45</v>
      </c>
      <c r="AW1150" s="66" t="s">
        <v>110</v>
      </c>
      <c r="AX1150" s="66">
        <v>45</v>
      </c>
      <c r="AY1150" s="86">
        <v>45735</v>
      </c>
      <c r="AZ1150" s="75"/>
      <c r="BA1150" s="75"/>
      <c r="BB1150" s="75"/>
      <c r="BC1150" s="75"/>
      <c r="BD1150" s="75"/>
      <c r="BE1150" s="75"/>
      <c r="BF1150" s="75"/>
      <c r="BG1150" s="75"/>
      <c r="BH1150" s="75"/>
      <c r="BI1150" s="75"/>
      <c r="BJ1150" s="75"/>
      <c r="BK1150" s="75"/>
      <c r="BL1150" s="75"/>
      <c r="BM1150" s="75"/>
      <c r="BN1150" s="75"/>
      <c r="BO1150" s="75"/>
      <c r="BP1150" s="75"/>
      <c r="BQ1150" s="75"/>
      <c r="BR1150" s="75"/>
      <c r="BS1150" s="75"/>
      <c r="BT1150" s="75"/>
      <c r="BU1150" s="75"/>
      <c r="BV1150" s="75"/>
      <c r="BW1150" s="75"/>
      <c r="BX1150" s="86">
        <v>45735</v>
      </c>
      <c r="BY1150" s="65">
        <f>R1150+AX1150</f>
        <v>135</v>
      </c>
      <c r="BZ1150" s="66" t="s">
        <v>2785</v>
      </c>
      <c r="CA1150" s="42">
        <f>T1150+AL1150</f>
        <v>29250000</v>
      </c>
      <c r="CB1150" s="66" t="s">
        <v>656</v>
      </c>
    </row>
    <row r="1151" spans="1:80" s="58" customFormat="1" ht="29.25" customHeight="1" x14ac:dyDescent="0.3">
      <c r="A1151" s="75">
        <v>1150</v>
      </c>
      <c r="B1151" s="73">
        <v>118774</v>
      </c>
      <c r="C1151" s="71" t="s">
        <v>1789</v>
      </c>
      <c r="D1151" s="71" t="s">
        <v>1790</v>
      </c>
      <c r="E1151" s="71" t="s">
        <v>1791</v>
      </c>
      <c r="F1151" s="66" t="s">
        <v>6337</v>
      </c>
      <c r="G1151" s="38" t="s">
        <v>6338</v>
      </c>
      <c r="H1151" s="76" t="s">
        <v>76</v>
      </c>
      <c r="I1151" s="76" t="s">
        <v>6339</v>
      </c>
      <c r="J1151" s="127" t="s">
        <v>2034</v>
      </c>
      <c r="K1151" s="66" t="s">
        <v>80</v>
      </c>
      <c r="L1151" s="76" t="s">
        <v>81</v>
      </c>
      <c r="M1151" s="86">
        <v>45589</v>
      </c>
      <c r="N1151" s="86">
        <v>45601</v>
      </c>
      <c r="O1151" s="86">
        <v>45692</v>
      </c>
      <c r="P1151" s="76">
        <v>3</v>
      </c>
      <c r="Q1151" s="76">
        <v>0</v>
      </c>
      <c r="R1151" s="76">
        <f>3*30</f>
        <v>90</v>
      </c>
      <c r="S1151" s="76" t="s">
        <v>2842</v>
      </c>
      <c r="T1151" s="69">
        <v>15000000</v>
      </c>
      <c r="U1151" s="69">
        <v>5000000</v>
      </c>
      <c r="V1151" s="77">
        <v>1862</v>
      </c>
      <c r="W1151" s="97">
        <v>45565</v>
      </c>
      <c r="X1151" s="45">
        <v>15000000</v>
      </c>
      <c r="Y1151" s="77">
        <v>2542</v>
      </c>
      <c r="Z1151" s="97">
        <v>45593</v>
      </c>
      <c r="AA1151" s="111">
        <v>15000000</v>
      </c>
      <c r="AB1151" s="77" t="s">
        <v>84</v>
      </c>
      <c r="AC1151" s="86">
        <v>45589</v>
      </c>
      <c r="AD1151" s="48" t="s">
        <v>6340</v>
      </c>
      <c r="AE1151" s="8" t="s">
        <v>6341</v>
      </c>
      <c r="AF1151" s="77" t="s">
        <v>87</v>
      </c>
      <c r="AG1151" s="61" t="s">
        <v>1798</v>
      </c>
      <c r="AH1151" s="60" t="s">
        <v>329</v>
      </c>
      <c r="AI1151" s="61" t="s">
        <v>2887</v>
      </c>
      <c r="AJ1151" s="59">
        <v>45685</v>
      </c>
      <c r="AK1151" s="50">
        <v>7500000</v>
      </c>
      <c r="AL1151" s="50">
        <v>7500000</v>
      </c>
      <c r="AM1151" s="48">
        <v>128521</v>
      </c>
      <c r="AN1151" s="48">
        <v>977</v>
      </c>
      <c r="AO1151" s="57">
        <v>45678</v>
      </c>
      <c r="AP1151" s="50">
        <v>7500000</v>
      </c>
      <c r="AQ1151" s="48">
        <v>1022</v>
      </c>
      <c r="AR1151" s="57">
        <v>45686</v>
      </c>
      <c r="AS1151" s="50">
        <v>7500000</v>
      </c>
      <c r="AT1151" s="66">
        <v>1</v>
      </c>
      <c r="AU1151" s="66">
        <v>15</v>
      </c>
      <c r="AV1151" s="66">
        <v>45</v>
      </c>
      <c r="AW1151" s="66" t="s">
        <v>110</v>
      </c>
      <c r="AX1151" s="52">
        <v>45</v>
      </c>
      <c r="AY1151" s="57">
        <v>45735</v>
      </c>
      <c r="AZ1151" s="37"/>
      <c r="BA1151" s="75"/>
      <c r="BB1151" s="75"/>
      <c r="BC1151" s="75"/>
      <c r="BD1151" s="75"/>
      <c r="BE1151" s="75"/>
      <c r="BF1151" s="75"/>
      <c r="BG1151" s="75"/>
      <c r="BH1151" s="75"/>
      <c r="BI1151" s="75"/>
      <c r="BJ1151" s="75"/>
      <c r="BK1151" s="75"/>
      <c r="BL1151" s="75"/>
      <c r="BM1151" s="75"/>
      <c r="BN1151" s="75"/>
      <c r="BO1151" s="75"/>
      <c r="BP1151" s="75"/>
      <c r="BQ1151" s="75"/>
      <c r="BR1151" s="75"/>
      <c r="BS1151" s="75"/>
      <c r="BT1151" s="75"/>
      <c r="BU1151" s="75"/>
      <c r="BV1151" s="75"/>
      <c r="BW1151" s="75"/>
      <c r="BX1151" s="57">
        <v>45735</v>
      </c>
      <c r="BY1151" s="65">
        <f>R1151+AX1151</f>
        <v>135</v>
      </c>
      <c r="BZ1151" s="66" t="s">
        <v>2785</v>
      </c>
      <c r="CA1151" s="42">
        <f>T1151+AL1151</f>
        <v>22500000</v>
      </c>
      <c r="CB1151" s="66" t="s">
        <v>656</v>
      </c>
    </row>
    <row r="1152" spans="1:80" s="58" customFormat="1" ht="29.25" customHeight="1" x14ac:dyDescent="0.3">
      <c r="A1152" s="75">
        <v>1151</v>
      </c>
      <c r="B1152" s="73">
        <v>117995</v>
      </c>
      <c r="C1152" s="71" t="s">
        <v>71</v>
      </c>
      <c r="D1152" s="71" t="s">
        <v>72</v>
      </c>
      <c r="E1152" s="71" t="s">
        <v>73</v>
      </c>
      <c r="F1152" s="66" t="s">
        <v>6342</v>
      </c>
      <c r="G1152" s="38" t="s">
        <v>6343</v>
      </c>
      <c r="H1152" s="76" t="s">
        <v>76</v>
      </c>
      <c r="I1152" s="76" t="s">
        <v>6344</v>
      </c>
      <c r="J1152" s="127" t="s">
        <v>476</v>
      </c>
      <c r="K1152" s="66" t="s">
        <v>80</v>
      </c>
      <c r="L1152" s="76" t="s">
        <v>81</v>
      </c>
      <c r="M1152" s="86">
        <v>45590</v>
      </c>
      <c r="N1152" s="86">
        <v>45593</v>
      </c>
      <c r="O1152" s="86">
        <v>45684</v>
      </c>
      <c r="P1152" s="76">
        <v>3</v>
      </c>
      <c r="Q1152" s="76">
        <v>0</v>
      </c>
      <c r="R1152" s="76">
        <f>3*30</f>
        <v>90</v>
      </c>
      <c r="S1152" s="76" t="s">
        <v>2842</v>
      </c>
      <c r="T1152" s="69">
        <v>21000000</v>
      </c>
      <c r="U1152" s="69">
        <v>7000000</v>
      </c>
      <c r="V1152" s="77">
        <v>1887</v>
      </c>
      <c r="W1152" s="97">
        <v>45569</v>
      </c>
      <c r="X1152" s="45">
        <v>42000000</v>
      </c>
      <c r="Y1152" s="77">
        <v>2543</v>
      </c>
      <c r="Z1152" s="97">
        <v>45593</v>
      </c>
      <c r="AA1152" s="111">
        <v>21000000</v>
      </c>
      <c r="AB1152" s="77" t="s">
        <v>84</v>
      </c>
      <c r="AC1152" s="86">
        <v>45589</v>
      </c>
      <c r="AD1152" s="48" t="s">
        <v>6345</v>
      </c>
      <c r="AE1152" s="8" t="s">
        <v>6346</v>
      </c>
      <c r="AF1152" s="77" t="s">
        <v>87</v>
      </c>
      <c r="AG1152" s="61" t="s">
        <v>257</v>
      </c>
      <c r="AH1152" s="60" t="s">
        <v>329</v>
      </c>
      <c r="AI1152" s="48" t="s">
        <v>108</v>
      </c>
      <c r="AJ1152" s="97">
        <v>45650</v>
      </c>
      <c r="AK1152" s="50">
        <v>10500000</v>
      </c>
      <c r="AL1152" s="50">
        <v>10500000</v>
      </c>
      <c r="AM1152" s="48">
        <v>123466</v>
      </c>
      <c r="AN1152" s="46">
        <v>2075</v>
      </c>
      <c r="AO1152" s="59">
        <v>45642</v>
      </c>
      <c r="AP1152" s="50">
        <v>10500000</v>
      </c>
      <c r="AQ1152" s="46">
        <v>2685</v>
      </c>
      <c r="AR1152" s="59">
        <v>45652</v>
      </c>
      <c r="AS1152" s="50">
        <v>10500000</v>
      </c>
      <c r="AT1152" s="66">
        <v>1</v>
      </c>
      <c r="AU1152" s="66">
        <v>15</v>
      </c>
      <c r="AV1152" s="66">
        <f>AT1152*30+AU1152</f>
        <v>45</v>
      </c>
      <c r="AW1152" s="66" t="s">
        <v>110</v>
      </c>
      <c r="AX1152" s="66">
        <v>45</v>
      </c>
      <c r="AY1152" s="86">
        <v>45728</v>
      </c>
      <c r="AZ1152" s="75"/>
      <c r="BA1152" s="75"/>
      <c r="BB1152" s="75"/>
      <c r="BC1152" s="75"/>
      <c r="BD1152" s="75"/>
      <c r="BE1152" s="75"/>
      <c r="BF1152" s="75"/>
      <c r="BG1152" s="75"/>
      <c r="BH1152" s="75"/>
      <c r="BI1152" s="75"/>
      <c r="BJ1152" s="75"/>
      <c r="BK1152" s="75"/>
      <c r="BL1152" s="75"/>
      <c r="BM1152" s="75"/>
      <c r="BN1152" s="75"/>
      <c r="BO1152" s="75"/>
      <c r="BP1152" s="75"/>
      <c r="BQ1152" s="75"/>
      <c r="BR1152" s="75"/>
      <c r="BS1152" s="75"/>
      <c r="BT1152" s="75"/>
      <c r="BU1152" s="75"/>
      <c r="BV1152" s="75"/>
      <c r="BW1152" s="75"/>
      <c r="BX1152" s="86">
        <v>45728</v>
      </c>
      <c r="BY1152" s="65">
        <f>R1152+AX1152</f>
        <v>135</v>
      </c>
      <c r="BZ1152" s="66" t="s">
        <v>2785</v>
      </c>
      <c r="CA1152" s="42">
        <f>T1152+AL1152</f>
        <v>31500000</v>
      </c>
      <c r="CB1152" s="66" t="s">
        <v>656</v>
      </c>
    </row>
    <row r="1153" spans="1:80" s="58" customFormat="1" ht="29.25" customHeight="1" x14ac:dyDescent="0.3">
      <c r="A1153" s="75">
        <v>1152</v>
      </c>
      <c r="B1153" s="73">
        <v>119928</v>
      </c>
      <c r="C1153" s="71" t="s">
        <v>133</v>
      </c>
      <c r="D1153" s="71" t="s">
        <v>134</v>
      </c>
      <c r="E1153" s="71" t="s">
        <v>385</v>
      </c>
      <c r="F1153" s="66" t="s">
        <v>6347</v>
      </c>
      <c r="G1153" s="38" t="s">
        <v>6348</v>
      </c>
      <c r="H1153" s="76" t="s">
        <v>76</v>
      </c>
      <c r="I1153" s="76" t="s">
        <v>6349</v>
      </c>
      <c r="J1153" s="127" t="s">
        <v>402</v>
      </c>
      <c r="K1153" s="66" t="s">
        <v>80</v>
      </c>
      <c r="L1153" s="76" t="s">
        <v>81</v>
      </c>
      <c r="M1153" s="86">
        <v>45590</v>
      </c>
      <c r="N1153" s="86">
        <v>45594</v>
      </c>
      <c r="O1153" s="86">
        <v>45685</v>
      </c>
      <c r="P1153" s="76">
        <v>2</v>
      </c>
      <c r="Q1153" s="76">
        <v>15</v>
      </c>
      <c r="R1153" s="76">
        <f>2*30+15</f>
        <v>75</v>
      </c>
      <c r="S1153" s="76" t="s">
        <v>4350</v>
      </c>
      <c r="T1153" s="69">
        <v>7000000</v>
      </c>
      <c r="U1153" s="69">
        <v>2800000</v>
      </c>
      <c r="V1153" s="77">
        <v>1965</v>
      </c>
      <c r="W1153" s="97">
        <v>45587</v>
      </c>
      <c r="X1153" s="45">
        <v>56000000</v>
      </c>
      <c r="Y1153" s="77">
        <v>2558</v>
      </c>
      <c r="Z1153" s="97">
        <v>45594</v>
      </c>
      <c r="AA1153" s="111">
        <v>7000000</v>
      </c>
      <c r="AB1153" s="77" t="s">
        <v>84</v>
      </c>
      <c r="AC1153" s="86">
        <v>45590</v>
      </c>
      <c r="AD1153" s="48" t="s">
        <v>6350</v>
      </c>
      <c r="AE1153" s="8" t="s">
        <v>6351</v>
      </c>
      <c r="AF1153" s="77" t="s">
        <v>87</v>
      </c>
      <c r="AG1153" s="48" t="s">
        <v>626</v>
      </c>
      <c r="AH1153" s="60" t="s">
        <v>4568</v>
      </c>
      <c r="AI1153" s="48" t="s">
        <v>108</v>
      </c>
      <c r="AJ1153" s="97">
        <v>45653</v>
      </c>
      <c r="AK1153" s="50">
        <v>2800000</v>
      </c>
      <c r="AL1153" s="50">
        <v>2800000</v>
      </c>
      <c r="AM1153" s="48">
        <v>124846</v>
      </c>
      <c r="AN1153" s="46">
        <v>2179</v>
      </c>
      <c r="AO1153" s="59">
        <v>45649</v>
      </c>
      <c r="AP1153" s="50">
        <v>2800000</v>
      </c>
      <c r="AQ1153" s="46">
        <v>2817</v>
      </c>
      <c r="AR1153" s="59">
        <v>45656</v>
      </c>
      <c r="AS1153" s="50">
        <v>2800000</v>
      </c>
      <c r="AT1153" s="66">
        <v>1</v>
      </c>
      <c r="AU1153" s="66">
        <v>0</v>
      </c>
      <c r="AV1153" s="66">
        <f>AT1153*30+AU1153</f>
        <v>30</v>
      </c>
      <c r="AW1153" s="66" t="s">
        <v>6120</v>
      </c>
      <c r="AX1153" s="66">
        <v>30</v>
      </c>
      <c r="AY1153" s="86">
        <v>45701</v>
      </c>
      <c r="AZ1153" s="75"/>
      <c r="BA1153" s="75"/>
      <c r="BB1153" s="75"/>
      <c r="BC1153" s="75"/>
      <c r="BD1153" s="75"/>
      <c r="BE1153" s="75"/>
      <c r="BF1153" s="75"/>
      <c r="BG1153" s="75"/>
      <c r="BH1153" s="75"/>
      <c r="BI1153" s="75"/>
      <c r="BJ1153" s="75"/>
      <c r="BK1153" s="75"/>
      <c r="BL1153" s="75"/>
      <c r="BM1153" s="75"/>
      <c r="BN1153" s="75"/>
      <c r="BO1153" s="75"/>
      <c r="BP1153" s="75"/>
      <c r="BQ1153" s="75"/>
      <c r="BR1153" s="75"/>
      <c r="BS1153" s="75"/>
      <c r="BT1153" s="75"/>
      <c r="BU1153" s="75"/>
      <c r="BV1153" s="75"/>
      <c r="BW1153" s="75"/>
      <c r="BX1153" s="86">
        <v>45701</v>
      </c>
      <c r="BY1153" s="65">
        <f>R1153+AX1153</f>
        <v>105</v>
      </c>
      <c r="BZ1153" s="66" t="s">
        <v>82</v>
      </c>
      <c r="CA1153" s="42">
        <f>T1153+AL1153</f>
        <v>9800000</v>
      </c>
      <c r="CB1153" s="66" t="s">
        <v>656</v>
      </c>
    </row>
    <row r="1154" spans="1:80" s="58" customFormat="1" ht="29.25" customHeight="1" x14ac:dyDescent="0.3">
      <c r="A1154" s="75">
        <v>1153</v>
      </c>
      <c r="B1154" s="73">
        <v>118243</v>
      </c>
      <c r="C1154" s="71" t="s">
        <v>71</v>
      </c>
      <c r="D1154" s="71" t="s">
        <v>72</v>
      </c>
      <c r="E1154" s="71" t="s">
        <v>73</v>
      </c>
      <c r="F1154" s="66" t="s">
        <v>6352</v>
      </c>
      <c r="G1154" s="38" t="s">
        <v>3868</v>
      </c>
      <c r="H1154" s="76" t="s">
        <v>76</v>
      </c>
      <c r="I1154" s="76" t="s">
        <v>6353</v>
      </c>
      <c r="J1154" s="127" t="s">
        <v>824</v>
      </c>
      <c r="K1154" s="66" t="s">
        <v>80</v>
      </c>
      <c r="L1154" s="76" t="s">
        <v>81</v>
      </c>
      <c r="M1154" s="86">
        <v>45589</v>
      </c>
      <c r="N1154" s="86">
        <v>45593</v>
      </c>
      <c r="O1154" s="86">
        <v>45684</v>
      </c>
      <c r="P1154" s="76">
        <v>3</v>
      </c>
      <c r="Q1154" s="76">
        <v>0</v>
      </c>
      <c r="R1154" s="76">
        <f>3*30</f>
        <v>90</v>
      </c>
      <c r="S1154" s="76" t="s">
        <v>2842</v>
      </c>
      <c r="T1154" s="69">
        <v>19500000</v>
      </c>
      <c r="U1154" s="69">
        <v>6500000</v>
      </c>
      <c r="V1154" s="77">
        <v>1933</v>
      </c>
      <c r="W1154" s="97">
        <v>45573</v>
      </c>
      <c r="X1154" s="45">
        <v>39000000</v>
      </c>
      <c r="Y1154" s="77">
        <v>2544</v>
      </c>
      <c r="Z1154" s="97">
        <v>45593</v>
      </c>
      <c r="AA1154" s="111">
        <v>19500000</v>
      </c>
      <c r="AB1154" s="77" t="s">
        <v>84</v>
      </c>
      <c r="AC1154" s="86">
        <v>45589</v>
      </c>
      <c r="AD1154" s="48" t="s">
        <v>6354</v>
      </c>
      <c r="AE1154" s="8" t="s">
        <v>6355</v>
      </c>
      <c r="AF1154" s="77" t="s">
        <v>87</v>
      </c>
      <c r="AG1154" s="61" t="s">
        <v>827</v>
      </c>
      <c r="AH1154" s="60" t="s">
        <v>5999</v>
      </c>
      <c r="AI1154" s="48" t="s">
        <v>77</v>
      </c>
      <c r="AJ1154" s="48" t="s">
        <v>77</v>
      </c>
      <c r="AK1154" s="49"/>
      <c r="AL1154" s="50"/>
      <c r="AM1154" s="48" t="s">
        <v>77</v>
      </c>
      <c r="AN1154" s="48" t="s">
        <v>77</v>
      </c>
      <c r="AO1154" s="48" t="s">
        <v>77</v>
      </c>
      <c r="AP1154" s="48" t="s">
        <v>77</v>
      </c>
      <c r="AQ1154" s="48" t="s">
        <v>77</v>
      </c>
      <c r="AR1154" s="48" t="s">
        <v>77</v>
      </c>
      <c r="AS1154" s="48" t="s">
        <v>77</v>
      </c>
      <c r="AT1154" s="51"/>
      <c r="AU1154" s="51"/>
      <c r="AV1154" s="51"/>
      <c r="AW1154" s="51"/>
      <c r="AX1154" s="52"/>
      <c r="AY1154" s="37"/>
      <c r="AZ1154" s="37"/>
      <c r="BA1154" s="66" t="s">
        <v>3567</v>
      </c>
      <c r="BB1154" s="64">
        <v>45649</v>
      </c>
      <c r="BC1154" s="65">
        <v>1</v>
      </c>
      <c r="BD1154" s="65">
        <v>0</v>
      </c>
      <c r="BE1154" s="65">
        <v>30</v>
      </c>
      <c r="BF1154" s="66" t="s">
        <v>4335</v>
      </c>
      <c r="BG1154" s="66">
        <v>30</v>
      </c>
      <c r="BH1154" s="86">
        <v>45680</v>
      </c>
      <c r="BI1154" s="64">
        <v>45715</v>
      </c>
      <c r="BJ1154" s="75"/>
      <c r="BK1154" s="75"/>
      <c r="BL1154" s="75"/>
      <c r="BM1154" s="75"/>
      <c r="BN1154" s="75"/>
      <c r="BO1154" s="75"/>
      <c r="BP1154" s="75"/>
      <c r="BQ1154" s="75"/>
      <c r="BR1154" s="75"/>
      <c r="BS1154" s="75"/>
      <c r="BT1154" s="75"/>
      <c r="BU1154" s="75"/>
      <c r="BV1154" s="75"/>
      <c r="BW1154" s="75"/>
      <c r="BX1154" s="64">
        <v>45715</v>
      </c>
      <c r="BY1154" s="65">
        <f>R1154+AX1154</f>
        <v>90</v>
      </c>
      <c r="BZ1154" s="66" t="str">
        <f>S1154</f>
        <v>3 MESES</v>
      </c>
      <c r="CA1154" s="42">
        <f>T1154+AL1154</f>
        <v>19500000</v>
      </c>
      <c r="CB1154" s="66" t="s">
        <v>656</v>
      </c>
    </row>
    <row r="1155" spans="1:80" s="58" customFormat="1" ht="29.25" customHeight="1" x14ac:dyDescent="0.3">
      <c r="A1155" s="75">
        <v>1154</v>
      </c>
      <c r="B1155" s="73">
        <v>118803</v>
      </c>
      <c r="C1155" s="71" t="s">
        <v>71</v>
      </c>
      <c r="D1155" s="71" t="s">
        <v>72</v>
      </c>
      <c r="E1155" s="71" t="s">
        <v>73</v>
      </c>
      <c r="F1155" s="66" t="s">
        <v>6356</v>
      </c>
      <c r="G1155" s="38" t="s">
        <v>1631</v>
      </c>
      <c r="H1155" s="76" t="s">
        <v>76</v>
      </c>
      <c r="I1155" s="76" t="s">
        <v>6357</v>
      </c>
      <c r="J1155" s="127" t="s">
        <v>1633</v>
      </c>
      <c r="K1155" s="66" t="s">
        <v>80</v>
      </c>
      <c r="L1155" s="76" t="s">
        <v>81</v>
      </c>
      <c r="M1155" s="86">
        <v>45590</v>
      </c>
      <c r="N1155" s="86">
        <v>45603</v>
      </c>
      <c r="O1155" s="86">
        <v>45694</v>
      </c>
      <c r="P1155" s="76">
        <v>3</v>
      </c>
      <c r="Q1155" s="76">
        <v>0</v>
      </c>
      <c r="R1155" s="76">
        <f>3*30</f>
        <v>90</v>
      </c>
      <c r="S1155" s="76" t="s">
        <v>2842</v>
      </c>
      <c r="T1155" s="69">
        <v>24000000</v>
      </c>
      <c r="U1155" s="69">
        <v>8000000</v>
      </c>
      <c r="V1155" s="77">
        <v>1868</v>
      </c>
      <c r="W1155" s="97">
        <v>45565</v>
      </c>
      <c r="X1155" s="45">
        <v>24000000</v>
      </c>
      <c r="Y1155" s="77">
        <v>2559</v>
      </c>
      <c r="Z1155" s="97">
        <v>45594</v>
      </c>
      <c r="AA1155" s="111">
        <v>24000000</v>
      </c>
      <c r="AB1155" s="77" t="s">
        <v>84</v>
      </c>
      <c r="AC1155" s="86">
        <v>45590</v>
      </c>
      <c r="AD1155" s="48" t="s">
        <v>6358</v>
      </c>
      <c r="AE1155" s="8" t="s">
        <v>6359</v>
      </c>
      <c r="AF1155" s="77" t="s">
        <v>87</v>
      </c>
      <c r="AG1155" s="61" t="s">
        <v>1556</v>
      </c>
      <c r="AH1155" s="60" t="s">
        <v>2987</v>
      </c>
      <c r="AI1155" s="48" t="s">
        <v>108</v>
      </c>
      <c r="AJ1155" s="59">
        <v>45694</v>
      </c>
      <c r="AK1155" s="50">
        <v>12000000</v>
      </c>
      <c r="AL1155" s="50">
        <v>12000000</v>
      </c>
      <c r="AM1155" s="48">
        <v>130061</v>
      </c>
      <c r="AN1155" s="48">
        <v>1125</v>
      </c>
      <c r="AO1155" s="57">
        <v>45692</v>
      </c>
      <c r="AP1155" s="50">
        <v>12000000</v>
      </c>
      <c r="AQ1155" s="48">
        <v>1120</v>
      </c>
      <c r="AR1155" s="57">
        <v>45699</v>
      </c>
      <c r="AS1155" s="50">
        <v>12000000</v>
      </c>
      <c r="AT1155" s="66">
        <v>1</v>
      </c>
      <c r="AU1155" s="66">
        <v>15</v>
      </c>
      <c r="AV1155" s="66">
        <v>45</v>
      </c>
      <c r="AW1155" s="66" t="s">
        <v>110</v>
      </c>
      <c r="AX1155" s="66">
        <v>45</v>
      </c>
      <c r="AY1155" s="57">
        <v>45737</v>
      </c>
      <c r="AZ1155" s="37"/>
      <c r="BA1155" s="75"/>
      <c r="BB1155" s="75"/>
      <c r="BC1155" s="75"/>
      <c r="BD1155" s="75"/>
      <c r="BE1155" s="75"/>
      <c r="BF1155" s="75"/>
      <c r="BG1155" s="75"/>
      <c r="BH1155" s="75"/>
      <c r="BI1155" s="75"/>
      <c r="BJ1155" s="75"/>
      <c r="BK1155" s="75"/>
      <c r="BL1155" s="75"/>
      <c r="BM1155" s="75"/>
      <c r="BN1155" s="75"/>
      <c r="BO1155" s="75"/>
      <c r="BP1155" s="75"/>
      <c r="BQ1155" s="75"/>
      <c r="BR1155" s="75"/>
      <c r="BS1155" s="75"/>
      <c r="BT1155" s="75"/>
      <c r="BU1155" s="75"/>
      <c r="BV1155" s="75"/>
      <c r="BW1155" s="75"/>
      <c r="BX1155" s="64">
        <v>45737</v>
      </c>
      <c r="BY1155" s="65">
        <f>R1155+AX1155</f>
        <v>135</v>
      </c>
      <c r="BZ1155" s="66" t="s">
        <v>2785</v>
      </c>
      <c r="CA1155" s="42">
        <f>T1155+AL1155</f>
        <v>36000000</v>
      </c>
      <c r="CB1155" s="66" t="s">
        <v>656</v>
      </c>
    </row>
    <row r="1156" spans="1:80" s="58" customFormat="1" ht="29.25" customHeight="1" x14ac:dyDescent="0.3">
      <c r="A1156" s="75">
        <v>1155</v>
      </c>
      <c r="B1156" s="73">
        <v>119579</v>
      </c>
      <c r="C1156" s="71" t="s">
        <v>71</v>
      </c>
      <c r="D1156" s="71" t="s">
        <v>72</v>
      </c>
      <c r="E1156" s="71" t="s">
        <v>73</v>
      </c>
      <c r="F1156" s="66" t="s">
        <v>6360</v>
      </c>
      <c r="G1156" s="38" t="s">
        <v>3623</v>
      </c>
      <c r="H1156" s="76" t="s">
        <v>76</v>
      </c>
      <c r="I1156" s="76" t="s">
        <v>6361</v>
      </c>
      <c r="J1156" s="127" t="s">
        <v>797</v>
      </c>
      <c r="K1156" s="66" t="s">
        <v>80</v>
      </c>
      <c r="L1156" s="76" t="s">
        <v>81</v>
      </c>
      <c r="M1156" s="86">
        <v>45590</v>
      </c>
      <c r="N1156" s="86">
        <v>45594</v>
      </c>
      <c r="O1156" s="86">
        <v>45670</v>
      </c>
      <c r="P1156" s="76">
        <v>2</v>
      </c>
      <c r="Q1156" s="76">
        <v>15</v>
      </c>
      <c r="R1156" s="76">
        <f>2*30+15</f>
        <v>75</v>
      </c>
      <c r="S1156" s="76" t="s">
        <v>4350</v>
      </c>
      <c r="T1156" s="69">
        <v>10000000</v>
      </c>
      <c r="U1156" s="69">
        <v>4000000</v>
      </c>
      <c r="V1156" s="77">
        <v>1964</v>
      </c>
      <c r="W1156" s="97">
        <v>45587</v>
      </c>
      <c r="X1156" s="45">
        <v>10000000</v>
      </c>
      <c r="Y1156" s="77">
        <v>2560</v>
      </c>
      <c r="Z1156" s="97">
        <v>45594</v>
      </c>
      <c r="AA1156" s="111">
        <v>10000000</v>
      </c>
      <c r="AB1156" s="77" t="s">
        <v>84</v>
      </c>
      <c r="AC1156" s="86">
        <v>45590</v>
      </c>
      <c r="AD1156" s="48" t="s">
        <v>6362</v>
      </c>
      <c r="AE1156" s="8" t="s">
        <v>6363</v>
      </c>
      <c r="AF1156" s="77" t="s">
        <v>87</v>
      </c>
      <c r="AG1156" s="61" t="s">
        <v>257</v>
      </c>
      <c r="AH1156" s="60" t="s">
        <v>329</v>
      </c>
      <c r="AI1156" s="48" t="s">
        <v>108</v>
      </c>
      <c r="AJ1156" s="97">
        <v>45650</v>
      </c>
      <c r="AK1156" s="50">
        <v>4000000</v>
      </c>
      <c r="AL1156" s="50">
        <v>4000000</v>
      </c>
      <c r="AM1156" s="48">
        <v>122806</v>
      </c>
      <c r="AN1156" s="46">
        <v>2079</v>
      </c>
      <c r="AO1156" s="59">
        <v>45642</v>
      </c>
      <c r="AP1156" s="50">
        <v>4000000</v>
      </c>
      <c r="AQ1156" s="46">
        <v>2688</v>
      </c>
      <c r="AR1156" s="59">
        <v>45652</v>
      </c>
      <c r="AS1156" s="50">
        <v>4000000</v>
      </c>
      <c r="AT1156" s="66">
        <v>1</v>
      </c>
      <c r="AU1156" s="66">
        <v>0</v>
      </c>
      <c r="AV1156" s="66">
        <f>AT1156*30+AU1156</f>
        <v>30</v>
      </c>
      <c r="AW1156" s="66" t="s">
        <v>6120</v>
      </c>
      <c r="AX1156" s="66">
        <v>30</v>
      </c>
      <c r="AY1156" s="86">
        <v>45701</v>
      </c>
      <c r="AZ1156" s="75"/>
      <c r="BA1156" s="75"/>
      <c r="BB1156" s="75"/>
      <c r="BC1156" s="75"/>
      <c r="BD1156" s="75"/>
      <c r="BE1156" s="75"/>
      <c r="BF1156" s="75"/>
      <c r="BG1156" s="75"/>
      <c r="BH1156" s="75"/>
      <c r="BI1156" s="75"/>
      <c r="BJ1156" s="75"/>
      <c r="BK1156" s="75"/>
      <c r="BL1156" s="75"/>
      <c r="BM1156" s="75"/>
      <c r="BN1156" s="75"/>
      <c r="BO1156" s="75"/>
      <c r="BP1156" s="75"/>
      <c r="BQ1156" s="75"/>
      <c r="BR1156" s="75"/>
      <c r="BS1156" s="75"/>
      <c r="BT1156" s="75"/>
      <c r="BU1156" s="75"/>
      <c r="BV1156" s="75"/>
      <c r="BW1156" s="75"/>
      <c r="BX1156" s="86">
        <v>45701</v>
      </c>
      <c r="BY1156" s="65">
        <f>R1156+AX1156</f>
        <v>105</v>
      </c>
      <c r="BZ1156" s="66" t="s">
        <v>82</v>
      </c>
      <c r="CA1156" s="42">
        <f>T1156+AL1156</f>
        <v>14000000</v>
      </c>
      <c r="CB1156" s="66" t="s">
        <v>656</v>
      </c>
    </row>
    <row r="1157" spans="1:80" s="58" customFormat="1" ht="29.25" customHeight="1" x14ac:dyDescent="0.3">
      <c r="A1157" s="75">
        <v>1156</v>
      </c>
      <c r="B1157" s="73">
        <v>118933</v>
      </c>
      <c r="C1157" s="71" t="s">
        <v>71</v>
      </c>
      <c r="D1157" s="71" t="s">
        <v>72</v>
      </c>
      <c r="E1157" s="71" t="s">
        <v>73</v>
      </c>
      <c r="F1157" s="66" t="s">
        <v>6364</v>
      </c>
      <c r="G1157" s="38" t="s">
        <v>1699</v>
      </c>
      <c r="H1157" s="76" t="s">
        <v>76</v>
      </c>
      <c r="I1157" s="76" t="s">
        <v>6365</v>
      </c>
      <c r="J1157" s="127" t="s">
        <v>582</v>
      </c>
      <c r="K1157" s="66" t="s">
        <v>80</v>
      </c>
      <c r="L1157" s="76" t="s">
        <v>81</v>
      </c>
      <c r="M1157" s="86">
        <v>45590</v>
      </c>
      <c r="N1157" s="86">
        <v>45594</v>
      </c>
      <c r="O1157" s="86">
        <v>45685</v>
      </c>
      <c r="P1157" s="76">
        <v>3</v>
      </c>
      <c r="Q1157" s="76">
        <v>0</v>
      </c>
      <c r="R1157" s="76">
        <f>3*30</f>
        <v>90</v>
      </c>
      <c r="S1157" s="76" t="s">
        <v>2842</v>
      </c>
      <c r="T1157" s="69">
        <v>15000000</v>
      </c>
      <c r="U1157" s="69">
        <v>5000000</v>
      </c>
      <c r="V1157" s="77">
        <v>1916</v>
      </c>
      <c r="W1157" s="97">
        <v>45573</v>
      </c>
      <c r="X1157" s="45">
        <v>15000000</v>
      </c>
      <c r="Y1157" s="77">
        <v>2545</v>
      </c>
      <c r="Z1157" s="97">
        <v>45593</v>
      </c>
      <c r="AA1157" s="111">
        <v>15000000</v>
      </c>
      <c r="AB1157" s="77" t="s">
        <v>84</v>
      </c>
      <c r="AC1157" s="86">
        <v>45590</v>
      </c>
      <c r="AD1157" s="48" t="s">
        <v>6366</v>
      </c>
      <c r="AE1157" s="8" t="s">
        <v>6367</v>
      </c>
      <c r="AF1157" s="77" t="s">
        <v>87</v>
      </c>
      <c r="AG1157" s="61" t="s">
        <v>4606</v>
      </c>
      <c r="AH1157" s="60" t="s">
        <v>580</v>
      </c>
      <c r="AI1157" s="48" t="s">
        <v>108</v>
      </c>
      <c r="AJ1157" s="97">
        <v>45650</v>
      </c>
      <c r="AK1157" s="50">
        <v>7500000</v>
      </c>
      <c r="AL1157" s="50">
        <v>7500000</v>
      </c>
      <c r="AM1157" s="48">
        <v>123851</v>
      </c>
      <c r="AN1157" s="46">
        <v>2108</v>
      </c>
      <c r="AO1157" s="59">
        <v>45643</v>
      </c>
      <c r="AP1157" s="50">
        <v>7500000</v>
      </c>
      <c r="AQ1157" s="46">
        <v>2738</v>
      </c>
      <c r="AR1157" s="59">
        <v>45653</v>
      </c>
      <c r="AS1157" s="50">
        <v>7500000</v>
      </c>
      <c r="AT1157" s="66">
        <v>1</v>
      </c>
      <c r="AU1157" s="66">
        <v>15</v>
      </c>
      <c r="AV1157" s="66">
        <f>AT1157*30+AU1157</f>
        <v>45</v>
      </c>
      <c r="AW1157" s="66" t="s">
        <v>110</v>
      </c>
      <c r="AX1157" s="66">
        <v>45</v>
      </c>
      <c r="AY1157" s="86">
        <v>45729</v>
      </c>
      <c r="AZ1157" s="75"/>
      <c r="BA1157" s="75"/>
      <c r="BB1157" s="75"/>
      <c r="BC1157" s="75"/>
      <c r="BD1157" s="75"/>
      <c r="BE1157" s="75"/>
      <c r="BF1157" s="75"/>
      <c r="BG1157" s="75"/>
      <c r="BH1157" s="75"/>
      <c r="BI1157" s="75"/>
      <c r="BJ1157" s="75"/>
      <c r="BK1157" s="75"/>
      <c r="BL1157" s="75"/>
      <c r="BM1157" s="75"/>
      <c r="BN1157" s="75"/>
      <c r="BO1157" s="75"/>
      <c r="BP1157" s="75"/>
      <c r="BQ1157" s="75"/>
      <c r="BR1157" s="75"/>
      <c r="BS1157" s="75"/>
      <c r="BT1157" s="75"/>
      <c r="BU1157" s="75"/>
      <c r="BV1157" s="75"/>
      <c r="BW1157" s="75"/>
      <c r="BX1157" s="86">
        <v>45729</v>
      </c>
      <c r="BY1157" s="65">
        <f>R1157+AX1157</f>
        <v>135</v>
      </c>
      <c r="BZ1157" s="66" t="s">
        <v>2785</v>
      </c>
      <c r="CA1157" s="42">
        <f>T1157+AL1157</f>
        <v>22500000</v>
      </c>
      <c r="CB1157" s="66" t="s">
        <v>656</v>
      </c>
    </row>
    <row r="1158" spans="1:80" s="58" customFormat="1" ht="29.25" customHeight="1" x14ac:dyDescent="0.3">
      <c r="A1158" s="75">
        <v>1157</v>
      </c>
      <c r="B1158" s="73">
        <v>118806</v>
      </c>
      <c r="C1158" s="71" t="s">
        <v>71</v>
      </c>
      <c r="D1158" s="71" t="s">
        <v>72</v>
      </c>
      <c r="E1158" s="71" t="s">
        <v>73</v>
      </c>
      <c r="F1158" s="66" t="s">
        <v>6368</v>
      </c>
      <c r="G1158" s="38" t="s">
        <v>6369</v>
      </c>
      <c r="H1158" s="76" t="s">
        <v>76</v>
      </c>
      <c r="I1158" s="136" t="s">
        <v>6370</v>
      </c>
      <c r="J1158" s="127" t="s">
        <v>3563</v>
      </c>
      <c r="K1158" s="66" t="s">
        <v>80</v>
      </c>
      <c r="L1158" s="76" t="s">
        <v>81</v>
      </c>
      <c r="M1158" s="86">
        <v>45593</v>
      </c>
      <c r="N1158" s="86">
        <v>45594</v>
      </c>
      <c r="O1158" s="86">
        <v>45670</v>
      </c>
      <c r="P1158" s="76">
        <v>2</v>
      </c>
      <c r="Q1158" s="76">
        <v>15</v>
      </c>
      <c r="R1158" s="76">
        <f>2*30+15</f>
        <v>75</v>
      </c>
      <c r="S1158" s="76" t="s">
        <v>4350</v>
      </c>
      <c r="T1158" s="69">
        <v>17500000</v>
      </c>
      <c r="U1158" s="69">
        <v>7000000</v>
      </c>
      <c r="V1158" s="77">
        <v>1953</v>
      </c>
      <c r="W1158" s="97">
        <v>45581</v>
      </c>
      <c r="X1158" s="45">
        <v>17500000</v>
      </c>
      <c r="Y1158" s="77">
        <v>2546</v>
      </c>
      <c r="Z1158" s="97">
        <v>45593</v>
      </c>
      <c r="AA1158" s="111">
        <v>17500000</v>
      </c>
      <c r="AB1158" s="77" t="s">
        <v>84</v>
      </c>
      <c r="AC1158" s="86">
        <v>45590</v>
      </c>
      <c r="AD1158" s="48" t="s">
        <v>6371</v>
      </c>
      <c r="AE1158" s="8" t="s">
        <v>6372</v>
      </c>
      <c r="AF1158" s="77" t="s">
        <v>87</v>
      </c>
      <c r="AG1158" s="61" t="s">
        <v>1004</v>
      </c>
      <c r="AH1158" s="60" t="s">
        <v>329</v>
      </c>
      <c r="AI1158" s="48" t="s">
        <v>108</v>
      </c>
      <c r="AJ1158" s="97">
        <v>45649</v>
      </c>
      <c r="AK1158" s="50">
        <v>7000000</v>
      </c>
      <c r="AL1158" s="50">
        <v>7000000</v>
      </c>
      <c r="AM1158" s="48">
        <v>122808</v>
      </c>
      <c r="AN1158" s="46">
        <v>2097</v>
      </c>
      <c r="AO1158" s="59">
        <v>45642</v>
      </c>
      <c r="AP1158" s="50">
        <v>7000000</v>
      </c>
      <c r="AQ1158" s="46">
        <v>2739</v>
      </c>
      <c r="AR1158" s="59">
        <v>45653</v>
      </c>
      <c r="AS1158" s="50">
        <v>7000000</v>
      </c>
      <c r="AT1158" s="66">
        <v>1</v>
      </c>
      <c r="AU1158" s="66">
        <v>0</v>
      </c>
      <c r="AV1158" s="66">
        <f>AT1158*30+AU1158</f>
        <v>30</v>
      </c>
      <c r="AW1158" s="66" t="s">
        <v>6120</v>
      </c>
      <c r="AX1158" s="66">
        <v>30</v>
      </c>
      <c r="AY1158" s="86">
        <v>45701</v>
      </c>
      <c r="AZ1158" s="75"/>
      <c r="BA1158" s="75"/>
      <c r="BB1158" s="75"/>
      <c r="BC1158" s="75"/>
      <c r="BD1158" s="75"/>
      <c r="BE1158" s="75"/>
      <c r="BF1158" s="75"/>
      <c r="BG1158" s="75"/>
      <c r="BH1158" s="75"/>
      <c r="BI1158" s="75"/>
      <c r="BJ1158" s="75"/>
      <c r="BK1158" s="75"/>
      <c r="BL1158" s="75"/>
      <c r="BM1158" s="75"/>
      <c r="BN1158" s="75"/>
      <c r="BO1158" s="75"/>
      <c r="BP1158" s="75"/>
      <c r="BQ1158" s="75"/>
      <c r="BR1158" s="75"/>
      <c r="BS1158" s="75"/>
      <c r="BT1158" s="75"/>
      <c r="BU1158" s="75"/>
      <c r="BV1158" s="75"/>
      <c r="BW1158" s="75"/>
      <c r="BX1158" s="86">
        <v>45701</v>
      </c>
      <c r="BY1158" s="65">
        <f>R1158+AX1158</f>
        <v>105</v>
      </c>
      <c r="BZ1158" s="66" t="s">
        <v>82</v>
      </c>
      <c r="CA1158" s="42">
        <f>T1158+AL1158</f>
        <v>24500000</v>
      </c>
      <c r="CB1158" s="66" t="s">
        <v>656</v>
      </c>
    </row>
    <row r="1159" spans="1:80" s="58" customFormat="1" ht="29.25" customHeight="1" x14ac:dyDescent="0.3">
      <c r="A1159" s="75">
        <v>1158</v>
      </c>
      <c r="B1159" s="73">
        <v>119118</v>
      </c>
      <c r="C1159" s="71" t="s">
        <v>71</v>
      </c>
      <c r="D1159" s="71" t="s">
        <v>72</v>
      </c>
      <c r="E1159" s="71" t="s">
        <v>73</v>
      </c>
      <c r="F1159" s="66" t="s">
        <v>6373</v>
      </c>
      <c r="G1159" s="38" t="s">
        <v>973</v>
      </c>
      <c r="H1159" s="76" t="s">
        <v>76</v>
      </c>
      <c r="I1159" s="136" t="s">
        <v>6374</v>
      </c>
      <c r="J1159" s="127" t="s">
        <v>6375</v>
      </c>
      <c r="K1159" s="66" t="s">
        <v>80</v>
      </c>
      <c r="L1159" s="76" t="s">
        <v>81</v>
      </c>
      <c r="M1159" s="86">
        <v>45594</v>
      </c>
      <c r="N1159" s="86">
        <v>45601</v>
      </c>
      <c r="O1159" s="86">
        <v>45676</v>
      </c>
      <c r="P1159" s="76">
        <v>2</v>
      </c>
      <c r="Q1159" s="76">
        <v>15</v>
      </c>
      <c r="R1159" s="76">
        <f>2*30+15</f>
        <v>75</v>
      </c>
      <c r="S1159" s="76" t="s">
        <v>4350</v>
      </c>
      <c r="T1159" s="69">
        <v>20000000</v>
      </c>
      <c r="U1159" s="69">
        <v>8000000</v>
      </c>
      <c r="V1159" s="77">
        <v>1989</v>
      </c>
      <c r="W1159" s="97">
        <v>45589</v>
      </c>
      <c r="X1159" s="45">
        <v>20000000</v>
      </c>
      <c r="Y1159" s="77">
        <v>2564</v>
      </c>
      <c r="Z1159" s="97">
        <v>45595</v>
      </c>
      <c r="AA1159" s="111">
        <v>20000000</v>
      </c>
      <c r="AB1159" s="77" t="s">
        <v>84</v>
      </c>
      <c r="AC1159" s="86">
        <v>45593</v>
      </c>
      <c r="AD1159" s="48" t="s">
        <v>6376</v>
      </c>
      <c r="AE1159" s="8" t="s">
        <v>6377</v>
      </c>
      <c r="AF1159" s="77" t="s">
        <v>87</v>
      </c>
      <c r="AG1159" s="61" t="s">
        <v>359</v>
      </c>
      <c r="AH1159" s="48" t="s">
        <v>2909</v>
      </c>
      <c r="AI1159" s="48" t="s">
        <v>108</v>
      </c>
      <c r="AJ1159" s="97">
        <v>45656</v>
      </c>
      <c r="AK1159" s="50">
        <v>8000000</v>
      </c>
      <c r="AL1159" s="50">
        <v>8000000</v>
      </c>
      <c r="AM1159" s="48">
        <v>124550</v>
      </c>
      <c r="AN1159" s="46">
        <v>2146</v>
      </c>
      <c r="AO1159" s="59">
        <v>45646</v>
      </c>
      <c r="AP1159" s="50">
        <v>8000000</v>
      </c>
      <c r="AQ1159" s="46">
        <v>2843</v>
      </c>
      <c r="AR1159" s="59">
        <v>45656</v>
      </c>
      <c r="AS1159" s="50">
        <v>8000000</v>
      </c>
      <c r="AT1159" s="66">
        <v>1</v>
      </c>
      <c r="AU1159" s="66">
        <v>0</v>
      </c>
      <c r="AV1159" s="66">
        <f>AT1159*30+AU1159</f>
        <v>30</v>
      </c>
      <c r="AW1159" s="66" t="s">
        <v>6120</v>
      </c>
      <c r="AX1159" s="66">
        <v>30</v>
      </c>
      <c r="AY1159" s="86">
        <v>45707</v>
      </c>
      <c r="AZ1159" s="75"/>
      <c r="BA1159" s="75"/>
      <c r="BB1159" s="75"/>
      <c r="BC1159" s="75"/>
      <c r="BD1159" s="75"/>
      <c r="BE1159" s="75"/>
      <c r="BF1159" s="75"/>
      <c r="BG1159" s="75"/>
      <c r="BH1159" s="75"/>
      <c r="BI1159" s="75"/>
      <c r="BJ1159" s="75"/>
      <c r="BK1159" s="75"/>
      <c r="BL1159" s="75"/>
      <c r="BM1159" s="75"/>
      <c r="BN1159" s="75"/>
      <c r="BO1159" s="75"/>
      <c r="BP1159" s="75"/>
      <c r="BQ1159" s="75"/>
      <c r="BR1159" s="75"/>
      <c r="BS1159" s="75"/>
      <c r="BT1159" s="75"/>
      <c r="BU1159" s="75"/>
      <c r="BV1159" s="75"/>
      <c r="BW1159" s="75"/>
      <c r="BX1159" s="86">
        <v>45707</v>
      </c>
      <c r="BY1159" s="65">
        <f>R1159+AX1159</f>
        <v>105</v>
      </c>
      <c r="BZ1159" s="66" t="s">
        <v>82</v>
      </c>
      <c r="CA1159" s="42">
        <f>T1159+AL1159</f>
        <v>28000000</v>
      </c>
      <c r="CB1159" s="66" t="s">
        <v>656</v>
      </c>
    </row>
    <row r="1160" spans="1:80" s="58" customFormat="1" ht="29.25" customHeight="1" x14ac:dyDescent="0.3">
      <c r="A1160" s="75">
        <v>1159</v>
      </c>
      <c r="B1160" s="73">
        <v>119928</v>
      </c>
      <c r="C1160" s="71" t="s">
        <v>133</v>
      </c>
      <c r="D1160" s="71" t="s">
        <v>134</v>
      </c>
      <c r="E1160" s="71" t="s">
        <v>385</v>
      </c>
      <c r="F1160" s="66" t="s">
        <v>6378</v>
      </c>
      <c r="G1160" s="38" t="s">
        <v>6379</v>
      </c>
      <c r="H1160" s="76" t="s">
        <v>76</v>
      </c>
      <c r="I1160" s="136" t="s">
        <v>6380</v>
      </c>
      <c r="J1160" s="127" t="s">
        <v>402</v>
      </c>
      <c r="K1160" s="66" t="s">
        <v>80</v>
      </c>
      <c r="L1160" s="76" t="s">
        <v>81</v>
      </c>
      <c r="M1160" s="86">
        <v>45596</v>
      </c>
      <c r="N1160" s="86">
        <v>45601</v>
      </c>
      <c r="O1160" s="86">
        <v>45676</v>
      </c>
      <c r="P1160" s="76">
        <v>2</v>
      </c>
      <c r="Q1160" s="76">
        <v>15</v>
      </c>
      <c r="R1160" s="76">
        <f>2*30+15</f>
        <v>75</v>
      </c>
      <c r="S1160" s="76" t="s">
        <v>4350</v>
      </c>
      <c r="T1160" s="69">
        <v>7000000</v>
      </c>
      <c r="U1160" s="69">
        <v>2800000</v>
      </c>
      <c r="V1160" s="77">
        <v>1965</v>
      </c>
      <c r="W1160" s="97">
        <v>45587</v>
      </c>
      <c r="X1160" s="45">
        <v>56000000</v>
      </c>
      <c r="Y1160" s="77">
        <v>2567</v>
      </c>
      <c r="Z1160" s="97">
        <v>45596</v>
      </c>
      <c r="AA1160" s="111">
        <v>7000000</v>
      </c>
      <c r="AB1160" s="77" t="s">
        <v>84</v>
      </c>
      <c r="AC1160" s="86">
        <v>45595</v>
      </c>
      <c r="AD1160" s="48" t="s">
        <v>6381</v>
      </c>
      <c r="AE1160" s="8" t="s">
        <v>6382</v>
      </c>
      <c r="AF1160" s="77" t="s">
        <v>87</v>
      </c>
      <c r="AG1160" s="48" t="s">
        <v>626</v>
      </c>
      <c r="AH1160" s="60" t="s">
        <v>4568</v>
      </c>
      <c r="AI1160" s="48" t="s">
        <v>108</v>
      </c>
      <c r="AJ1160" s="97">
        <v>45652</v>
      </c>
      <c r="AK1160" s="50">
        <v>2800000</v>
      </c>
      <c r="AL1160" s="50">
        <v>2800000</v>
      </c>
      <c r="AM1160" s="48">
        <v>124803</v>
      </c>
      <c r="AN1160" s="46">
        <v>2175</v>
      </c>
      <c r="AO1160" s="59">
        <v>45649</v>
      </c>
      <c r="AP1160" s="50">
        <v>2800000</v>
      </c>
      <c r="AQ1160" s="46">
        <v>2772</v>
      </c>
      <c r="AR1160" s="59">
        <v>45653</v>
      </c>
      <c r="AS1160" s="50">
        <v>2800000</v>
      </c>
      <c r="AT1160" s="66">
        <v>1</v>
      </c>
      <c r="AU1160" s="66">
        <v>0</v>
      </c>
      <c r="AV1160" s="66">
        <f>AT1160*30+AU1160</f>
        <v>30</v>
      </c>
      <c r="AW1160" s="66" t="s">
        <v>6120</v>
      </c>
      <c r="AX1160" s="66">
        <v>30</v>
      </c>
      <c r="AY1160" s="86">
        <v>45707</v>
      </c>
      <c r="AZ1160" s="75"/>
      <c r="BA1160" s="75"/>
      <c r="BB1160" s="75"/>
      <c r="BC1160" s="75"/>
      <c r="BD1160" s="75"/>
      <c r="BE1160" s="75"/>
      <c r="BF1160" s="75"/>
      <c r="BG1160" s="75"/>
      <c r="BH1160" s="75"/>
      <c r="BI1160" s="75"/>
      <c r="BJ1160" s="75"/>
      <c r="BK1160" s="75"/>
      <c r="BL1160" s="75"/>
      <c r="BM1160" s="75"/>
      <c r="BN1160" s="75"/>
      <c r="BO1160" s="75"/>
      <c r="BP1160" s="75"/>
      <c r="BQ1160" s="75"/>
      <c r="BR1160" s="75"/>
      <c r="BS1160" s="75"/>
      <c r="BT1160" s="75"/>
      <c r="BU1160" s="75"/>
      <c r="BV1160" s="75"/>
      <c r="BW1160" s="75"/>
      <c r="BX1160" s="86">
        <v>45707</v>
      </c>
      <c r="BY1160" s="65">
        <f>R1160+AX1160</f>
        <v>105</v>
      </c>
      <c r="BZ1160" s="66" t="s">
        <v>82</v>
      </c>
      <c r="CA1160" s="42">
        <f>T1160+AL1160</f>
        <v>9800000</v>
      </c>
      <c r="CB1160" s="66" t="s">
        <v>656</v>
      </c>
    </row>
    <row r="1161" spans="1:80" s="58" customFormat="1" ht="29.25" customHeight="1" x14ac:dyDescent="0.3">
      <c r="A1161" s="75">
        <v>1160</v>
      </c>
      <c r="B1161" s="73">
        <v>117550</v>
      </c>
      <c r="C1161" s="71" t="s">
        <v>71</v>
      </c>
      <c r="D1161" s="71" t="s">
        <v>72</v>
      </c>
      <c r="E1161" s="71" t="s">
        <v>73</v>
      </c>
      <c r="F1161" s="66" t="s">
        <v>6383</v>
      </c>
      <c r="G1161" s="38" t="s">
        <v>1357</v>
      </c>
      <c r="H1161" s="76" t="s">
        <v>76</v>
      </c>
      <c r="I1161" s="136" t="s">
        <v>6384</v>
      </c>
      <c r="J1161" s="127" t="s">
        <v>6385</v>
      </c>
      <c r="K1161" s="66" t="s">
        <v>80</v>
      </c>
      <c r="L1161" s="76" t="s">
        <v>81</v>
      </c>
      <c r="M1161" s="86">
        <v>45596</v>
      </c>
      <c r="N1161" s="86">
        <v>45602</v>
      </c>
      <c r="O1161" s="86">
        <v>45693</v>
      </c>
      <c r="P1161" s="76">
        <v>3</v>
      </c>
      <c r="Q1161" s="76">
        <v>0</v>
      </c>
      <c r="R1161" s="76">
        <f>3*30</f>
        <v>90</v>
      </c>
      <c r="S1161" s="76" t="s">
        <v>2842</v>
      </c>
      <c r="T1161" s="69">
        <v>19500000</v>
      </c>
      <c r="U1161" s="69">
        <v>6500000</v>
      </c>
      <c r="V1161" s="77">
        <v>1918</v>
      </c>
      <c r="W1161" s="97">
        <v>45573</v>
      </c>
      <c r="X1161" s="45">
        <v>19500000</v>
      </c>
      <c r="Y1161" s="77">
        <v>2575</v>
      </c>
      <c r="Z1161" s="97">
        <v>45601</v>
      </c>
      <c r="AA1161" s="111">
        <v>19500000</v>
      </c>
      <c r="AB1161" s="77" t="s">
        <v>84</v>
      </c>
      <c r="AC1161" s="86">
        <v>45595</v>
      </c>
      <c r="AD1161" s="48" t="s">
        <v>6386</v>
      </c>
      <c r="AE1161" s="8" t="s">
        <v>6387</v>
      </c>
      <c r="AF1161" s="77" t="s">
        <v>87</v>
      </c>
      <c r="AG1161" s="61" t="s">
        <v>458</v>
      </c>
      <c r="AH1161" s="99" t="s">
        <v>695</v>
      </c>
      <c r="AI1161" s="48" t="s">
        <v>77</v>
      </c>
      <c r="AJ1161" s="48" t="s">
        <v>77</v>
      </c>
      <c r="AK1161" s="49"/>
      <c r="AL1161" s="50"/>
      <c r="AM1161" s="48" t="s">
        <v>77</v>
      </c>
      <c r="AN1161" s="48" t="s">
        <v>77</v>
      </c>
      <c r="AO1161" s="48" t="s">
        <v>77</v>
      </c>
      <c r="AP1161" s="48" t="s">
        <v>77</v>
      </c>
      <c r="AQ1161" s="48" t="s">
        <v>77</v>
      </c>
      <c r="AR1161" s="48" t="s">
        <v>77</v>
      </c>
      <c r="AS1161" s="48" t="s">
        <v>77</v>
      </c>
      <c r="AT1161" s="51"/>
      <c r="AU1161" s="51"/>
      <c r="AV1161" s="51"/>
      <c r="AW1161" s="51"/>
      <c r="AX1161" s="52"/>
      <c r="AY1161" s="37"/>
      <c r="AZ1161" s="37"/>
      <c r="BA1161" s="75"/>
      <c r="BB1161" s="75"/>
      <c r="BC1161" s="75"/>
      <c r="BD1161" s="75"/>
      <c r="BE1161" s="75"/>
      <c r="BF1161" s="75"/>
      <c r="BG1161" s="75"/>
      <c r="BH1161" s="75"/>
      <c r="BI1161" s="75"/>
      <c r="BJ1161" s="75"/>
      <c r="BK1161" s="75"/>
      <c r="BL1161" s="75"/>
      <c r="BM1161" s="75"/>
      <c r="BN1161" s="75"/>
      <c r="BO1161" s="75"/>
      <c r="BP1161" s="75"/>
      <c r="BQ1161" s="75"/>
      <c r="BR1161" s="75"/>
      <c r="BS1161" s="75"/>
      <c r="BT1161" s="75"/>
      <c r="BU1161" s="75"/>
      <c r="BV1161" s="75"/>
      <c r="BW1161" s="75"/>
      <c r="BX1161" s="64">
        <f>O1161</f>
        <v>45693</v>
      </c>
      <c r="BY1161" s="65">
        <f>R1161+AX1161</f>
        <v>90</v>
      </c>
      <c r="BZ1161" s="66" t="str">
        <f>S1161</f>
        <v>3 MESES</v>
      </c>
      <c r="CA1161" s="42">
        <f>T1161+AL1161</f>
        <v>19500000</v>
      </c>
      <c r="CB1161" s="37" t="s">
        <v>91</v>
      </c>
    </row>
    <row r="1162" spans="1:80" s="58" customFormat="1" ht="29.25" customHeight="1" x14ac:dyDescent="0.3">
      <c r="A1162" s="75">
        <v>1161</v>
      </c>
      <c r="B1162" s="73">
        <v>118958</v>
      </c>
      <c r="C1162" s="71" t="s">
        <v>738</v>
      </c>
      <c r="D1162" s="71" t="s">
        <v>186</v>
      </c>
      <c r="E1162" s="71" t="s">
        <v>187</v>
      </c>
      <c r="F1162" s="66" t="s">
        <v>6388</v>
      </c>
      <c r="G1162" s="38" t="s">
        <v>6389</v>
      </c>
      <c r="H1162" s="76" t="s">
        <v>76</v>
      </c>
      <c r="I1162" s="136" t="s">
        <v>6390</v>
      </c>
      <c r="J1162" s="127" t="s">
        <v>3473</v>
      </c>
      <c r="K1162" s="66" t="s">
        <v>80</v>
      </c>
      <c r="L1162" s="76" t="s">
        <v>81</v>
      </c>
      <c r="M1162" s="86">
        <v>45595</v>
      </c>
      <c r="N1162" s="86">
        <v>45601</v>
      </c>
      <c r="O1162" s="86">
        <v>45676</v>
      </c>
      <c r="P1162" s="76">
        <v>2</v>
      </c>
      <c r="Q1162" s="76">
        <v>15</v>
      </c>
      <c r="R1162" s="76">
        <f>2*30+15</f>
        <v>75</v>
      </c>
      <c r="S1162" s="76" t="s">
        <v>4350</v>
      </c>
      <c r="T1162" s="69">
        <v>17500000</v>
      </c>
      <c r="U1162" s="69">
        <v>7000000</v>
      </c>
      <c r="V1162" s="77">
        <v>1955</v>
      </c>
      <c r="W1162" s="97">
        <v>45581</v>
      </c>
      <c r="X1162" s="45">
        <v>17500000</v>
      </c>
      <c r="Y1162" s="77">
        <v>2565</v>
      </c>
      <c r="Z1162" s="97">
        <v>45596</v>
      </c>
      <c r="AA1162" s="111">
        <v>17500000</v>
      </c>
      <c r="AB1162" s="77" t="s">
        <v>84</v>
      </c>
      <c r="AC1162" s="86">
        <v>45595</v>
      </c>
      <c r="AD1162" s="48" t="s">
        <v>6391</v>
      </c>
      <c r="AE1162" s="8" t="s">
        <v>6392</v>
      </c>
      <c r="AF1162" s="77" t="s">
        <v>87</v>
      </c>
      <c r="AG1162" s="61" t="s">
        <v>194</v>
      </c>
      <c r="AH1162" s="92" t="s">
        <v>4317</v>
      </c>
      <c r="AI1162" s="48" t="s">
        <v>108</v>
      </c>
      <c r="AJ1162" s="97">
        <v>45650</v>
      </c>
      <c r="AK1162" s="50">
        <v>7000000</v>
      </c>
      <c r="AL1162" s="50">
        <v>7000000</v>
      </c>
      <c r="AM1162" s="48">
        <v>123353</v>
      </c>
      <c r="AN1162" s="46">
        <v>2073</v>
      </c>
      <c r="AO1162" s="59">
        <v>45642</v>
      </c>
      <c r="AP1162" s="50">
        <v>7000000</v>
      </c>
      <c r="AQ1162" s="46">
        <v>2687</v>
      </c>
      <c r="AR1162" s="59">
        <v>45652</v>
      </c>
      <c r="AS1162" s="50">
        <v>7000000</v>
      </c>
      <c r="AT1162" s="66">
        <v>1</v>
      </c>
      <c r="AU1162" s="66">
        <v>0</v>
      </c>
      <c r="AV1162" s="66">
        <f>AT1162*30+AU1162</f>
        <v>30</v>
      </c>
      <c r="AW1162" s="66" t="s">
        <v>6120</v>
      </c>
      <c r="AX1162" s="66">
        <v>30</v>
      </c>
      <c r="AY1162" s="86">
        <v>45707</v>
      </c>
      <c r="AZ1162" s="75"/>
      <c r="BA1162" s="75"/>
      <c r="BB1162" s="75"/>
      <c r="BC1162" s="75"/>
      <c r="BD1162" s="75"/>
      <c r="BE1162" s="75"/>
      <c r="BF1162" s="75"/>
      <c r="BG1162" s="75"/>
      <c r="BH1162" s="75"/>
      <c r="BI1162" s="75"/>
      <c r="BJ1162" s="75"/>
      <c r="BK1162" s="75"/>
      <c r="BL1162" s="75"/>
      <c r="BM1162" s="75"/>
      <c r="BN1162" s="75"/>
      <c r="BO1162" s="75"/>
      <c r="BP1162" s="75"/>
      <c r="BQ1162" s="75"/>
      <c r="BR1162" s="75"/>
      <c r="BS1162" s="75"/>
      <c r="BT1162" s="75"/>
      <c r="BU1162" s="75"/>
      <c r="BV1162" s="75"/>
      <c r="BW1162" s="75"/>
      <c r="BX1162" s="86">
        <v>45707</v>
      </c>
      <c r="BY1162" s="65">
        <f>R1162+AX1162</f>
        <v>105</v>
      </c>
      <c r="BZ1162" s="66" t="s">
        <v>82</v>
      </c>
      <c r="CA1162" s="42">
        <f>T1162+AL1162</f>
        <v>24500000</v>
      </c>
      <c r="CB1162" s="66" t="s">
        <v>656</v>
      </c>
    </row>
    <row r="1163" spans="1:80" s="58" customFormat="1" ht="29.25" customHeight="1" x14ac:dyDescent="0.3">
      <c r="A1163" s="75">
        <v>1162</v>
      </c>
      <c r="B1163" s="73">
        <v>117969</v>
      </c>
      <c r="C1163" s="71" t="s">
        <v>335</v>
      </c>
      <c r="D1163" s="71" t="s">
        <v>336</v>
      </c>
      <c r="E1163" s="71" t="s">
        <v>337</v>
      </c>
      <c r="F1163" s="66" t="s">
        <v>6393</v>
      </c>
      <c r="G1163" s="38" t="s">
        <v>1324</v>
      </c>
      <c r="H1163" s="76" t="s">
        <v>76</v>
      </c>
      <c r="I1163" s="136" t="s">
        <v>6394</v>
      </c>
      <c r="J1163" s="127" t="s">
        <v>6395</v>
      </c>
      <c r="K1163" s="66" t="s">
        <v>80</v>
      </c>
      <c r="L1163" s="76" t="s">
        <v>81</v>
      </c>
      <c r="M1163" s="86">
        <v>45595</v>
      </c>
      <c r="N1163" s="86">
        <v>45601</v>
      </c>
      <c r="O1163" s="86">
        <v>45692</v>
      </c>
      <c r="P1163" s="76">
        <v>3</v>
      </c>
      <c r="Q1163" s="76">
        <v>0</v>
      </c>
      <c r="R1163" s="76">
        <f>3*30</f>
        <v>90</v>
      </c>
      <c r="S1163" s="76" t="s">
        <v>2842</v>
      </c>
      <c r="T1163" s="69">
        <v>18000000</v>
      </c>
      <c r="U1163" s="69">
        <v>6000000</v>
      </c>
      <c r="V1163" s="77">
        <v>1924</v>
      </c>
      <c r="W1163" s="97">
        <v>45573</v>
      </c>
      <c r="X1163" s="45">
        <v>36000000</v>
      </c>
      <c r="Y1163" s="77">
        <v>2566</v>
      </c>
      <c r="Z1163" s="97">
        <v>45596</v>
      </c>
      <c r="AA1163" s="111">
        <v>18000000</v>
      </c>
      <c r="AB1163" s="77" t="s">
        <v>84</v>
      </c>
      <c r="AC1163" s="86">
        <v>45595</v>
      </c>
      <c r="AD1163" s="48" t="s">
        <v>6396</v>
      </c>
      <c r="AE1163" s="8" t="s">
        <v>6397</v>
      </c>
      <c r="AF1163" s="77" t="s">
        <v>87</v>
      </c>
      <c r="AG1163" s="61" t="s">
        <v>344</v>
      </c>
      <c r="AH1163" s="60" t="s">
        <v>345</v>
      </c>
      <c r="AI1163" s="48" t="s">
        <v>77</v>
      </c>
      <c r="AJ1163" s="48" t="s">
        <v>77</v>
      </c>
      <c r="AK1163" s="49"/>
      <c r="AL1163" s="50"/>
      <c r="AM1163" s="48" t="s">
        <v>77</v>
      </c>
      <c r="AN1163" s="48" t="s">
        <v>77</v>
      </c>
      <c r="AO1163" s="48" t="s">
        <v>77</v>
      </c>
      <c r="AP1163" s="48" t="s">
        <v>77</v>
      </c>
      <c r="AQ1163" s="48" t="s">
        <v>77</v>
      </c>
      <c r="AR1163" s="48" t="s">
        <v>77</v>
      </c>
      <c r="AS1163" s="48" t="s">
        <v>77</v>
      </c>
      <c r="AT1163" s="51"/>
      <c r="AU1163" s="51"/>
      <c r="AV1163" s="51"/>
      <c r="AW1163" s="51"/>
      <c r="AX1163" s="52"/>
      <c r="AY1163" s="37"/>
      <c r="AZ1163" s="37"/>
      <c r="BA1163" s="75"/>
      <c r="BB1163" s="75"/>
      <c r="BC1163" s="75"/>
      <c r="BD1163" s="75"/>
      <c r="BE1163" s="75"/>
      <c r="BF1163" s="75"/>
      <c r="BG1163" s="75"/>
      <c r="BH1163" s="75"/>
      <c r="BI1163" s="75"/>
      <c r="BJ1163" s="75"/>
      <c r="BK1163" s="75"/>
      <c r="BL1163" s="75"/>
      <c r="BM1163" s="75"/>
      <c r="BN1163" s="75"/>
      <c r="BO1163" s="75"/>
      <c r="BP1163" s="75"/>
      <c r="BQ1163" s="75"/>
      <c r="BR1163" s="75"/>
      <c r="BS1163" s="75"/>
      <c r="BT1163" s="75"/>
      <c r="BU1163" s="75"/>
      <c r="BV1163" s="75"/>
      <c r="BW1163" s="75"/>
      <c r="BX1163" s="64">
        <f>O1163</f>
        <v>45692</v>
      </c>
      <c r="BY1163" s="65">
        <f>R1163+AX1163</f>
        <v>90</v>
      </c>
      <c r="BZ1163" s="66" t="str">
        <f>S1163</f>
        <v>3 MESES</v>
      </c>
      <c r="CA1163" s="42">
        <f>T1163+AL1163</f>
        <v>18000000</v>
      </c>
      <c r="CB1163" s="37" t="s">
        <v>91</v>
      </c>
    </row>
    <row r="1164" spans="1:80" s="58" customFormat="1" ht="29.25" customHeight="1" x14ac:dyDescent="0.3">
      <c r="A1164" s="75">
        <v>1163</v>
      </c>
      <c r="B1164" s="73">
        <v>117969</v>
      </c>
      <c r="C1164" s="71" t="s">
        <v>335</v>
      </c>
      <c r="D1164" s="71" t="s">
        <v>336</v>
      </c>
      <c r="E1164" s="71" t="s">
        <v>337</v>
      </c>
      <c r="F1164" s="66" t="s">
        <v>6398</v>
      </c>
      <c r="G1164" s="38" t="s">
        <v>6399</v>
      </c>
      <c r="H1164" s="76" t="s">
        <v>76</v>
      </c>
      <c r="I1164" s="136" t="s">
        <v>6400</v>
      </c>
      <c r="J1164" s="127" t="s">
        <v>6401</v>
      </c>
      <c r="K1164" s="66" t="s">
        <v>80</v>
      </c>
      <c r="L1164" s="76" t="s">
        <v>81</v>
      </c>
      <c r="M1164" s="86">
        <v>45596</v>
      </c>
      <c r="N1164" s="86">
        <v>45601</v>
      </c>
      <c r="O1164" s="86">
        <v>45692</v>
      </c>
      <c r="P1164" s="76">
        <v>3</v>
      </c>
      <c r="Q1164" s="76">
        <v>0</v>
      </c>
      <c r="R1164" s="76">
        <f>3*30</f>
        <v>90</v>
      </c>
      <c r="S1164" s="76" t="s">
        <v>2842</v>
      </c>
      <c r="T1164" s="69">
        <v>18000000</v>
      </c>
      <c r="U1164" s="69">
        <v>6000000</v>
      </c>
      <c r="V1164" s="77">
        <v>1924</v>
      </c>
      <c r="W1164" s="97">
        <v>45573</v>
      </c>
      <c r="X1164" s="45">
        <v>36000000</v>
      </c>
      <c r="Y1164" s="77">
        <v>2576</v>
      </c>
      <c r="Z1164" s="97">
        <v>45601</v>
      </c>
      <c r="AA1164" s="111">
        <v>18000000</v>
      </c>
      <c r="AB1164" s="77" t="s">
        <v>84</v>
      </c>
      <c r="AC1164" s="86">
        <v>45595</v>
      </c>
      <c r="AD1164" s="48" t="s">
        <v>6402</v>
      </c>
      <c r="AE1164" s="8" t="s">
        <v>6403</v>
      </c>
      <c r="AF1164" s="77" t="s">
        <v>87</v>
      </c>
      <c r="AG1164" s="61" t="s">
        <v>344</v>
      </c>
      <c r="AH1164" s="60" t="s">
        <v>345</v>
      </c>
      <c r="AI1164" s="48" t="s">
        <v>108</v>
      </c>
      <c r="AJ1164" s="59">
        <v>45692</v>
      </c>
      <c r="AK1164" s="50">
        <v>9000000</v>
      </c>
      <c r="AL1164" s="50">
        <v>9000000</v>
      </c>
      <c r="AM1164" s="48">
        <v>129988</v>
      </c>
      <c r="AN1164" s="48">
        <v>1091</v>
      </c>
      <c r="AO1164" s="57">
        <v>45691</v>
      </c>
      <c r="AP1164" s="50">
        <v>9000000</v>
      </c>
      <c r="AQ1164" s="48">
        <v>1093</v>
      </c>
      <c r="AR1164" s="57">
        <v>45695</v>
      </c>
      <c r="AS1164" s="50">
        <v>9000000</v>
      </c>
      <c r="AT1164" s="52">
        <v>1</v>
      </c>
      <c r="AU1164" s="52">
        <v>15</v>
      </c>
      <c r="AV1164" s="52">
        <v>45</v>
      </c>
      <c r="AW1164" s="52" t="s">
        <v>110</v>
      </c>
      <c r="AX1164" s="52">
        <v>45</v>
      </c>
      <c r="AY1164" s="57">
        <v>45735</v>
      </c>
      <c r="AZ1164" s="37"/>
      <c r="BA1164" s="75"/>
      <c r="BB1164" s="75"/>
      <c r="BC1164" s="75"/>
      <c r="BD1164" s="75"/>
      <c r="BE1164" s="75"/>
      <c r="BF1164" s="75"/>
      <c r="BG1164" s="75"/>
      <c r="BH1164" s="75"/>
      <c r="BI1164" s="75"/>
      <c r="BJ1164" s="75"/>
      <c r="BK1164" s="75"/>
      <c r="BL1164" s="75"/>
      <c r="BM1164" s="75"/>
      <c r="BN1164" s="75"/>
      <c r="BO1164" s="75"/>
      <c r="BP1164" s="75"/>
      <c r="BQ1164" s="75"/>
      <c r="BR1164" s="75"/>
      <c r="BS1164" s="75"/>
      <c r="BT1164" s="75"/>
      <c r="BU1164" s="75"/>
      <c r="BV1164" s="75"/>
      <c r="BW1164" s="75"/>
      <c r="BX1164" s="64">
        <v>45735</v>
      </c>
      <c r="BY1164" s="65">
        <f>R1164+AX1164</f>
        <v>135</v>
      </c>
      <c r="BZ1164" s="66" t="s">
        <v>2785</v>
      </c>
      <c r="CA1164" s="42">
        <f>T1164+AL1164</f>
        <v>27000000</v>
      </c>
      <c r="CB1164" s="66" t="s">
        <v>656</v>
      </c>
    </row>
    <row r="1165" spans="1:80" s="58" customFormat="1" ht="29.25" customHeight="1" x14ac:dyDescent="0.3">
      <c r="A1165" s="75">
        <v>1164</v>
      </c>
      <c r="B1165" s="73">
        <v>119437</v>
      </c>
      <c r="C1165" s="70" t="e">
        <v>#N/A</v>
      </c>
      <c r="D1165" s="71" t="s">
        <v>6404</v>
      </c>
      <c r="E1165" s="71" t="s">
        <v>6405</v>
      </c>
      <c r="F1165" s="99" t="s">
        <v>6406</v>
      </c>
      <c r="G1165" s="38" t="s">
        <v>6407</v>
      </c>
      <c r="H1165" s="76" t="s">
        <v>5712</v>
      </c>
      <c r="I1165" s="76" t="s">
        <v>6408</v>
      </c>
      <c r="J1165" s="127" t="s">
        <v>6409</v>
      </c>
      <c r="K1165" s="76" t="s">
        <v>2876</v>
      </c>
      <c r="L1165" s="76" t="s">
        <v>3263</v>
      </c>
      <c r="M1165" s="86">
        <v>45597</v>
      </c>
      <c r="N1165" s="86">
        <v>45601</v>
      </c>
      <c r="O1165" s="86">
        <v>45661</v>
      </c>
      <c r="P1165" s="76">
        <v>2</v>
      </c>
      <c r="Q1165" s="76">
        <v>0</v>
      </c>
      <c r="R1165" s="76">
        <v>60</v>
      </c>
      <c r="S1165" s="76" t="s">
        <v>3264</v>
      </c>
      <c r="T1165" s="69">
        <v>2569004.5099999998</v>
      </c>
      <c r="U1165" s="69" t="s">
        <v>644</v>
      </c>
      <c r="V1165" s="77">
        <v>1943</v>
      </c>
      <c r="W1165" s="97">
        <v>45573</v>
      </c>
      <c r="X1165" s="45">
        <v>41425804</v>
      </c>
      <c r="Y1165" s="77">
        <v>2568</v>
      </c>
      <c r="Z1165" s="97">
        <v>45601</v>
      </c>
      <c r="AA1165" s="111">
        <v>2569005</v>
      </c>
      <c r="AB1165" s="77" t="s">
        <v>84</v>
      </c>
      <c r="AC1165" s="86">
        <v>45597</v>
      </c>
      <c r="AD1165" s="48" t="s">
        <v>644</v>
      </c>
      <c r="AE1165" s="8" t="s">
        <v>6410</v>
      </c>
      <c r="AF1165" s="77" t="s">
        <v>2884</v>
      </c>
      <c r="AG1165" s="61" t="s">
        <v>654</v>
      </c>
      <c r="AH1165" s="60" t="s">
        <v>6411</v>
      </c>
      <c r="AI1165" s="48" t="s">
        <v>77</v>
      </c>
      <c r="AJ1165" s="48" t="s">
        <v>77</v>
      </c>
      <c r="AK1165" s="49"/>
      <c r="AL1165" s="50"/>
      <c r="AM1165" s="48" t="s">
        <v>77</v>
      </c>
      <c r="AN1165" s="48" t="s">
        <v>77</v>
      </c>
      <c r="AO1165" s="48" t="s">
        <v>77</v>
      </c>
      <c r="AP1165" s="48" t="s">
        <v>77</v>
      </c>
      <c r="AQ1165" s="48" t="s">
        <v>77</v>
      </c>
      <c r="AR1165" s="48" t="s">
        <v>77</v>
      </c>
      <c r="AS1165" s="48" t="s">
        <v>77</v>
      </c>
      <c r="AT1165" s="51"/>
      <c r="AU1165" s="51"/>
      <c r="AV1165" s="51"/>
      <c r="AW1165" s="51"/>
      <c r="AX1165" s="52"/>
      <c r="AY1165" s="37"/>
      <c r="AZ1165" s="37"/>
      <c r="BA1165" s="75"/>
      <c r="BB1165" s="75"/>
      <c r="BC1165" s="75"/>
      <c r="BD1165" s="75"/>
      <c r="BE1165" s="75"/>
      <c r="BF1165" s="75"/>
      <c r="BG1165" s="75"/>
      <c r="BH1165" s="75"/>
      <c r="BI1165" s="75"/>
      <c r="BJ1165" s="75"/>
      <c r="BK1165" s="75"/>
      <c r="BL1165" s="75"/>
      <c r="BM1165" s="75"/>
      <c r="BN1165" s="75"/>
      <c r="BO1165" s="75"/>
      <c r="BP1165" s="75"/>
      <c r="BQ1165" s="75"/>
      <c r="BR1165" s="75"/>
      <c r="BS1165" s="75"/>
      <c r="BT1165" s="75"/>
      <c r="BU1165" s="75"/>
      <c r="BV1165" s="75"/>
      <c r="BW1165" s="75"/>
      <c r="BX1165" s="64">
        <f>O1165</f>
        <v>45661</v>
      </c>
      <c r="BY1165" s="65">
        <f>R1165+AX1165</f>
        <v>60</v>
      </c>
      <c r="BZ1165" s="66" t="str">
        <f>S1165</f>
        <v>2 MESES</v>
      </c>
      <c r="CA1165" s="42">
        <f>T1165+AL1165</f>
        <v>2569004.5099999998</v>
      </c>
      <c r="CB1165" s="66" t="s">
        <v>91</v>
      </c>
    </row>
    <row r="1166" spans="1:80" s="58" customFormat="1" ht="29.25" customHeight="1" x14ac:dyDescent="0.3">
      <c r="A1166" s="75">
        <v>1165</v>
      </c>
      <c r="B1166" s="73">
        <v>119437</v>
      </c>
      <c r="C1166" s="70" t="e">
        <v>#N/A</v>
      </c>
      <c r="D1166" s="71" t="s">
        <v>6404</v>
      </c>
      <c r="E1166" s="71" t="s">
        <v>6405</v>
      </c>
      <c r="F1166" s="99" t="s">
        <v>6412</v>
      </c>
      <c r="G1166" s="38" t="s">
        <v>6413</v>
      </c>
      <c r="H1166" s="76" t="s">
        <v>5712</v>
      </c>
      <c r="I1166" s="76" t="s">
        <v>6414</v>
      </c>
      <c r="J1166" s="127" t="s">
        <v>6409</v>
      </c>
      <c r="K1166" s="76" t="s">
        <v>2876</v>
      </c>
      <c r="L1166" s="76" t="s">
        <v>3263</v>
      </c>
      <c r="M1166" s="86">
        <v>45597</v>
      </c>
      <c r="N1166" s="86">
        <v>45601</v>
      </c>
      <c r="O1166" s="86">
        <v>45661</v>
      </c>
      <c r="P1166" s="76">
        <v>2</v>
      </c>
      <c r="Q1166" s="76">
        <v>0</v>
      </c>
      <c r="R1166" s="76">
        <v>60</v>
      </c>
      <c r="S1166" s="76" t="s">
        <v>3264</v>
      </c>
      <c r="T1166" s="69">
        <v>14661136</v>
      </c>
      <c r="U1166" s="69" t="s">
        <v>644</v>
      </c>
      <c r="V1166" s="77">
        <v>1943</v>
      </c>
      <c r="W1166" s="97">
        <v>45573</v>
      </c>
      <c r="X1166" s="45">
        <v>41425804</v>
      </c>
      <c r="Y1166" s="77">
        <v>2569</v>
      </c>
      <c r="Z1166" s="97">
        <v>45601</v>
      </c>
      <c r="AA1166" s="111">
        <v>14661136</v>
      </c>
      <c r="AB1166" s="77" t="s">
        <v>84</v>
      </c>
      <c r="AC1166" s="86">
        <v>45597</v>
      </c>
      <c r="AD1166" s="48" t="s">
        <v>644</v>
      </c>
      <c r="AE1166" s="8" t="s">
        <v>6415</v>
      </c>
      <c r="AF1166" s="77" t="s">
        <v>2884</v>
      </c>
      <c r="AG1166" s="61" t="s">
        <v>654</v>
      </c>
      <c r="AH1166" s="60" t="s">
        <v>6411</v>
      </c>
      <c r="AI1166" s="48" t="s">
        <v>77</v>
      </c>
      <c r="AJ1166" s="48" t="s">
        <v>77</v>
      </c>
      <c r="AK1166" s="49"/>
      <c r="AL1166" s="50"/>
      <c r="AM1166" s="48" t="s">
        <v>77</v>
      </c>
      <c r="AN1166" s="48" t="s">
        <v>77</v>
      </c>
      <c r="AO1166" s="48" t="s">
        <v>77</v>
      </c>
      <c r="AP1166" s="48" t="s">
        <v>77</v>
      </c>
      <c r="AQ1166" s="48" t="s">
        <v>77</v>
      </c>
      <c r="AR1166" s="48" t="s">
        <v>77</v>
      </c>
      <c r="AS1166" s="48" t="s">
        <v>77</v>
      </c>
      <c r="AT1166" s="51"/>
      <c r="AU1166" s="51"/>
      <c r="AV1166" s="51"/>
      <c r="AW1166" s="51"/>
      <c r="AX1166" s="52"/>
      <c r="AY1166" s="37"/>
      <c r="AZ1166" s="37"/>
      <c r="BA1166" s="75"/>
      <c r="BB1166" s="75"/>
      <c r="BC1166" s="75"/>
      <c r="BD1166" s="75"/>
      <c r="BE1166" s="75"/>
      <c r="BF1166" s="75"/>
      <c r="BG1166" s="75"/>
      <c r="BH1166" s="75"/>
      <c r="BI1166" s="75"/>
      <c r="BJ1166" s="75"/>
      <c r="BK1166" s="75"/>
      <c r="BL1166" s="75"/>
      <c r="BM1166" s="75"/>
      <c r="BN1166" s="75"/>
      <c r="BO1166" s="75"/>
      <c r="BP1166" s="75"/>
      <c r="BQ1166" s="75"/>
      <c r="BR1166" s="75"/>
      <c r="BS1166" s="75"/>
      <c r="BT1166" s="75"/>
      <c r="BU1166" s="75"/>
      <c r="BV1166" s="75"/>
      <c r="BW1166" s="75"/>
      <c r="BX1166" s="64">
        <f>O1166</f>
        <v>45661</v>
      </c>
      <c r="BY1166" s="65">
        <f>R1166+AX1166</f>
        <v>60</v>
      </c>
      <c r="BZ1166" s="66" t="str">
        <f>S1166</f>
        <v>2 MESES</v>
      </c>
      <c r="CA1166" s="42">
        <f>T1166+AL1166</f>
        <v>14661136</v>
      </c>
      <c r="CB1166" s="66" t="s">
        <v>91</v>
      </c>
    </row>
    <row r="1167" spans="1:80" s="58" customFormat="1" ht="29.25" customHeight="1" x14ac:dyDescent="0.3">
      <c r="A1167" s="75">
        <v>1166</v>
      </c>
      <c r="B1167" s="73">
        <v>119437</v>
      </c>
      <c r="C1167" s="70" t="e">
        <v>#N/A</v>
      </c>
      <c r="D1167" s="71" t="s">
        <v>6404</v>
      </c>
      <c r="E1167" s="71" t="s">
        <v>6405</v>
      </c>
      <c r="F1167" s="99" t="s">
        <v>6416</v>
      </c>
      <c r="G1167" s="38" t="s">
        <v>6417</v>
      </c>
      <c r="H1167" s="76" t="s">
        <v>5712</v>
      </c>
      <c r="I1167" s="76" t="s">
        <v>6418</v>
      </c>
      <c r="J1167" s="127" t="s">
        <v>6419</v>
      </c>
      <c r="K1167" s="76" t="s">
        <v>2876</v>
      </c>
      <c r="L1167" s="76" t="s">
        <v>3263</v>
      </c>
      <c r="M1167" s="86">
        <v>45597</v>
      </c>
      <c r="N1167" s="86">
        <v>45601</v>
      </c>
      <c r="O1167" s="86">
        <v>45661</v>
      </c>
      <c r="P1167" s="76">
        <v>2</v>
      </c>
      <c r="Q1167" s="76">
        <v>0</v>
      </c>
      <c r="R1167" s="76">
        <v>60</v>
      </c>
      <c r="S1167" s="76" t="s">
        <v>3264</v>
      </c>
      <c r="T1167" s="69">
        <v>3217131</v>
      </c>
      <c r="U1167" s="69" t="s">
        <v>644</v>
      </c>
      <c r="V1167" s="77">
        <v>1943</v>
      </c>
      <c r="W1167" s="97">
        <v>45573</v>
      </c>
      <c r="X1167" s="45">
        <v>41425804</v>
      </c>
      <c r="Y1167" s="77">
        <v>2570</v>
      </c>
      <c r="Z1167" s="97">
        <v>45601</v>
      </c>
      <c r="AA1167" s="111">
        <v>3217131</v>
      </c>
      <c r="AB1167" s="77" t="s">
        <v>84</v>
      </c>
      <c r="AC1167" s="86">
        <v>45597</v>
      </c>
      <c r="AD1167" s="48" t="s">
        <v>644</v>
      </c>
      <c r="AE1167" s="8" t="s">
        <v>6420</v>
      </c>
      <c r="AF1167" s="77" t="s">
        <v>2884</v>
      </c>
      <c r="AG1167" s="61" t="s">
        <v>654</v>
      </c>
      <c r="AH1167" s="60" t="s">
        <v>6411</v>
      </c>
      <c r="AI1167" s="48" t="s">
        <v>6421</v>
      </c>
      <c r="AJ1167" s="59">
        <v>45656</v>
      </c>
      <c r="AK1167" s="49"/>
      <c r="AL1167" s="50"/>
      <c r="AM1167" s="48" t="s">
        <v>77</v>
      </c>
      <c r="AN1167" s="48" t="s">
        <v>77</v>
      </c>
      <c r="AO1167" s="48" t="s">
        <v>77</v>
      </c>
      <c r="AP1167" s="48" t="s">
        <v>77</v>
      </c>
      <c r="AQ1167" s="48" t="s">
        <v>77</v>
      </c>
      <c r="AR1167" s="48" t="s">
        <v>77</v>
      </c>
      <c r="AS1167" s="48" t="s">
        <v>77</v>
      </c>
      <c r="AT1167" s="66">
        <v>1</v>
      </c>
      <c r="AU1167" s="66">
        <v>0</v>
      </c>
      <c r="AV1167" s="66">
        <f>AT1167*30+AU1167</f>
        <v>30</v>
      </c>
      <c r="AW1167" s="66" t="s">
        <v>6120</v>
      </c>
      <c r="AX1167" s="66">
        <v>30</v>
      </c>
      <c r="AY1167" s="64">
        <v>45692</v>
      </c>
      <c r="AZ1167" s="37"/>
      <c r="BA1167" s="75"/>
      <c r="BB1167" s="75"/>
      <c r="BC1167" s="75"/>
      <c r="BD1167" s="75"/>
      <c r="BE1167" s="75"/>
      <c r="BF1167" s="75"/>
      <c r="BG1167" s="75"/>
      <c r="BH1167" s="75"/>
      <c r="BI1167" s="75"/>
      <c r="BJ1167" s="75"/>
      <c r="BK1167" s="75"/>
      <c r="BL1167" s="75"/>
      <c r="BM1167" s="75"/>
      <c r="BN1167" s="75"/>
      <c r="BO1167" s="75"/>
      <c r="BP1167" s="75"/>
      <c r="BQ1167" s="75"/>
      <c r="BR1167" s="75"/>
      <c r="BS1167" s="75"/>
      <c r="BT1167" s="75"/>
      <c r="BU1167" s="75"/>
      <c r="BV1167" s="75"/>
      <c r="BW1167" s="75"/>
      <c r="BX1167" s="64">
        <v>45692</v>
      </c>
      <c r="BY1167" s="65">
        <f>R1167+AX1167</f>
        <v>90</v>
      </c>
      <c r="BZ1167" s="66" t="s">
        <v>2842</v>
      </c>
      <c r="CA1167" s="42">
        <f>T1167+AL1167</f>
        <v>3217131</v>
      </c>
      <c r="CB1167" s="66" t="s">
        <v>91</v>
      </c>
    </row>
    <row r="1168" spans="1:80" s="58" customFormat="1" ht="29.25" customHeight="1" x14ac:dyDescent="0.3">
      <c r="A1168" s="75">
        <v>1167</v>
      </c>
      <c r="B1168" s="73">
        <v>119437</v>
      </c>
      <c r="C1168" s="70" t="e">
        <v>#N/A</v>
      </c>
      <c r="D1168" s="71" t="s">
        <v>6404</v>
      </c>
      <c r="E1168" s="71" t="s">
        <v>6405</v>
      </c>
      <c r="F1168" s="99" t="s">
        <v>6422</v>
      </c>
      <c r="G1168" s="38" t="s">
        <v>6417</v>
      </c>
      <c r="H1168" s="76" t="s">
        <v>5712</v>
      </c>
      <c r="I1168" s="76" t="s">
        <v>6423</v>
      </c>
      <c r="J1168" s="127" t="s">
        <v>6424</v>
      </c>
      <c r="K1168" s="76" t="s">
        <v>2876</v>
      </c>
      <c r="L1168" s="76" t="s">
        <v>3263</v>
      </c>
      <c r="M1168" s="86">
        <v>45597</v>
      </c>
      <c r="N1168" s="86">
        <v>45601</v>
      </c>
      <c r="O1168" s="86">
        <v>45661</v>
      </c>
      <c r="P1168" s="76">
        <v>2</v>
      </c>
      <c r="Q1168" s="76">
        <v>0</v>
      </c>
      <c r="R1168" s="76">
        <v>60</v>
      </c>
      <c r="S1168" s="76" t="s">
        <v>3264</v>
      </c>
      <c r="T1168" s="69">
        <v>3650873</v>
      </c>
      <c r="U1168" s="69" t="s">
        <v>644</v>
      </c>
      <c r="V1168" s="77">
        <v>1943</v>
      </c>
      <c r="W1168" s="97">
        <v>45573</v>
      </c>
      <c r="X1168" s="45">
        <v>41425804</v>
      </c>
      <c r="Y1168" s="77">
        <v>2571</v>
      </c>
      <c r="Z1168" s="97">
        <v>45601</v>
      </c>
      <c r="AA1168" s="111">
        <v>3650873</v>
      </c>
      <c r="AB1168" s="77" t="s">
        <v>84</v>
      </c>
      <c r="AC1168" s="86">
        <v>45597</v>
      </c>
      <c r="AD1168" s="48" t="s">
        <v>644</v>
      </c>
      <c r="AE1168" s="8" t="s">
        <v>6425</v>
      </c>
      <c r="AF1168" s="77" t="s">
        <v>2884</v>
      </c>
      <c r="AG1168" s="61" t="s">
        <v>654</v>
      </c>
      <c r="AH1168" s="60" t="s">
        <v>6411</v>
      </c>
      <c r="AI1168" s="48" t="s">
        <v>6421</v>
      </c>
      <c r="AJ1168" s="59">
        <v>45656</v>
      </c>
      <c r="AK1168" s="49"/>
      <c r="AL1168" s="50"/>
      <c r="AM1168" s="48" t="s">
        <v>77</v>
      </c>
      <c r="AN1168" s="48" t="s">
        <v>77</v>
      </c>
      <c r="AO1168" s="48" t="s">
        <v>77</v>
      </c>
      <c r="AP1168" s="48" t="s">
        <v>77</v>
      </c>
      <c r="AQ1168" s="48" t="s">
        <v>77</v>
      </c>
      <c r="AR1168" s="48" t="s">
        <v>77</v>
      </c>
      <c r="AS1168" s="48" t="s">
        <v>77</v>
      </c>
      <c r="AT1168" s="66">
        <v>1</v>
      </c>
      <c r="AU1168" s="66">
        <v>0</v>
      </c>
      <c r="AV1168" s="66">
        <f>AT1168*30+AU1168</f>
        <v>30</v>
      </c>
      <c r="AW1168" s="66" t="s">
        <v>6120</v>
      </c>
      <c r="AX1168" s="66">
        <v>30</v>
      </c>
      <c r="AY1168" s="64">
        <v>45692</v>
      </c>
      <c r="AZ1168" s="37"/>
      <c r="BA1168" s="75"/>
      <c r="BB1168" s="75"/>
      <c r="BC1168" s="75"/>
      <c r="BD1168" s="75"/>
      <c r="BE1168" s="75"/>
      <c r="BF1168" s="75"/>
      <c r="BG1168" s="75"/>
      <c r="BH1168" s="75"/>
      <c r="BI1168" s="75"/>
      <c r="BJ1168" s="75"/>
      <c r="BK1168" s="75"/>
      <c r="BL1168" s="75"/>
      <c r="BM1168" s="75"/>
      <c r="BN1168" s="75"/>
      <c r="BO1168" s="75"/>
      <c r="BP1168" s="75"/>
      <c r="BQ1168" s="75"/>
      <c r="BR1168" s="75"/>
      <c r="BS1168" s="75"/>
      <c r="BT1168" s="75"/>
      <c r="BU1168" s="75"/>
      <c r="BV1168" s="75"/>
      <c r="BW1168" s="75"/>
      <c r="BX1168" s="64">
        <v>45692</v>
      </c>
      <c r="BY1168" s="65">
        <f>R1168+AX1168</f>
        <v>90</v>
      </c>
      <c r="BZ1168" s="66" t="s">
        <v>2781</v>
      </c>
      <c r="CA1168" s="42">
        <f>T1168+AL1168</f>
        <v>3650873</v>
      </c>
      <c r="CB1168" s="66" t="s">
        <v>91</v>
      </c>
    </row>
    <row r="1169" spans="1:80" s="58" customFormat="1" ht="29.25" customHeight="1" x14ac:dyDescent="0.3">
      <c r="A1169" s="75">
        <v>1168</v>
      </c>
      <c r="B1169" s="73">
        <v>119437</v>
      </c>
      <c r="C1169" s="70" t="e">
        <v>#N/A</v>
      </c>
      <c r="D1169" s="71" t="s">
        <v>6404</v>
      </c>
      <c r="E1169" s="71" t="s">
        <v>6405</v>
      </c>
      <c r="F1169" s="99" t="s">
        <v>6426</v>
      </c>
      <c r="G1169" s="38" t="s">
        <v>6417</v>
      </c>
      <c r="H1169" s="76" t="s">
        <v>5712</v>
      </c>
      <c r="I1169" s="76" t="s">
        <v>6427</v>
      </c>
      <c r="J1169" s="127" t="s">
        <v>6424</v>
      </c>
      <c r="K1169" s="76" t="s">
        <v>2876</v>
      </c>
      <c r="L1169" s="76" t="s">
        <v>3263</v>
      </c>
      <c r="M1169" s="86">
        <v>45597</v>
      </c>
      <c r="N1169" s="86">
        <v>45601</v>
      </c>
      <c r="O1169" s="86">
        <v>45661</v>
      </c>
      <c r="P1169" s="76">
        <v>2</v>
      </c>
      <c r="Q1169" s="76">
        <v>0</v>
      </c>
      <c r="R1169" s="76">
        <v>60</v>
      </c>
      <c r="S1169" s="76" t="s">
        <v>3264</v>
      </c>
      <c r="T1169" s="69">
        <v>562229</v>
      </c>
      <c r="U1169" s="69" t="s">
        <v>644</v>
      </c>
      <c r="V1169" s="77">
        <v>1943</v>
      </c>
      <c r="W1169" s="97">
        <v>45573</v>
      </c>
      <c r="X1169" s="45">
        <v>41425804</v>
      </c>
      <c r="Y1169" s="77">
        <v>2572</v>
      </c>
      <c r="Z1169" s="97">
        <v>45601</v>
      </c>
      <c r="AA1169" s="111">
        <v>562229</v>
      </c>
      <c r="AB1169" s="77" t="s">
        <v>84</v>
      </c>
      <c r="AC1169" s="86">
        <v>45597</v>
      </c>
      <c r="AD1169" s="48" t="s">
        <v>644</v>
      </c>
      <c r="AE1169" s="8" t="s">
        <v>6428</v>
      </c>
      <c r="AF1169" s="77" t="s">
        <v>2884</v>
      </c>
      <c r="AG1169" s="61" t="s">
        <v>654</v>
      </c>
      <c r="AH1169" s="60" t="s">
        <v>6411</v>
      </c>
      <c r="AI1169" s="48" t="s">
        <v>77</v>
      </c>
      <c r="AJ1169" s="48" t="s">
        <v>77</v>
      </c>
      <c r="AK1169" s="49"/>
      <c r="AL1169" s="50"/>
      <c r="AM1169" s="48" t="s">
        <v>77</v>
      </c>
      <c r="AN1169" s="48" t="s">
        <v>77</v>
      </c>
      <c r="AO1169" s="48" t="s">
        <v>77</v>
      </c>
      <c r="AP1169" s="48" t="s">
        <v>77</v>
      </c>
      <c r="AQ1169" s="48" t="s">
        <v>77</v>
      </c>
      <c r="AR1169" s="48" t="s">
        <v>77</v>
      </c>
      <c r="AS1169" s="48" t="s">
        <v>77</v>
      </c>
      <c r="AT1169" s="51"/>
      <c r="AU1169" s="51"/>
      <c r="AV1169" s="51"/>
      <c r="AW1169" s="51"/>
      <c r="AX1169" s="52"/>
      <c r="AY1169" s="37"/>
      <c r="AZ1169" s="37"/>
      <c r="BA1169" s="75"/>
      <c r="BB1169" s="75"/>
      <c r="BC1169" s="75"/>
      <c r="BD1169" s="75"/>
      <c r="BE1169" s="75"/>
      <c r="BF1169" s="75"/>
      <c r="BG1169" s="75"/>
      <c r="BH1169" s="75"/>
      <c r="BI1169" s="75"/>
      <c r="BJ1169" s="75"/>
      <c r="BK1169" s="75"/>
      <c r="BL1169" s="75"/>
      <c r="BM1169" s="75"/>
      <c r="BN1169" s="75"/>
      <c r="BO1169" s="75"/>
      <c r="BP1169" s="75"/>
      <c r="BQ1169" s="75"/>
      <c r="BR1169" s="75"/>
      <c r="BS1169" s="75"/>
      <c r="BT1169" s="75"/>
      <c r="BU1169" s="75"/>
      <c r="BV1169" s="75"/>
      <c r="BW1169" s="75"/>
      <c r="BX1169" s="64">
        <f>O1169</f>
        <v>45661</v>
      </c>
      <c r="BY1169" s="65">
        <f>R1169+AX1169</f>
        <v>60</v>
      </c>
      <c r="BZ1169" s="66" t="str">
        <f>S1169</f>
        <v>2 MESES</v>
      </c>
      <c r="CA1169" s="42">
        <f>T1169+AL1169</f>
        <v>562229</v>
      </c>
      <c r="CB1169" s="66" t="s">
        <v>91</v>
      </c>
    </row>
    <row r="1170" spans="1:80" s="58" customFormat="1" ht="29.25" customHeight="1" x14ac:dyDescent="0.3">
      <c r="A1170" s="75">
        <v>1169</v>
      </c>
      <c r="B1170" s="73">
        <v>119437</v>
      </c>
      <c r="C1170" s="70" t="e">
        <v>#N/A</v>
      </c>
      <c r="D1170" s="71" t="s">
        <v>6404</v>
      </c>
      <c r="E1170" s="71" t="s">
        <v>6405</v>
      </c>
      <c r="F1170" s="99" t="s">
        <v>6429</v>
      </c>
      <c r="G1170" s="38" t="s">
        <v>6430</v>
      </c>
      <c r="H1170" s="76" t="s">
        <v>5712</v>
      </c>
      <c r="I1170" s="76" t="s">
        <v>6431</v>
      </c>
      <c r="J1170" s="127" t="s">
        <v>6432</v>
      </c>
      <c r="K1170" s="76" t="s">
        <v>2876</v>
      </c>
      <c r="L1170" s="76" t="s">
        <v>3263</v>
      </c>
      <c r="M1170" s="86">
        <v>45597</v>
      </c>
      <c r="N1170" s="86">
        <v>45601</v>
      </c>
      <c r="O1170" s="86">
        <v>45661</v>
      </c>
      <c r="P1170" s="76">
        <v>2</v>
      </c>
      <c r="Q1170" s="76">
        <v>0</v>
      </c>
      <c r="R1170" s="76">
        <v>60</v>
      </c>
      <c r="S1170" s="76" t="s">
        <v>3264</v>
      </c>
      <c r="T1170" s="69">
        <v>2339546</v>
      </c>
      <c r="U1170" s="69" t="s">
        <v>644</v>
      </c>
      <c r="V1170" s="77">
        <v>1943</v>
      </c>
      <c r="W1170" s="97">
        <v>45573</v>
      </c>
      <c r="X1170" s="45">
        <v>41425804</v>
      </c>
      <c r="Y1170" s="77">
        <v>2573</v>
      </c>
      <c r="Z1170" s="97">
        <v>45601</v>
      </c>
      <c r="AA1170" s="111">
        <v>2339546</v>
      </c>
      <c r="AB1170" s="77" t="s">
        <v>84</v>
      </c>
      <c r="AC1170" s="86">
        <v>45597</v>
      </c>
      <c r="AD1170" s="48" t="s">
        <v>644</v>
      </c>
      <c r="AE1170" s="8" t="s">
        <v>6433</v>
      </c>
      <c r="AF1170" s="77" t="s">
        <v>2884</v>
      </c>
      <c r="AG1170" s="61" t="s">
        <v>654</v>
      </c>
      <c r="AH1170" s="60" t="s">
        <v>6411</v>
      </c>
      <c r="AI1170" s="48" t="s">
        <v>77</v>
      </c>
      <c r="AJ1170" s="48" t="s">
        <v>77</v>
      </c>
      <c r="AK1170" s="49"/>
      <c r="AL1170" s="50"/>
      <c r="AM1170" s="48" t="s">
        <v>77</v>
      </c>
      <c r="AN1170" s="48" t="s">
        <v>77</v>
      </c>
      <c r="AO1170" s="48" t="s">
        <v>77</v>
      </c>
      <c r="AP1170" s="48" t="s">
        <v>77</v>
      </c>
      <c r="AQ1170" s="48" t="s">
        <v>77</v>
      </c>
      <c r="AR1170" s="48" t="s">
        <v>77</v>
      </c>
      <c r="AS1170" s="48" t="s">
        <v>77</v>
      </c>
      <c r="AT1170" s="51"/>
      <c r="AU1170" s="51"/>
      <c r="AV1170" s="51"/>
      <c r="AW1170" s="51"/>
      <c r="AX1170" s="52"/>
      <c r="AY1170" s="37"/>
      <c r="AZ1170" s="37"/>
      <c r="BA1170" s="75"/>
      <c r="BB1170" s="75"/>
      <c r="BC1170" s="75"/>
      <c r="BD1170" s="75"/>
      <c r="BE1170" s="75"/>
      <c r="BF1170" s="75"/>
      <c r="BG1170" s="75"/>
      <c r="BH1170" s="75"/>
      <c r="BI1170" s="75"/>
      <c r="BJ1170" s="75"/>
      <c r="BK1170" s="75"/>
      <c r="BL1170" s="75"/>
      <c r="BM1170" s="75"/>
      <c r="BN1170" s="75"/>
      <c r="BO1170" s="75"/>
      <c r="BP1170" s="75"/>
      <c r="BQ1170" s="75"/>
      <c r="BR1170" s="75"/>
      <c r="BS1170" s="75"/>
      <c r="BT1170" s="75"/>
      <c r="BU1170" s="75"/>
      <c r="BV1170" s="75"/>
      <c r="BW1170" s="75"/>
      <c r="BX1170" s="64">
        <f>O1170</f>
        <v>45661</v>
      </c>
      <c r="BY1170" s="65">
        <f>R1170+AX1170</f>
        <v>60</v>
      </c>
      <c r="BZ1170" s="66" t="str">
        <f>S1170</f>
        <v>2 MESES</v>
      </c>
      <c r="CA1170" s="42">
        <f>T1170+AL1170</f>
        <v>2339546</v>
      </c>
      <c r="CB1170" s="66" t="s">
        <v>91</v>
      </c>
    </row>
    <row r="1171" spans="1:80" s="58" customFormat="1" ht="28.5" customHeight="1" x14ac:dyDescent="0.3">
      <c r="A1171" s="75">
        <v>1170</v>
      </c>
      <c r="B1171" s="73">
        <v>119034</v>
      </c>
      <c r="C1171" s="70" t="e">
        <v>#N/A</v>
      </c>
      <c r="D1171" s="71" t="s">
        <v>336</v>
      </c>
      <c r="E1171" s="71" t="s">
        <v>337</v>
      </c>
      <c r="F1171" s="99" t="s">
        <v>6434</v>
      </c>
      <c r="G1171" s="38" t="s">
        <v>6435</v>
      </c>
      <c r="H1171" s="76" t="s">
        <v>4644</v>
      </c>
      <c r="I1171" s="136" t="s">
        <v>6436</v>
      </c>
      <c r="J1171" s="127" t="s">
        <v>6437</v>
      </c>
      <c r="K1171" s="76" t="s">
        <v>2876</v>
      </c>
      <c r="L1171" s="76" t="s">
        <v>2877</v>
      </c>
      <c r="M1171" s="86">
        <v>45597</v>
      </c>
      <c r="N1171" s="86">
        <v>45601</v>
      </c>
      <c r="O1171" s="86">
        <v>45965</v>
      </c>
      <c r="P1171" s="76">
        <v>3</v>
      </c>
      <c r="Q1171" s="76">
        <v>0</v>
      </c>
      <c r="R1171" s="76">
        <f>3*30</f>
        <v>90</v>
      </c>
      <c r="S1171" s="76" t="s">
        <v>2842</v>
      </c>
      <c r="T1171" s="69">
        <v>400000000</v>
      </c>
      <c r="U1171" s="69" t="s">
        <v>644</v>
      </c>
      <c r="V1171" s="77">
        <v>1906</v>
      </c>
      <c r="W1171" s="97">
        <v>45569</v>
      </c>
      <c r="X1171" s="45">
        <v>400000000</v>
      </c>
      <c r="Y1171" s="77">
        <v>2574</v>
      </c>
      <c r="Z1171" s="97">
        <v>45601</v>
      </c>
      <c r="AA1171" s="111">
        <v>400000000</v>
      </c>
      <c r="AB1171" s="77" t="s">
        <v>84</v>
      </c>
      <c r="AC1171" s="86">
        <v>45597</v>
      </c>
      <c r="AD1171" s="48" t="s">
        <v>644</v>
      </c>
      <c r="AE1171" s="8" t="s">
        <v>6438</v>
      </c>
      <c r="AF1171" s="77" t="s">
        <v>2884</v>
      </c>
      <c r="AG1171" s="61" t="s">
        <v>654</v>
      </c>
      <c r="AH1171" s="60" t="s">
        <v>345</v>
      </c>
      <c r="AI1171" s="48" t="s">
        <v>77</v>
      </c>
      <c r="AJ1171" s="48" t="s">
        <v>77</v>
      </c>
      <c r="AK1171" s="49"/>
      <c r="AL1171" s="50"/>
      <c r="AM1171" s="48" t="s">
        <v>77</v>
      </c>
      <c r="AN1171" s="48" t="s">
        <v>77</v>
      </c>
      <c r="AO1171" s="48" t="s">
        <v>77</v>
      </c>
      <c r="AP1171" s="48" t="s">
        <v>77</v>
      </c>
      <c r="AQ1171" s="48" t="s">
        <v>77</v>
      </c>
      <c r="AR1171" s="48" t="s">
        <v>77</v>
      </c>
      <c r="AS1171" s="48" t="s">
        <v>77</v>
      </c>
      <c r="AT1171" s="51"/>
      <c r="AU1171" s="51"/>
      <c r="AV1171" s="51"/>
      <c r="AW1171" s="51"/>
      <c r="AX1171" s="52"/>
      <c r="AY1171" s="37"/>
      <c r="AZ1171" s="37"/>
      <c r="BA1171" s="75"/>
      <c r="BB1171" s="75"/>
      <c r="BC1171" s="75"/>
      <c r="BD1171" s="75"/>
      <c r="BE1171" s="75"/>
      <c r="BF1171" s="75"/>
      <c r="BG1171" s="75"/>
      <c r="BH1171" s="75"/>
      <c r="BI1171" s="75"/>
      <c r="BJ1171" s="75"/>
      <c r="BK1171" s="75"/>
      <c r="BL1171" s="75"/>
      <c r="BM1171" s="75"/>
      <c r="BN1171" s="75"/>
      <c r="BO1171" s="75"/>
      <c r="BP1171" s="75"/>
      <c r="BQ1171" s="75"/>
      <c r="BR1171" s="75"/>
      <c r="BS1171" s="75"/>
      <c r="BT1171" s="75"/>
      <c r="BU1171" s="75"/>
      <c r="BV1171" s="75"/>
      <c r="BW1171" s="75"/>
      <c r="BX1171" s="64">
        <f>O1171</f>
        <v>45965</v>
      </c>
      <c r="BY1171" s="65">
        <f>R1171+AX1171</f>
        <v>90</v>
      </c>
      <c r="BZ1171" s="66" t="str">
        <f>S1171</f>
        <v>3 MESES</v>
      </c>
      <c r="CA1171" s="42">
        <f>T1171+AL1171</f>
        <v>400000000</v>
      </c>
      <c r="CB1171" s="66" t="s">
        <v>2890</v>
      </c>
    </row>
    <row r="1172" spans="1:80" s="58" customFormat="1" ht="29.25" customHeight="1" x14ac:dyDescent="0.3">
      <c r="A1172" s="75">
        <v>1171</v>
      </c>
      <c r="B1172" s="73">
        <v>119929</v>
      </c>
      <c r="C1172" s="71" t="s">
        <v>133</v>
      </c>
      <c r="D1172" s="71" t="s">
        <v>134</v>
      </c>
      <c r="E1172" s="71" t="s">
        <v>385</v>
      </c>
      <c r="F1172" s="66" t="s">
        <v>6439</v>
      </c>
      <c r="G1172" s="38" t="s">
        <v>6440</v>
      </c>
      <c r="H1172" s="76" t="s">
        <v>76</v>
      </c>
      <c r="I1172" s="136" t="s">
        <v>6441</v>
      </c>
      <c r="J1172" s="127" t="s">
        <v>2758</v>
      </c>
      <c r="K1172" s="66" t="s">
        <v>80</v>
      </c>
      <c r="L1172" s="76" t="s">
        <v>81</v>
      </c>
      <c r="M1172" s="86">
        <v>45601</v>
      </c>
      <c r="N1172" s="86">
        <v>45603</v>
      </c>
      <c r="O1172" s="86">
        <v>45678</v>
      </c>
      <c r="P1172" s="76">
        <v>2</v>
      </c>
      <c r="Q1172" s="76">
        <v>15</v>
      </c>
      <c r="R1172" s="76">
        <f t="shared" ref="R1172:R1178" si="29">2*30+15</f>
        <v>75</v>
      </c>
      <c r="S1172" s="76" t="s">
        <v>4350</v>
      </c>
      <c r="T1172" s="69">
        <v>12500000</v>
      </c>
      <c r="U1172" s="69">
        <v>5000000</v>
      </c>
      <c r="V1172" s="77">
        <v>1990</v>
      </c>
      <c r="W1172" s="97">
        <v>45590</v>
      </c>
      <c r="X1172" s="45">
        <v>12500000</v>
      </c>
      <c r="Y1172" s="77">
        <v>2577</v>
      </c>
      <c r="Z1172" s="97">
        <v>45603</v>
      </c>
      <c r="AA1172" s="111">
        <v>12500000</v>
      </c>
      <c r="AB1172" s="77" t="s">
        <v>84</v>
      </c>
      <c r="AC1172" s="86">
        <v>45601</v>
      </c>
      <c r="AD1172" s="48" t="s">
        <v>6442</v>
      </c>
      <c r="AE1172" s="8" t="s">
        <v>6443</v>
      </c>
      <c r="AF1172" s="77" t="s">
        <v>87</v>
      </c>
      <c r="AG1172" s="61" t="s">
        <v>5712</v>
      </c>
      <c r="AH1172" s="61" t="s">
        <v>107</v>
      </c>
      <c r="AI1172" s="48" t="s">
        <v>108</v>
      </c>
      <c r="AJ1172" s="97">
        <v>45653</v>
      </c>
      <c r="AK1172" s="50">
        <v>5000000</v>
      </c>
      <c r="AL1172" s="50">
        <v>5000000</v>
      </c>
      <c r="AM1172" s="48">
        <v>124826</v>
      </c>
      <c r="AN1172" s="46">
        <v>2178</v>
      </c>
      <c r="AO1172" s="59">
        <v>45649</v>
      </c>
      <c r="AP1172" s="50">
        <v>5000000</v>
      </c>
      <c r="AQ1172" s="46">
        <v>2818</v>
      </c>
      <c r="AR1172" s="59">
        <v>45656</v>
      </c>
      <c r="AS1172" s="50">
        <v>5000000</v>
      </c>
      <c r="AT1172" s="66">
        <v>1</v>
      </c>
      <c r="AU1172" s="66">
        <v>0</v>
      </c>
      <c r="AV1172" s="66">
        <f t="shared" ref="AV1172:AV1177" si="30">AT1172*30+AU1172</f>
        <v>30</v>
      </c>
      <c r="AW1172" s="66" t="s">
        <v>6120</v>
      </c>
      <c r="AX1172" s="66">
        <v>30</v>
      </c>
      <c r="AY1172" s="86">
        <v>45709</v>
      </c>
      <c r="AZ1172" s="75"/>
      <c r="BA1172" s="75"/>
      <c r="BB1172" s="75"/>
      <c r="BC1172" s="75"/>
      <c r="BD1172" s="75"/>
      <c r="BE1172" s="75"/>
      <c r="BF1172" s="75"/>
      <c r="BG1172" s="75"/>
      <c r="BH1172" s="75"/>
      <c r="BI1172" s="75"/>
      <c r="BJ1172" s="75"/>
      <c r="BK1172" s="75"/>
      <c r="BL1172" s="75"/>
      <c r="BM1172" s="75"/>
      <c r="BN1172" s="75"/>
      <c r="BO1172" s="75"/>
      <c r="BP1172" s="75"/>
      <c r="BQ1172" s="75"/>
      <c r="BR1172" s="75"/>
      <c r="BS1172" s="75"/>
      <c r="BT1172" s="75"/>
      <c r="BU1172" s="75"/>
      <c r="BV1172" s="75"/>
      <c r="BW1172" s="75"/>
      <c r="BX1172" s="86">
        <v>45709</v>
      </c>
      <c r="BY1172" s="65">
        <f>R1172+AX1172</f>
        <v>105</v>
      </c>
      <c r="BZ1172" s="66" t="s">
        <v>82</v>
      </c>
      <c r="CA1172" s="42">
        <f>T1172+AL1172</f>
        <v>17500000</v>
      </c>
      <c r="CB1172" s="66" t="s">
        <v>656</v>
      </c>
    </row>
    <row r="1173" spans="1:80" s="58" customFormat="1" ht="29.25" customHeight="1" x14ac:dyDescent="0.3">
      <c r="A1173" s="75">
        <v>1172</v>
      </c>
      <c r="B1173" s="73">
        <v>120232</v>
      </c>
      <c r="C1173" s="71" t="s">
        <v>71</v>
      </c>
      <c r="D1173" s="71" t="s">
        <v>72</v>
      </c>
      <c r="E1173" s="71" t="s">
        <v>73</v>
      </c>
      <c r="F1173" s="66" t="s">
        <v>6444</v>
      </c>
      <c r="G1173" s="38" t="s">
        <v>695</v>
      </c>
      <c r="H1173" s="76" t="s">
        <v>76</v>
      </c>
      <c r="I1173" s="136" t="s">
        <v>6445</v>
      </c>
      <c r="J1173" s="127" t="s">
        <v>6446</v>
      </c>
      <c r="K1173" s="66" t="s">
        <v>80</v>
      </c>
      <c r="L1173" s="76" t="s">
        <v>81</v>
      </c>
      <c r="M1173" s="86">
        <v>45601</v>
      </c>
      <c r="N1173" s="86">
        <v>45603</v>
      </c>
      <c r="O1173" s="86">
        <v>45678</v>
      </c>
      <c r="P1173" s="76">
        <v>2</v>
      </c>
      <c r="Q1173" s="76">
        <v>15</v>
      </c>
      <c r="R1173" s="76">
        <f t="shared" si="29"/>
        <v>75</v>
      </c>
      <c r="S1173" s="76" t="s">
        <v>4350</v>
      </c>
      <c r="T1173" s="69">
        <v>20000000</v>
      </c>
      <c r="U1173" s="69">
        <v>8000000</v>
      </c>
      <c r="V1173" s="77">
        <v>1996</v>
      </c>
      <c r="W1173" s="97">
        <v>45596</v>
      </c>
      <c r="X1173" s="45">
        <v>20000000</v>
      </c>
      <c r="Y1173" s="77">
        <v>2578</v>
      </c>
      <c r="Z1173" s="97">
        <v>45603</v>
      </c>
      <c r="AA1173" s="111">
        <v>20000000</v>
      </c>
      <c r="AB1173" s="77" t="s">
        <v>84</v>
      </c>
      <c r="AC1173" s="86">
        <v>45601</v>
      </c>
      <c r="AD1173" s="48" t="s">
        <v>6447</v>
      </c>
      <c r="AE1173" s="8" t="s">
        <v>6448</v>
      </c>
      <c r="AF1173" s="77" t="s">
        <v>87</v>
      </c>
      <c r="AG1173" s="61" t="s">
        <v>458</v>
      </c>
      <c r="AH1173" s="60" t="s">
        <v>2987</v>
      </c>
      <c r="AI1173" s="48" t="s">
        <v>108</v>
      </c>
      <c r="AJ1173" s="97">
        <v>45650</v>
      </c>
      <c r="AK1173" s="50">
        <v>8000000</v>
      </c>
      <c r="AL1173" s="50">
        <v>8000000</v>
      </c>
      <c r="AM1173" s="48">
        <v>123915</v>
      </c>
      <c r="AN1173" s="46">
        <v>2130</v>
      </c>
      <c r="AO1173" s="59">
        <v>45643</v>
      </c>
      <c r="AP1173" s="50">
        <v>8000000</v>
      </c>
      <c r="AQ1173" s="46">
        <v>2740</v>
      </c>
      <c r="AR1173" s="59">
        <v>45653</v>
      </c>
      <c r="AS1173" s="50">
        <v>8000000</v>
      </c>
      <c r="AT1173" s="66">
        <v>1</v>
      </c>
      <c r="AU1173" s="66">
        <v>0</v>
      </c>
      <c r="AV1173" s="66">
        <f t="shared" si="30"/>
        <v>30</v>
      </c>
      <c r="AW1173" s="66" t="s">
        <v>6120</v>
      </c>
      <c r="AX1173" s="66">
        <v>30</v>
      </c>
      <c r="AY1173" s="86">
        <v>45709</v>
      </c>
      <c r="AZ1173" s="75"/>
      <c r="BA1173" s="75"/>
      <c r="BB1173" s="75"/>
      <c r="BC1173" s="75"/>
      <c r="BD1173" s="75"/>
      <c r="BE1173" s="75"/>
      <c r="BF1173" s="75"/>
      <c r="BG1173" s="75"/>
      <c r="BH1173" s="75"/>
      <c r="BI1173" s="75"/>
      <c r="BJ1173" s="75"/>
      <c r="BK1173" s="75"/>
      <c r="BL1173" s="75"/>
      <c r="BM1173" s="75"/>
      <c r="BN1173" s="75"/>
      <c r="BO1173" s="75"/>
      <c r="BP1173" s="75"/>
      <c r="BQ1173" s="75"/>
      <c r="BR1173" s="75"/>
      <c r="BS1173" s="75"/>
      <c r="BT1173" s="75"/>
      <c r="BU1173" s="75"/>
      <c r="BV1173" s="75"/>
      <c r="BW1173" s="75"/>
      <c r="BX1173" s="86">
        <v>45709</v>
      </c>
      <c r="BY1173" s="65">
        <f>R1173+AX1173</f>
        <v>105</v>
      </c>
      <c r="BZ1173" s="66" t="s">
        <v>82</v>
      </c>
      <c r="CA1173" s="42">
        <f>T1173+AL1173</f>
        <v>28000000</v>
      </c>
      <c r="CB1173" s="66" t="s">
        <v>656</v>
      </c>
    </row>
    <row r="1174" spans="1:80" s="58" customFormat="1" ht="29.25" customHeight="1" x14ac:dyDescent="0.3">
      <c r="A1174" s="75">
        <v>1173</v>
      </c>
      <c r="B1174" s="73">
        <v>119928</v>
      </c>
      <c r="C1174" s="71" t="s">
        <v>133</v>
      </c>
      <c r="D1174" s="71" t="s">
        <v>134</v>
      </c>
      <c r="E1174" s="71" t="s">
        <v>385</v>
      </c>
      <c r="F1174" s="66" t="s">
        <v>6449</v>
      </c>
      <c r="G1174" s="38" t="s">
        <v>2586</v>
      </c>
      <c r="H1174" s="76" t="s">
        <v>76</v>
      </c>
      <c r="I1174" s="136" t="s">
        <v>6450</v>
      </c>
      <c r="J1174" s="127" t="s">
        <v>402</v>
      </c>
      <c r="K1174" s="66" t="s">
        <v>80</v>
      </c>
      <c r="L1174" s="76" t="s">
        <v>81</v>
      </c>
      <c r="M1174" s="86">
        <v>45602</v>
      </c>
      <c r="N1174" s="86">
        <v>45603</v>
      </c>
      <c r="O1174" s="86">
        <v>45678</v>
      </c>
      <c r="P1174" s="76">
        <v>2</v>
      </c>
      <c r="Q1174" s="76">
        <v>15</v>
      </c>
      <c r="R1174" s="76">
        <f t="shared" si="29"/>
        <v>75</v>
      </c>
      <c r="S1174" s="76" t="s">
        <v>4350</v>
      </c>
      <c r="T1174" s="69">
        <v>7000000</v>
      </c>
      <c r="U1174" s="69">
        <v>2800000</v>
      </c>
      <c r="V1174" s="77">
        <v>1965</v>
      </c>
      <c r="W1174" s="97">
        <v>45587</v>
      </c>
      <c r="X1174" s="45">
        <v>56000000</v>
      </c>
      <c r="Y1174" s="77">
        <v>2579</v>
      </c>
      <c r="Z1174" s="97">
        <v>45603</v>
      </c>
      <c r="AA1174" s="111">
        <v>7000000</v>
      </c>
      <c r="AB1174" s="77" t="s">
        <v>84</v>
      </c>
      <c r="AC1174" s="86">
        <v>45602</v>
      </c>
      <c r="AD1174" s="48" t="s">
        <v>6451</v>
      </c>
      <c r="AE1174" s="8" t="s">
        <v>6452</v>
      </c>
      <c r="AF1174" s="77" t="s">
        <v>87</v>
      </c>
      <c r="AG1174" s="48" t="s">
        <v>626</v>
      </c>
      <c r="AH1174" s="60" t="s">
        <v>4568</v>
      </c>
      <c r="AI1174" s="48" t="s">
        <v>108</v>
      </c>
      <c r="AJ1174" s="97">
        <v>45653</v>
      </c>
      <c r="AK1174" s="50">
        <v>2800000</v>
      </c>
      <c r="AL1174" s="50">
        <v>2800000</v>
      </c>
      <c r="AM1174" s="48">
        <v>124815</v>
      </c>
      <c r="AN1174" s="46">
        <v>2177</v>
      </c>
      <c r="AO1174" s="59">
        <v>45649</v>
      </c>
      <c r="AP1174" s="50">
        <v>2800000</v>
      </c>
      <c r="AQ1174" s="46">
        <v>2819</v>
      </c>
      <c r="AR1174" s="59">
        <v>45656</v>
      </c>
      <c r="AS1174" s="50">
        <v>2800000</v>
      </c>
      <c r="AT1174" s="66">
        <v>1</v>
      </c>
      <c r="AU1174" s="66">
        <v>0</v>
      </c>
      <c r="AV1174" s="66">
        <f t="shared" si="30"/>
        <v>30</v>
      </c>
      <c r="AW1174" s="66" t="s">
        <v>6120</v>
      </c>
      <c r="AX1174" s="66">
        <v>30</v>
      </c>
      <c r="AY1174" s="86">
        <v>45709</v>
      </c>
      <c r="AZ1174" s="75"/>
      <c r="BA1174" s="75"/>
      <c r="BB1174" s="75"/>
      <c r="BC1174" s="75"/>
      <c r="BD1174" s="75"/>
      <c r="BE1174" s="75"/>
      <c r="BF1174" s="75"/>
      <c r="BG1174" s="75"/>
      <c r="BH1174" s="75"/>
      <c r="BI1174" s="75"/>
      <c r="BJ1174" s="75"/>
      <c r="BK1174" s="75"/>
      <c r="BL1174" s="75"/>
      <c r="BM1174" s="75"/>
      <c r="BN1174" s="75"/>
      <c r="BO1174" s="75"/>
      <c r="BP1174" s="75"/>
      <c r="BQ1174" s="75"/>
      <c r="BR1174" s="75"/>
      <c r="BS1174" s="75"/>
      <c r="BT1174" s="75"/>
      <c r="BU1174" s="75"/>
      <c r="BV1174" s="75"/>
      <c r="BW1174" s="75"/>
      <c r="BX1174" s="86">
        <v>45709</v>
      </c>
      <c r="BY1174" s="65">
        <f>R1174+AX1174</f>
        <v>105</v>
      </c>
      <c r="BZ1174" s="66" t="s">
        <v>82</v>
      </c>
      <c r="CA1174" s="42">
        <f>T1174+AL1174</f>
        <v>9800000</v>
      </c>
      <c r="CB1174" s="66" t="s">
        <v>656</v>
      </c>
    </row>
    <row r="1175" spans="1:80" s="58" customFormat="1" ht="29.25" customHeight="1" x14ac:dyDescent="0.3">
      <c r="A1175" s="75">
        <v>1174</v>
      </c>
      <c r="B1175" s="73">
        <v>119926</v>
      </c>
      <c r="C1175" s="71" t="s">
        <v>133</v>
      </c>
      <c r="D1175" s="71" t="s">
        <v>134</v>
      </c>
      <c r="E1175" s="71" t="s">
        <v>385</v>
      </c>
      <c r="F1175" s="66" t="s">
        <v>6453</v>
      </c>
      <c r="G1175" s="38" t="s">
        <v>6454</v>
      </c>
      <c r="H1175" s="76" t="s">
        <v>76</v>
      </c>
      <c r="I1175" s="136" t="s">
        <v>6455</v>
      </c>
      <c r="J1175" s="127" t="s">
        <v>2159</v>
      </c>
      <c r="K1175" s="66" t="s">
        <v>80</v>
      </c>
      <c r="L1175" s="76" t="s">
        <v>81</v>
      </c>
      <c r="M1175" s="86">
        <v>45603</v>
      </c>
      <c r="N1175" s="86">
        <v>45604</v>
      </c>
      <c r="O1175" s="86">
        <v>45679</v>
      </c>
      <c r="P1175" s="76">
        <v>2</v>
      </c>
      <c r="Q1175" s="76">
        <v>15</v>
      </c>
      <c r="R1175" s="76">
        <f t="shared" si="29"/>
        <v>75</v>
      </c>
      <c r="S1175" s="76" t="s">
        <v>4350</v>
      </c>
      <c r="T1175" s="69">
        <v>13750000</v>
      </c>
      <c r="U1175" s="69">
        <v>5500000</v>
      </c>
      <c r="V1175" s="77">
        <v>1992</v>
      </c>
      <c r="W1175" s="97">
        <v>45590</v>
      </c>
      <c r="X1175" s="45">
        <v>13750000</v>
      </c>
      <c r="Y1175" s="77">
        <v>2580</v>
      </c>
      <c r="Z1175" s="97">
        <v>45604</v>
      </c>
      <c r="AA1175" s="111">
        <v>13750000</v>
      </c>
      <c r="AB1175" s="77" t="s">
        <v>84</v>
      </c>
      <c r="AC1175" s="86">
        <v>45602</v>
      </c>
      <c r="AD1175" s="48" t="s">
        <v>6456</v>
      </c>
      <c r="AE1175" s="8" t="s">
        <v>6457</v>
      </c>
      <c r="AF1175" s="77" t="s">
        <v>87</v>
      </c>
      <c r="AG1175" s="61" t="s">
        <v>643</v>
      </c>
      <c r="AH1175" s="61" t="s">
        <v>107</v>
      </c>
      <c r="AI1175" s="48" t="s">
        <v>108</v>
      </c>
      <c r="AJ1175" s="97">
        <v>45654</v>
      </c>
      <c r="AK1175" s="50">
        <v>5500000</v>
      </c>
      <c r="AL1175" s="50">
        <v>5500000</v>
      </c>
      <c r="AM1175" s="48">
        <v>124828</v>
      </c>
      <c r="AN1175" s="46">
        <v>2185</v>
      </c>
      <c r="AO1175" s="59">
        <v>45649</v>
      </c>
      <c r="AP1175" s="50">
        <v>5500000</v>
      </c>
      <c r="AQ1175" s="46">
        <v>2820</v>
      </c>
      <c r="AR1175" s="59">
        <v>45656</v>
      </c>
      <c r="AS1175" s="50">
        <v>5500000</v>
      </c>
      <c r="AT1175" s="66">
        <v>2</v>
      </c>
      <c r="AU1175" s="66">
        <v>0</v>
      </c>
      <c r="AV1175" s="66">
        <f t="shared" si="30"/>
        <v>60</v>
      </c>
      <c r="AW1175" s="66" t="s">
        <v>4484</v>
      </c>
      <c r="AX1175" s="66">
        <v>60</v>
      </c>
      <c r="AY1175" s="86">
        <v>45710</v>
      </c>
      <c r="AZ1175" s="75"/>
      <c r="BA1175" s="75"/>
      <c r="BB1175" s="75"/>
      <c r="BC1175" s="75"/>
      <c r="BD1175" s="75"/>
      <c r="BE1175" s="75"/>
      <c r="BF1175" s="75"/>
      <c r="BG1175" s="75"/>
      <c r="BH1175" s="75"/>
      <c r="BI1175" s="75"/>
      <c r="BJ1175" s="75"/>
      <c r="BK1175" s="75"/>
      <c r="BL1175" s="75"/>
      <c r="BM1175" s="75"/>
      <c r="BN1175" s="75"/>
      <c r="BO1175" s="75"/>
      <c r="BP1175" s="75"/>
      <c r="BQ1175" s="75"/>
      <c r="BR1175" s="75"/>
      <c r="BS1175" s="75"/>
      <c r="BT1175" s="75"/>
      <c r="BU1175" s="75"/>
      <c r="BV1175" s="75"/>
      <c r="BW1175" s="75"/>
      <c r="BX1175" s="86">
        <v>45710</v>
      </c>
      <c r="BY1175" s="65">
        <f>R1175+AX1175</f>
        <v>135</v>
      </c>
      <c r="BZ1175" s="66" t="s">
        <v>2785</v>
      </c>
      <c r="CA1175" s="42">
        <f>T1175+AL1175</f>
        <v>19250000</v>
      </c>
      <c r="CB1175" s="66" t="s">
        <v>656</v>
      </c>
    </row>
    <row r="1176" spans="1:80" s="58" customFormat="1" ht="29.25" customHeight="1" x14ac:dyDescent="0.3">
      <c r="A1176" s="75">
        <v>1175</v>
      </c>
      <c r="B1176" s="73">
        <v>119476</v>
      </c>
      <c r="C1176" s="71" t="s">
        <v>121</v>
      </c>
      <c r="D1176" s="71" t="s">
        <v>122</v>
      </c>
      <c r="E1176" s="71" t="s">
        <v>123</v>
      </c>
      <c r="F1176" s="66" t="s">
        <v>6458</v>
      </c>
      <c r="G1176" s="38" t="s">
        <v>6459</v>
      </c>
      <c r="H1176" s="76" t="s">
        <v>76</v>
      </c>
      <c r="I1176" s="136" t="s">
        <v>6460</v>
      </c>
      <c r="J1176" s="127" t="s">
        <v>1153</v>
      </c>
      <c r="K1176" s="66" t="s">
        <v>80</v>
      </c>
      <c r="L1176" s="76" t="s">
        <v>81</v>
      </c>
      <c r="M1176" s="86">
        <v>45603</v>
      </c>
      <c r="N1176" s="86">
        <v>45604</v>
      </c>
      <c r="O1176" s="86">
        <v>45679</v>
      </c>
      <c r="P1176" s="76">
        <v>2</v>
      </c>
      <c r="Q1176" s="76">
        <v>15</v>
      </c>
      <c r="R1176" s="76">
        <f t="shared" si="29"/>
        <v>75</v>
      </c>
      <c r="S1176" s="76" t="s">
        <v>4350</v>
      </c>
      <c r="T1176" s="69">
        <v>13500000</v>
      </c>
      <c r="U1176" s="69">
        <v>5400000</v>
      </c>
      <c r="V1176" s="77">
        <v>1949</v>
      </c>
      <c r="W1176" s="97">
        <v>45581</v>
      </c>
      <c r="X1176" s="45">
        <v>13500000</v>
      </c>
      <c r="Y1176" s="77">
        <v>2581</v>
      </c>
      <c r="Z1176" s="97">
        <v>45604</v>
      </c>
      <c r="AA1176" s="111">
        <v>13500000</v>
      </c>
      <c r="AB1176" s="77" t="s">
        <v>84</v>
      </c>
      <c r="AC1176" s="86">
        <v>45602</v>
      </c>
      <c r="AD1176" s="48" t="s">
        <v>6461</v>
      </c>
      <c r="AE1176" s="8" t="s">
        <v>6462</v>
      </c>
      <c r="AF1176" s="77" t="s">
        <v>87</v>
      </c>
      <c r="AG1176" s="61" t="s">
        <v>130</v>
      </c>
      <c r="AH1176" s="99" t="s">
        <v>3668</v>
      </c>
      <c r="AI1176" s="48" t="s">
        <v>108</v>
      </c>
      <c r="AJ1176" s="97">
        <v>45649</v>
      </c>
      <c r="AK1176" s="50">
        <v>5400000</v>
      </c>
      <c r="AL1176" s="50">
        <v>5400000</v>
      </c>
      <c r="AM1176" s="48">
        <v>123945</v>
      </c>
      <c r="AN1176" s="46">
        <v>2103</v>
      </c>
      <c r="AO1176" s="59">
        <v>45643</v>
      </c>
      <c r="AP1176" s="50">
        <v>5400000</v>
      </c>
      <c r="AQ1176" s="46">
        <v>2741</v>
      </c>
      <c r="AR1176" s="59">
        <v>45653</v>
      </c>
      <c r="AS1176" s="50">
        <v>5400000</v>
      </c>
      <c r="AT1176" s="66">
        <v>1</v>
      </c>
      <c r="AU1176" s="66">
        <v>0</v>
      </c>
      <c r="AV1176" s="66">
        <f t="shared" si="30"/>
        <v>30</v>
      </c>
      <c r="AW1176" s="66" t="s">
        <v>6120</v>
      </c>
      <c r="AX1176" s="66">
        <v>30</v>
      </c>
      <c r="AY1176" s="86">
        <v>45710</v>
      </c>
      <c r="AZ1176" s="75"/>
      <c r="BA1176" s="75"/>
      <c r="BB1176" s="75"/>
      <c r="BC1176" s="75"/>
      <c r="BD1176" s="75"/>
      <c r="BE1176" s="75"/>
      <c r="BF1176" s="75"/>
      <c r="BG1176" s="75"/>
      <c r="BH1176" s="75"/>
      <c r="BI1176" s="75"/>
      <c r="BJ1176" s="75"/>
      <c r="BK1176" s="75"/>
      <c r="BL1176" s="75"/>
      <c r="BM1176" s="75"/>
      <c r="BN1176" s="75"/>
      <c r="BO1176" s="75"/>
      <c r="BP1176" s="75"/>
      <c r="BQ1176" s="75"/>
      <c r="BR1176" s="75"/>
      <c r="BS1176" s="75"/>
      <c r="BT1176" s="75"/>
      <c r="BU1176" s="75"/>
      <c r="BV1176" s="75"/>
      <c r="BW1176" s="75"/>
      <c r="BX1176" s="86">
        <v>45710</v>
      </c>
      <c r="BY1176" s="65">
        <f>R1176+AX1176</f>
        <v>105</v>
      </c>
      <c r="BZ1176" s="66" t="s">
        <v>82</v>
      </c>
      <c r="CA1176" s="42">
        <f>T1176+AL1176</f>
        <v>18900000</v>
      </c>
      <c r="CB1176" s="66" t="s">
        <v>656</v>
      </c>
    </row>
    <row r="1177" spans="1:80" s="58" customFormat="1" ht="29.25" customHeight="1" x14ac:dyDescent="0.3">
      <c r="A1177" s="75">
        <v>1176</v>
      </c>
      <c r="B1177" s="73">
        <v>119925</v>
      </c>
      <c r="C1177" s="71" t="s">
        <v>133</v>
      </c>
      <c r="D1177" s="71" t="s">
        <v>134</v>
      </c>
      <c r="E1177" s="71" t="s">
        <v>385</v>
      </c>
      <c r="F1177" s="66" t="s">
        <v>6463</v>
      </c>
      <c r="G1177" s="38" t="s">
        <v>6464</v>
      </c>
      <c r="H1177" s="76" t="s">
        <v>76</v>
      </c>
      <c r="I1177" s="136" t="s">
        <v>6465</v>
      </c>
      <c r="J1177" s="127" t="s">
        <v>1123</v>
      </c>
      <c r="K1177" s="66" t="s">
        <v>80</v>
      </c>
      <c r="L1177" s="76" t="s">
        <v>81</v>
      </c>
      <c r="M1177" s="86">
        <v>45604</v>
      </c>
      <c r="N1177" s="86">
        <v>45610</v>
      </c>
      <c r="O1177" s="86">
        <v>45685</v>
      </c>
      <c r="P1177" s="76">
        <v>2</v>
      </c>
      <c r="Q1177" s="76">
        <v>15</v>
      </c>
      <c r="R1177" s="76">
        <f t="shared" si="29"/>
        <v>75</v>
      </c>
      <c r="S1177" s="76" t="s">
        <v>4350</v>
      </c>
      <c r="T1177" s="69">
        <v>13750000</v>
      </c>
      <c r="U1177" s="69">
        <v>5500000</v>
      </c>
      <c r="V1177" s="77">
        <v>1991</v>
      </c>
      <c r="W1177" s="97">
        <v>45590</v>
      </c>
      <c r="X1177" s="45">
        <v>55000000</v>
      </c>
      <c r="Y1177" s="77">
        <v>2582</v>
      </c>
      <c r="Z1177" s="97">
        <v>45609</v>
      </c>
      <c r="AA1177" s="111">
        <v>13750000</v>
      </c>
      <c r="AB1177" s="77" t="s">
        <v>84</v>
      </c>
      <c r="AC1177" s="86">
        <v>45604</v>
      </c>
      <c r="AD1177" s="48" t="s">
        <v>6466</v>
      </c>
      <c r="AE1177" s="8" t="s">
        <v>6467</v>
      </c>
      <c r="AF1177" s="77" t="s">
        <v>87</v>
      </c>
      <c r="AG1177" s="61" t="s">
        <v>5029</v>
      </c>
      <c r="AH1177" s="61" t="s">
        <v>107</v>
      </c>
      <c r="AI1177" s="48" t="s">
        <v>108</v>
      </c>
      <c r="AJ1177" s="97">
        <v>45653</v>
      </c>
      <c r="AK1177" s="50">
        <v>5500000</v>
      </c>
      <c r="AL1177" s="50">
        <v>5500000</v>
      </c>
      <c r="AM1177" s="48">
        <v>124842</v>
      </c>
      <c r="AN1177" s="46">
        <v>2201</v>
      </c>
      <c r="AO1177" s="59">
        <v>45649</v>
      </c>
      <c r="AP1177" s="50">
        <v>5500000</v>
      </c>
      <c r="AQ1177" s="46">
        <v>2821</v>
      </c>
      <c r="AR1177" s="59">
        <v>45656</v>
      </c>
      <c r="AS1177" s="50">
        <v>5500000</v>
      </c>
      <c r="AT1177" s="66">
        <v>1</v>
      </c>
      <c r="AU1177" s="66">
        <v>0</v>
      </c>
      <c r="AV1177" s="66">
        <f t="shared" si="30"/>
        <v>30</v>
      </c>
      <c r="AW1177" s="66" t="s">
        <v>6120</v>
      </c>
      <c r="AX1177" s="66">
        <v>30</v>
      </c>
      <c r="AY1177" s="86">
        <v>45716</v>
      </c>
      <c r="AZ1177" s="75"/>
      <c r="BA1177" s="75"/>
      <c r="BB1177" s="75"/>
      <c r="BC1177" s="75"/>
      <c r="BD1177" s="75"/>
      <c r="BE1177" s="75"/>
      <c r="BF1177" s="75"/>
      <c r="BG1177" s="75"/>
      <c r="BH1177" s="75"/>
      <c r="BI1177" s="75"/>
      <c r="BJ1177" s="75"/>
      <c r="BK1177" s="75"/>
      <c r="BL1177" s="75"/>
      <c r="BM1177" s="75"/>
      <c r="BN1177" s="75"/>
      <c r="BO1177" s="75"/>
      <c r="BP1177" s="75"/>
      <c r="BQ1177" s="75"/>
      <c r="BR1177" s="75"/>
      <c r="BS1177" s="75"/>
      <c r="BT1177" s="75"/>
      <c r="BU1177" s="75"/>
      <c r="BV1177" s="75"/>
      <c r="BW1177" s="75"/>
      <c r="BX1177" s="86">
        <v>45716</v>
      </c>
      <c r="BY1177" s="65">
        <f>R1177+AX1177</f>
        <v>105</v>
      </c>
      <c r="BZ1177" s="66" t="s">
        <v>82</v>
      </c>
      <c r="CA1177" s="42">
        <f>T1177+AL1177</f>
        <v>19250000</v>
      </c>
      <c r="CB1177" s="66" t="s">
        <v>656</v>
      </c>
    </row>
    <row r="1178" spans="1:80" s="58" customFormat="1" ht="29.25" customHeight="1" x14ac:dyDescent="0.3">
      <c r="A1178" s="75">
        <v>1177</v>
      </c>
      <c r="B1178" s="73">
        <v>120126</v>
      </c>
      <c r="C1178" s="71" t="s">
        <v>121</v>
      </c>
      <c r="D1178" s="71" t="s">
        <v>122</v>
      </c>
      <c r="E1178" s="71" t="s">
        <v>123</v>
      </c>
      <c r="F1178" s="66" t="s">
        <v>6468</v>
      </c>
      <c r="G1178" s="38" t="s">
        <v>6469</v>
      </c>
      <c r="H1178" s="76" t="s">
        <v>76</v>
      </c>
      <c r="I1178" s="136" t="s">
        <v>6470</v>
      </c>
      <c r="J1178" s="127" t="s">
        <v>1153</v>
      </c>
      <c r="K1178" s="66" t="s">
        <v>80</v>
      </c>
      <c r="L1178" s="76" t="s">
        <v>81</v>
      </c>
      <c r="M1178" s="86">
        <v>45604</v>
      </c>
      <c r="N1178" s="86">
        <v>45615</v>
      </c>
      <c r="O1178" s="86">
        <v>45691</v>
      </c>
      <c r="P1178" s="76">
        <v>2</v>
      </c>
      <c r="Q1178" s="76">
        <v>15</v>
      </c>
      <c r="R1178" s="76">
        <f t="shared" si="29"/>
        <v>75</v>
      </c>
      <c r="S1178" s="76" t="s">
        <v>4350</v>
      </c>
      <c r="T1178" s="69">
        <v>13500000</v>
      </c>
      <c r="U1178" s="69">
        <v>5400000</v>
      </c>
      <c r="V1178" s="77">
        <v>1993</v>
      </c>
      <c r="W1178" s="97">
        <v>45596</v>
      </c>
      <c r="X1178" s="45">
        <v>40500000</v>
      </c>
      <c r="Y1178" s="77">
        <v>2583</v>
      </c>
      <c r="Z1178" s="97">
        <v>45609</v>
      </c>
      <c r="AA1178" s="111">
        <v>13500000</v>
      </c>
      <c r="AB1178" s="77" t="s">
        <v>84</v>
      </c>
      <c r="AC1178" s="86">
        <v>45604</v>
      </c>
      <c r="AD1178" s="48" t="s">
        <v>6471</v>
      </c>
      <c r="AE1178" s="8" t="s">
        <v>6472</v>
      </c>
      <c r="AF1178" s="77" t="s">
        <v>87</v>
      </c>
      <c r="AG1178" s="61" t="s">
        <v>130</v>
      </c>
      <c r="AH1178" s="99" t="s">
        <v>3668</v>
      </c>
      <c r="AI1178" s="48" t="s">
        <v>108</v>
      </c>
      <c r="AJ1178" s="59">
        <v>45687</v>
      </c>
      <c r="AK1178" s="50">
        <v>5400000</v>
      </c>
      <c r="AL1178" s="50">
        <v>5400000</v>
      </c>
      <c r="AM1178" s="48">
        <v>129023</v>
      </c>
      <c r="AN1178" s="48">
        <v>1016</v>
      </c>
      <c r="AO1178" s="57">
        <v>45685</v>
      </c>
      <c r="AP1178" s="50">
        <v>5400000</v>
      </c>
      <c r="AQ1178" s="48">
        <v>1055</v>
      </c>
      <c r="AR1178" s="57">
        <v>45692</v>
      </c>
      <c r="AS1178" s="50">
        <v>5400000</v>
      </c>
      <c r="AT1178" s="65">
        <v>1</v>
      </c>
      <c r="AU1178" s="65">
        <v>0</v>
      </c>
      <c r="AV1178" s="65">
        <v>30</v>
      </c>
      <c r="AW1178" s="66" t="s">
        <v>4335</v>
      </c>
      <c r="AX1178" s="52">
        <v>30</v>
      </c>
      <c r="AY1178" s="57">
        <v>45719</v>
      </c>
      <c r="AZ1178" s="37"/>
      <c r="BA1178" s="75"/>
      <c r="BB1178" s="75"/>
      <c r="BC1178" s="75"/>
      <c r="BD1178" s="75"/>
      <c r="BE1178" s="75"/>
      <c r="BF1178" s="75"/>
      <c r="BG1178" s="75"/>
      <c r="BH1178" s="75"/>
      <c r="BI1178" s="75"/>
      <c r="BJ1178" s="75"/>
      <c r="BK1178" s="75"/>
      <c r="BL1178" s="75"/>
      <c r="BM1178" s="75"/>
      <c r="BN1178" s="75"/>
      <c r="BO1178" s="75"/>
      <c r="BP1178" s="75"/>
      <c r="BQ1178" s="75"/>
      <c r="BR1178" s="75"/>
      <c r="BS1178" s="75"/>
      <c r="BT1178" s="75"/>
      <c r="BU1178" s="75"/>
      <c r="BV1178" s="75"/>
      <c r="BW1178" s="75"/>
      <c r="BX1178" s="64">
        <v>45719</v>
      </c>
      <c r="BY1178" s="65">
        <f>R1178+AX1178</f>
        <v>105</v>
      </c>
      <c r="BZ1178" s="66" t="s">
        <v>82</v>
      </c>
      <c r="CA1178" s="42">
        <f>T1178+AL1178</f>
        <v>18900000</v>
      </c>
      <c r="CB1178" s="66" t="s">
        <v>656</v>
      </c>
    </row>
    <row r="1179" spans="1:80" s="58" customFormat="1" ht="29.25" customHeight="1" x14ac:dyDescent="0.3">
      <c r="A1179" s="75">
        <v>1178</v>
      </c>
      <c r="B1179" s="73">
        <v>119551</v>
      </c>
      <c r="C1179" s="70" t="e">
        <v>#N/A</v>
      </c>
      <c r="D1179" s="71" t="s">
        <v>72</v>
      </c>
      <c r="E1179" s="71" t="s">
        <v>73</v>
      </c>
      <c r="F1179" s="99" t="s">
        <v>6473</v>
      </c>
      <c r="G1179" s="38" t="s">
        <v>6474</v>
      </c>
      <c r="H1179" s="76" t="s">
        <v>5712</v>
      </c>
      <c r="I1179" s="76" t="s">
        <v>6475</v>
      </c>
      <c r="J1179" s="127" t="s">
        <v>6476</v>
      </c>
      <c r="K1179" s="76" t="s">
        <v>4410</v>
      </c>
      <c r="L1179" s="76" t="s">
        <v>81</v>
      </c>
      <c r="M1179" s="86">
        <v>45608</v>
      </c>
      <c r="N1179" s="86">
        <v>45615</v>
      </c>
      <c r="O1179" s="86">
        <v>45765</v>
      </c>
      <c r="P1179" s="76">
        <v>5</v>
      </c>
      <c r="Q1179" s="76">
        <v>0</v>
      </c>
      <c r="R1179" s="76">
        <v>150</v>
      </c>
      <c r="S1179" s="76" t="s">
        <v>111</v>
      </c>
      <c r="T1179" s="69">
        <v>112131683</v>
      </c>
      <c r="U1179" s="69" t="s">
        <v>644</v>
      </c>
      <c r="V1179" s="77">
        <v>1945</v>
      </c>
      <c r="W1179" s="97">
        <v>45574</v>
      </c>
      <c r="X1179" s="45">
        <v>127422047</v>
      </c>
      <c r="Y1179" s="77">
        <v>2585</v>
      </c>
      <c r="Z1179" s="97">
        <v>45609</v>
      </c>
      <c r="AA1179" s="111">
        <v>112131683</v>
      </c>
      <c r="AB1179" s="77" t="s">
        <v>84</v>
      </c>
      <c r="AC1179" s="86">
        <v>45589</v>
      </c>
      <c r="AD1179" s="48" t="s">
        <v>6477</v>
      </c>
      <c r="AE1179" s="8" t="s">
        <v>6478</v>
      </c>
      <c r="AF1179" s="77" t="s">
        <v>87</v>
      </c>
      <c r="AG1179" s="61" t="s">
        <v>4090</v>
      </c>
      <c r="AH1179" s="60" t="s">
        <v>4461</v>
      </c>
      <c r="AI1179" s="48" t="s">
        <v>77</v>
      </c>
      <c r="AJ1179" s="48" t="s">
        <v>77</v>
      </c>
      <c r="AK1179" s="49"/>
      <c r="AL1179" s="50"/>
      <c r="AM1179" s="48" t="s">
        <v>77</v>
      </c>
      <c r="AN1179" s="48" t="s">
        <v>77</v>
      </c>
      <c r="AO1179" s="48" t="s">
        <v>77</v>
      </c>
      <c r="AP1179" s="48" t="s">
        <v>77</v>
      </c>
      <c r="AQ1179" s="48" t="s">
        <v>77</v>
      </c>
      <c r="AR1179" s="48" t="s">
        <v>77</v>
      </c>
      <c r="AS1179" s="48" t="s">
        <v>77</v>
      </c>
      <c r="AT1179" s="51"/>
      <c r="AU1179" s="51"/>
      <c r="AV1179" s="51"/>
      <c r="AW1179" s="51"/>
      <c r="AX1179" s="52"/>
      <c r="AY1179" s="37"/>
      <c r="AZ1179" s="37"/>
      <c r="BA1179" s="75"/>
      <c r="BB1179" s="75"/>
      <c r="BC1179" s="75"/>
      <c r="BD1179" s="75"/>
      <c r="BE1179" s="75"/>
      <c r="BF1179" s="75"/>
      <c r="BG1179" s="75"/>
      <c r="BH1179" s="75"/>
      <c r="BI1179" s="75"/>
      <c r="BJ1179" s="75"/>
      <c r="BK1179" s="75"/>
      <c r="BL1179" s="75"/>
      <c r="BM1179" s="75"/>
      <c r="BN1179" s="75"/>
      <c r="BO1179" s="75"/>
      <c r="BP1179" s="75"/>
      <c r="BQ1179" s="75"/>
      <c r="BR1179" s="75"/>
      <c r="BS1179" s="75"/>
      <c r="BT1179" s="75"/>
      <c r="BU1179" s="75"/>
      <c r="BV1179" s="75"/>
      <c r="BW1179" s="75"/>
      <c r="BX1179" s="64">
        <f>O1179</f>
        <v>45765</v>
      </c>
      <c r="BY1179" s="65">
        <f>R1179+AX1179</f>
        <v>150</v>
      </c>
      <c r="BZ1179" s="66" t="str">
        <f>S1179</f>
        <v>5 MESES</v>
      </c>
      <c r="CA1179" s="42">
        <f>T1179+AL1179</f>
        <v>112131683</v>
      </c>
      <c r="CB1179" s="66" t="s">
        <v>2890</v>
      </c>
    </row>
    <row r="1180" spans="1:80" s="58" customFormat="1" ht="29.25" customHeight="1" x14ac:dyDescent="0.3">
      <c r="A1180" s="75">
        <v>1179</v>
      </c>
      <c r="B1180" s="73">
        <v>120126</v>
      </c>
      <c r="C1180" s="71" t="s">
        <v>121</v>
      </c>
      <c r="D1180" s="71" t="s">
        <v>122</v>
      </c>
      <c r="E1180" s="71" t="s">
        <v>123</v>
      </c>
      <c r="F1180" s="66" t="s">
        <v>6479</v>
      </c>
      <c r="G1180" s="38" t="s">
        <v>3232</v>
      </c>
      <c r="H1180" s="76" t="s">
        <v>76</v>
      </c>
      <c r="I1180" s="136" t="s">
        <v>6480</v>
      </c>
      <c r="J1180" s="127" t="s">
        <v>1153</v>
      </c>
      <c r="K1180" s="66" t="s">
        <v>80</v>
      </c>
      <c r="L1180" s="76" t="s">
        <v>81</v>
      </c>
      <c r="M1180" s="86">
        <v>45604</v>
      </c>
      <c r="N1180" s="86">
        <v>45610</v>
      </c>
      <c r="O1180" s="86">
        <v>45685</v>
      </c>
      <c r="P1180" s="76">
        <v>2</v>
      </c>
      <c r="Q1180" s="76">
        <v>15</v>
      </c>
      <c r="R1180" s="76">
        <f>2*30+15</f>
        <v>75</v>
      </c>
      <c r="S1180" s="76" t="s">
        <v>4350</v>
      </c>
      <c r="T1180" s="69">
        <v>13500000</v>
      </c>
      <c r="U1180" s="69">
        <v>5400000</v>
      </c>
      <c r="V1180" s="77">
        <v>1993</v>
      </c>
      <c r="W1180" s="97">
        <v>45596</v>
      </c>
      <c r="X1180" s="45">
        <v>40500000</v>
      </c>
      <c r="Y1180" s="77">
        <v>2584</v>
      </c>
      <c r="Z1180" s="97">
        <v>45609</v>
      </c>
      <c r="AA1180" s="111">
        <v>13500000</v>
      </c>
      <c r="AB1180" s="77" t="s">
        <v>84</v>
      </c>
      <c r="AC1180" s="86">
        <v>45604</v>
      </c>
      <c r="AD1180" s="48" t="s">
        <v>6481</v>
      </c>
      <c r="AE1180" s="8" t="s">
        <v>6482</v>
      </c>
      <c r="AF1180" s="77" t="s">
        <v>87</v>
      </c>
      <c r="AG1180" s="61" t="s">
        <v>130</v>
      </c>
      <c r="AH1180" s="99" t="s">
        <v>3668</v>
      </c>
      <c r="AI1180" s="48" t="s">
        <v>108</v>
      </c>
      <c r="AJ1180" s="97">
        <v>45649</v>
      </c>
      <c r="AK1180" s="50">
        <v>5400000</v>
      </c>
      <c r="AL1180" s="50">
        <v>5400000</v>
      </c>
      <c r="AM1180" s="48">
        <v>123946</v>
      </c>
      <c r="AN1180" s="46">
        <v>2104</v>
      </c>
      <c r="AO1180" s="59">
        <v>45643</v>
      </c>
      <c r="AP1180" s="50">
        <v>5400000</v>
      </c>
      <c r="AQ1180" s="46">
        <v>2742</v>
      </c>
      <c r="AR1180" s="59">
        <v>45653</v>
      </c>
      <c r="AS1180" s="50">
        <v>5400000</v>
      </c>
      <c r="AT1180" s="66">
        <v>1</v>
      </c>
      <c r="AU1180" s="66">
        <v>0</v>
      </c>
      <c r="AV1180" s="66">
        <f>AT1180*30+AU1180</f>
        <v>30</v>
      </c>
      <c r="AW1180" s="66" t="s">
        <v>6120</v>
      </c>
      <c r="AX1180" s="66">
        <v>30</v>
      </c>
      <c r="AY1180" s="86">
        <v>45716</v>
      </c>
      <c r="AZ1180" s="75"/>
      <c r="BA1180" s="75"/>
      <c r="BB1180" s="75"/>
      <c r="BC1180" s="75"/>
      <c r="BD1180" s="75"/>
      <c r="BE1180" s="75"/>
      <c r="BF1180" s="75"/>
      <c r="BG1180" s="75"/>
      <c r="BH1180" s="75"/>
      <c r="BI1180" s="75"/>
      <c r="BJ1180" s="75"/>
      <c r="BK1180" s="75"/>
      <c r="BL1180" s="75"/>
      <c r="BM1180" s="75"/>
      <c r="BN1180" s="75"/>
      <c r="BO1180" s="75"/>
      <c r="BP1180" s="75"/>
      <c r="BQ1180" s="75"/>
      <c r="BR1180" s="75"/>
      <c r="BS1180" s="75"/>
      <c r="BT1180" s="75"/>
      <c r="BU1180" s="75"/>
      <c r="BV1180" s="75"/>
      <c r="BW1180" s="75"/>
      <c r="BX1180" s="86">
        <v>45716</v>
      </c>
      <c r="BY1180" s="65">
        <f>R1180+AX1180</f>
        <v>105</v>
      </c>
      <c r="BZ1180" s="66" t="s">
        <v>82</v>
      </c>
      <c r="CA1180" s="42">
        <f>T1180+AL1180</f>
        <v>18900000</v>
      </c>
      <c r="CB1180" s="66" t="s">
        <v>656</v>
      </c>
    </row>
    <row r="1181" spans="1:80" s="58" customFormat="1" ht="29.25" customHeight="1" x14ac:dyDescent="0.3">
      <c r="A1181" s="75">
        <v>1180</v>
      </c>
      <c r="B1181" s="73">
        <v>120127</v>
      </c>
      <c r="C1181" s="71" t="s">
        <v>121</v>
      </c>
      <c r="D1181" s="71" t="s">
        <v>122</v>
      </c>
      <c r="E1181" s="71" t="s">
        <v>123</v>
      </c>
      <c r="F1181" s="66" t="s">
        <v>6483</v>
      </c>
      <c r="G1181" s="38" t="s">
        <v>6484</v>
      </c>
      <c r="H1181" s="76" t="s">
        <v>76</v>
      </c>
      <c r="I1181" s="136" t="s">
        <v>6485</v>
      </c>
      <c r="J1181" s="127" t="s">
        <v>209</v>
      </c>
      <c r="K1181" s="66" t="s">
        <v>80</v>
      </c>
      <c r="L1181" s="76" t="s">
        <v>81</v>
      </c>
      <c r="M1181" s="86">
        <v>45610</v>
      </c>
      <c r="N1181" s="86">
        <v>45614</v>
      </c>
      <c r="O1181" s="86">
        <v>45690</v>
      </c>
      <c r="P1181" s="76">
        <v>2</v>
      </c>
      <c r="Q1181" s="76">
        <v>15</v>
      </c>
      <c r="R1181" s="76">
        <f>2*30+15</f>
        <v>75</v>
      </c>
      <c r="S1181" s="76" t="s">
        <v>4350</v>
      </c>
      <c r="T1181" s="69">
        <v>13500000</v>
      </c>
      <c r="U1181" s="69">
        <v>5400000</v>
      </c>
      <c r="V1181" s="77">
        <v>1994</v>
      </c>
      <c r="W1181" s="97">
        <v>45596</v>
      </c>
      <c r="X1181" s="45">
        <v>27000000</v>
      </c>
      <c r="Y1181" s="77">
        <v>2594</v>
      </c>
      <c r="Z1181" s="97">
        <v>45611</v>
      </c>
      <c r="AA1181" s="111">
        <v>13500000</v>
      </c>
      <c r="AB1181" s="77" t="s">
        <v>84</v>
      </c>
      <c r="AC1181" s="86">
        <v>45610</v>
      </c>
      <c r="AD1181" s="48" t="s">
        <v>6486</v>
      </c>
      <c r="AE1181" s="8" t="s">
        <v>6487</v>
      </c>
      <c r="AF1181" s="77" t="s">
        <v>87</v>
      </c>
      <c r="AG1181" s="61" t="s">
        <v>130</v>
      </c>
      <c r="AH1181" s="99" t="s">
        <v>3668</v>
      </c>
      <c r="AI1181" s="48" t="s">
        <v>108</v>
      </c>
      <c r="AJ1181" s="59">
        <v>45686</v>
      </c>
      <c r="AK1181" s="50">
        <v>5400000</v>
      </c>
      <c r="AL1181" s="50">
        <v>5400000</v>
      </c>
      <c r="AM1181" s="48">
        <v>129015</v>
      </c>
      <c r="AN1181" s="48">
        <v>1009</v>
      </c>
      <c r="AO1181" s="57">
        <v>45685</v>
      </c>
      <c r="AP1181" s="50">
        <v>5400000</v>
      </c>
      <c r="AQ1181" s="48">
        <v>1056</v>
      </c>
      <c r="AR1181" s="57">
        <v>45692</v>
      </c>
      <c r="AS1181" s="50">
        <v>5400000</v>
      </c>
      <c r="AT1181" s="65">
        <v>1</v>
      </c>
      <c r="AU1181" s="65">
        <v>0</v>
      </c>
      <c r="AV1181" s="65">
        <v>30</v>
      </c>
      <c r="AW1181" s="66" t="s">
        <v>4335</v>
      </c>
      <c r="AX1181" s="52">
        <v>30</v>
      </c>
      <c r="AY1181" s="57">
        <v>45718</v>
      </c>
      <c r="AZ1181" s="37"/>
      <c r="BA1181" s="75"/>
      <c r="BB1181" s="75"/>
      <c r="BC1181" s="75"/>
      <c r="BD1181" s="75"/>
      <c r="BE1181" s="75"/>
      <c r="BF1181" s="75"/>
      <c r="BG1181" s="75"/>
      <c r="BH1181" s="75"/>
      <c r="BI1181" s="75"/>
      <c r="BJ1181" s="75"/>
      <c r="BK1181" s="75"/>
      <c r="BL1181" s="75"/>
      <c r="BM1181" s="75"/>
      <c r="BN1181" s="75"/>
      <c r="BO1181" s="75"/>
      <c r="BP1181" s="75"/>
      <c r="BQ1181" s="75"/>
      <c r="BR1181" s="75"/>
      <c r="BS1181" s="75"/>
      <c r="BT1181" s="75"/>
      <c r="BU1181" s="75"/>
      <c r="BV1181" s="75"/>
      <c r="BW1181" s="75"/>
      <c r="BX1181" s="64">
        <v>45718</v>
      </c>
      <c r="BY1181" s="65">
        <f>R1181+AX1181</f>
        <v>105</v>
      </c>
      <c r="BZ1181" s="66" t="s">
        <v>82</v>
      </c>
      <c r="CA1181" s="42">
        <f>T1181+AL1181</f>
        <v>18900000</v>
      </c>
      <c r="CB1181" s="66" t="s">
        <v>656</v>
      </c>
    </row>
    <row r="1182" spans="1:80" s="58" customFormat="1" ht="29.25" customHeight="1" x14ac:dyDescent="0.3">
      <c r="A1182" s="75">
        <v>1181</v>
      </c>
      <c r="B1182" s="73">
        <v>120126</v>
      </c>
      <c r="C1182" s="71" t="s">
        <v>121</v>
      </c>
      <c r="D1182" s="71" t="s">
        <v>122</v>
      </c>
      <c r="E1182" s="71" t="s">
        <v>123</v>
      </c>
      <c r="F1182" s="66" t="s">
        <v>6488</v>
      </c>
      <c r="G1182" s="38" t="s">
        <v>6489</v>
      </c>
      <c r="H1182" s="76" t="s">
        <v>76</v>
      </c>
      <c r="I1182" s="136" t="s">
        <v>6490</v>
      </c>
      <c r="J1182" s="127" t="s">
        <v>1153</v>
      </c>
      <c r="K1182" s="66" t="s">
        <v>80</v>
      </c>
      <c r="L1182" s="76" t="s">
        <v>81</v>
      </c>
      <c r="M1182" s="86">
        <v>45610</v>
      </c>
      <c r="N1182" s="86">
        <v>45614</v>
      </c>
      <c r="O1182" s="86">
        <v>45690</v>
      </c>
      <c r="P1182" s="76">
        <v>2</v>
      </c>
      <c r="Q1182" s="76">
        <v>15</v>
      </c>
      <c r="R1182" s="76">
        <f>2*30+15</f>
        <v>75</v>
      </c>
      <c r="S1182" s="76" t="s">
        <v>4350</v>
      </c>
      <c r="T1182" s="69">
        <v>13500000</v>
      </c>
      <c r="U1182" s="69">
        <v>5400000</v>
      </c>
      <c r="V1182" s="77">
        <v>1993</v>
      </c>
      <c r="W1182" s="97">
        <v>45596</v>
      </c>
      <c r="X1182" s="45">
        <v>40500000</v>
      </c>
      <c r="Y1182" s="77">
        <v>2595</v>
      </c>
      <c r="Z1182" s="97">
        <v>45611</v>
      </c>
      <c r="AA1182" s="111">
        <v>13500000</v>
      </c>
      <c r="AB1182" s="77" t="s">
        <v>84</v>
      </c>
      <c r="AC1182" s="86">
        <v>45610</v>
      </c>
      <c r="AD1182" s="48" t="s">
        <v>6491</v>
      </c>
      <c r="AE1182" s="8" t="s">
        <v>6492</v>
      </c>
      <c r="AF1182" s="77" t="s">
        <v>87</v>
      </c>
      <c r="AG1182" s="61" t="s">
        <v>130</v>
      </c>
      <c r="AH1182" s="99" t="s">
        <v>3668</v>
      </c>
      <c r="AI1182" s="48" t="s">
        <v>108</v>
      </c>
      <c r="AJ1182" s="59">
        <v>45686</v>
      </c>
      <c r="AK1182" s="50">
        <v>5400000</v>
      </c>
      <c r="AL1182" s="50">
        <v>5400000</v>
      </c>
      <c r="AM1182" s="48">
        <v>129022</v>
      </c>
      <c r="AN1182" s="48">
        <v>1015</v>
      </c>
      <c r="AO1182" s="57">
        <v>45685</v>
      </c>
      <c r="AP1182" s="50">
        <v>5400000</v>
      </c>
      <c r="AQ1182" s="48">
        <v>1057</v>
      </c>
      <c r="AR1182" s="57">
        <v>45692</v>
      </c>
      <c r="AS1182" s="50">
        <v>5400000</v>
      </c>
      <c r="AT1182" s="65">
        <v>1</v>
      </c>
      <c r="AU1182" s="65">
        <v>0</v>
      </c>
      <c r="AV1182" s="65">
        <v>30</v>
      </c>
      <c r="AW1182" s="66" t="s">
        <v>4335</v>
      </c>
      <c r="AX1182" s="52">
        <v>30</v>
      </c>
      <c r="AY1182" s="57">
        <v>45718</v>
      </c>
      <c r="AZ1182" s="37"/>
      <c r="BA1182" s="75"/>
      <c r="BB1182" s="75"/>
      <c r="BC1182" s="75"/>
      <c r="BD1182" s="75"/>
      <c r="BE1182" s="75"/>
      <c r="BF1182" s="75"/>
      <c r="BG1182" s="75"/>
      <c r="BH1182" s="75"/>
      <c r="BI1182" s="75"/>
      <c r="BJ1182" s="75"/>
      <c r="BK1182" s="75"/>
      <c r="BL1182" s="75"/>
      <c r="BM1182" s="75"/>
      <c r="BN1182" s="75"/>
      <c r="BO1182" s="75"/>
      <c r="BP1182" s="75"/>
      <c r="BQ1182" s="75"/>
      <c r="BR1182" s="75"/>
      <c r="BS1182" s="75"/>
      <c r="BT1182" s="75"/>
      <c r="BU1182" s="75"/>
      <c r="BV1182" s="75"/>
      <c r="BW1182" s="75"/>
      <c r="BX1182" s="57">
        <v>45718</v>
      </c>
      <c r="BY1182" s="65">
        <f>R1182+AX1182</f>
        <v>105</v>
      </c>
      <c r="BZ1182" s="66" t="s">
        <v>82</v>
      </c>
      <c r="CA1182" s="42">
        <f>T1182+AL1182</f>
        <v>18900000</v>
      </c>
      <c r="CB1182" s="66" t="s">
        <v>656</v>
      </c>
    </row>
    <row r="1183" spans="1:80" s="58" customFormat="1" ht="29.25" customHeight="1" x14ac:dyDescent="0.3">
      <c r="A1183" s="75">
        <v>1182</v>
      </c>
      <c r="B1183" s="73">
        <v>120152</v>
      </c>
      <c r="C1183" s="70" t="e">
        <v>#N/A</v>
      </c>
      <c r="D1183" s="71" t="s">
        <v>6493</v>
      </c>
      <c r="E1183" s="71" t="s">
        <v>6494</v>
      </c>
      <c r="F1183" s="99" t="s">
        <v>6495</v>
      </c>
      <c r="G1183" s="38" t="s">
        <v>6496</v>
      </c>
      <c r="H1183" s="76" t="s">
        <v>5712</v>
      </c>
      <c r="I1183" s="136" t="s">
        <v>6497</v>
      </c>
      <c r="J1183" s="127" t="s">
        <v>6498</v>
      </c>
      <c r="K1183" s="66" t="s">
        <v>80</v>
      </c>
      <c r="L1183" s="76" t="s">
        <v>4446</v>
      </c>
      <c r="M1183" s="86">
        <v>45604</v>
      </c>
      <c r="N1183" s="86">
        <v>45621</v>
      </c>
      <c r="O1183" s="86">
        <v>45960</v>
      </c>
      <c r="P1183" s="76">
        <v>11</v>
      </c>
      <c r="Q1183" s="76">
        <v>6</v>
      </c>
      <c r="R1183" s="76">
        <f>11*30+6</f>
        <v>336</v>
      </c>
      <c r="S1183" s="76" t="s">
        <v>6499</v>
      </c>
      <c r="T1183" s="69">
        <v>918010709</v>
      </c>
      <c r="U1183" s="69" t="s">
        <v>644</v>
      </c>
      <c r="V1183" s="61" t="s">
        <v>6500</v>
      </c>
      <c r="W1183" s="97">
        <v>45586</v>
      </c>
      <c r="X1183" s="137" t="s">
        <v>6501</v>
      </c>
      <c r="Y1183" s="61" t="s">
        <v>6502</v>
      </c>
      <c r="Z1183" s="97">
        <v>45614</v>
      </c>
      <c r="AA1183" s="109" t="s">
        <v>6503</v>
      </c>
      <c r="AB1183" s="77" t="s">
        <v>84</v>
      </c>
      <c r="AC1183" s="86">
        <v>45610</v>
      </c>
      <c r="AD1183" s="48" t="s">
        <v>644</v>
      </c>
      <c r="AE1183" s="8" t="s">
        <v>6504</v>
      </c>
      <c r="AF1183" s="77" t="s">
        <v>6505</v>
      </c>
      <c r="AG1183" s="61" t="s">
        <v>654</v>
      </c>
      <c r="AH1183" s="61" t="s">
        <v>3342</v>
      </c>
      <c r="AI1183" s="48" t="s">
        <v>77</v>
      </c>
      <c r="AJ1183" s="48" t="s">
        <v>77</v>
      </c>
      <c r="AK1183" s="49"/>
      <c r="AL1183" s="50"/>
      <c r="AM1183" s="48" t="s">
        <v>77</v>
      </c>
      <c r="AN1183" s="48" t="s">
        <v>77</v>
      </c>
      <c r="AO1183" s="48" t="s">
        <v>77</v>
      </c>
      <c r="AP1183" s="48" t="s">
        <v>77</v>
      </c>
      <c r="AQ1183" s="48" t="s">
        <v>77</v>
      </c>
      <c r="AR1183" s="48" t="s">
        <v>77</v>
      </c>
      <c r="AS1183" s="48" t="s">
        <v>77</v>
      </c>
      <c r="AT1183" s="51"/>
      <c r="AU1183" s="51"/>
      <c r="AV1183" s="51"/>
      <c r="AW1183" s="51"/>
      <c r="AX1183" s="52"/>
      <c r="AY1183" s="37"/>
      <c r="AZ1183" s="37"/>
      <c r="BA1183" s="75"/>
      <c r="BB1183" s="75"/>
      <c r="BC1183" s="75"/>
      <c r="BD1183" s="75"/>
      <c r="BE1183" s="75"/>
      <c r="BF1183" s="75"/>
      <c r="BG1183" s="75"/>
      <c r="BH1183" s="75"/>
      <c r="BI1183" s="75"/>
      <c r="BJ1183" s="75"/>
      <c r="BK1183" s="75"/>
      <c r="BL1183" s="75"/>
      <c r="BM1183" s="75"/>
      <c r="BN1183" s="75"/>
      <c r="BO1183" s="75"/>
      <c r="BP1183" s="75"/>
      <c r="BQ1183" s="75"/>
      <c r="BR1183" s="75"/>
      <c r="BS1183" s="75"/>
      <c r="BT1183" s="75"/>
      <c r="BU1183" s="75"/>
      <c r="BV1183" s="75"/>
      <c r="BW1183" s="75"/>
      <c r="BX1183" s="64">
        <f>O1183</f>
        <v>45960</v>
      </c>
      <c r="BY1183" s="65">
        <f>R1183+AX1183</f>
        <v>336</v>
      </c>
      <c r="BZ1183" s="66" t="str">
        <f>S1183</f>
        <v>11 MESES Y 6 DIAS</v>
      </c>
      <c r="CA1183" s="42">
        <f>T1183+AL1183</f>
        <v>918010709</v>
      </c>
      <c r="CB1183" s="66" t="s">
        <v>2890</v>
      </c>
    </row>
    <row r="1184" spans="1:80" s="58" customFormat="1" ht="29.25" customHeight="1" x14ac:dyDescent="0.3">
      <c r="A1184" s="75">
        <v>1183</v>
      </c>
      <c r="B1184" s="73">
        <v>119928</v>
      </c>
      <c r="C1184" s="71" t="s">
        <v>133</v>
      </c>
      <c r="D1184" s="71" t="s">
        <v>134</v>
      </c>
      <c r="E1184" s="71" t="s">
        <v>385</v>
      </c>
      <c r="F1184" s="66" t="s">
        <v>6506</v>
      </c>
      <c r="G1184" s="38" t="s">
        <v>6507</v>
      </c>
      <c r="H1184" s="76" t="s">
        <v>76</v>
      </c>
      <c r="I1184" s="136" t="s">
        <v>6508</v>
      </c>
      <c r="J1184" s="127" t="s">
        <v>6509</v>
      </c>
      <c r="K1184" s="66" t="s">
        <v>80</v>
      </c>
      <c r="L1184" s="76" t="s">
        <v>81</v>
      </c>
      <c r="M1184" s="86">
        <v>45611</v>
      </c>
      <c r="N1184" s="86">
        <v>45616</v>
      </c>
      <c r="O1184" s="86">
        <v>45692</v>
      </c>
      <c r="P1184" s="76">
        <v>2</v>
      </c>
      <c r="Q1184" s="76">
        <v>15</v>
      </c>
      <c r="R1184" s="76">
        <f>2*30+15</f>
        <v>75</v>
      </c>
      <c r="S1184" s="76" t="s">
        <v>4350</v>
      </c>
      <c r="T1184" s="69">
        <v>7000000</v>
      </c>
      <c r="U1184" s="69">
        <v>2800000</v>
      </c>
      <c r="V1184" s="77">
        <v>1965</v>
      </c>
      <c r="W1184" s="97">
        <v>45587</v>
      </c>
      <c r="X1184" s="45">
        <v>56000000</v>
      </c>
      <c r="Y1184" s="77">
        <v>2601</v>
      </c>
      <c r="Z1184" s="97">
        <v>45616</v>
      </c>
      <c r="AA1184" s="111">
        <v>7000000</v>
      </c>
      <c r="AB1184" s="77" t="s">
        <v>84</v>
      </c>
      <c r="AC1184" s="86">
        <v>45611</v>
      </c>
      <c r="AD1184" s="48" t="s">
        <v>6510</v>
      </c>
      <c r="AE1184" s="8" t="s">
        <v>6511</v>
      </c>
      <c r="AF1184" s="77" t="s">
        <v>87</v>
      </c>
      <c r="AG1184" s="48" t="s">
        <v>626</v>
      </c>
      <c r="AH1184" s="60" t="s">
        <v>4568</v>
      </c>
      <c r="AI1184" s="48" t="s">
        <v>108</v>
      </c>
      <c r="AJ1184" s="97">
        <v>45653</v>
      </c>
      <c r="AK1184" s="50">
        <v>2800000</v>
      </c>
      <c r="AL1184" s="50">
        <v>2800000</v>
      </c>
      <c r="AM1184" s="48">
        <v>124880</v>
      </c>
      <c r="AN1184" s="46">
        <v>2205</v>
      </c>
      <c r="AO1184" s="59">
        <v>45649</v>
      </c>
      <c r="AP1184" s="50">
        <v>2800000</v>
      </c>
      <c r="AQ1184" s="46">
        <v>2822</v>
      </c>
      <c r="AR1184" s="59">
        <v>45656</v>
      </c>
      <c r="AS1184" s="50">
        <v>2800000</v>
      </c>
      <c r="AT1184" s="66">
        <v>1</v>
      </c>
      <c r="AU1184" s="66">
        <v>0</v>
      </c>
      <c r="AV1184" s="66">
        <f>AT1184*30+AU1184</f>
        <v>30</v>
      </c>
      <c r="AW1184" s="66" t="s">
        <v>6120</v>
      </c>
      <c r="AX1184" s="66">
        <v>30</v>
      </c>
      <c r="AY1184" s="86">
        <v>45720</v>
      </c>
      <c r="AZ1184" s="75"/>
      <c r="BA1184" s="75"/>
      <c r="BB1184" s="75"/>
      <c r="BC1184" s="75"/>
      <c r="BD1184" s="75"/>
      <c r="BE1184" s="75"/>
      <c r="BF1184" s="75"/>
      <c r="BG1184" s="75"/>
      <c r="BH1184" s="75"/>
      <c r="BI1184" s="75"/>
      <c r="BJ1184" s="75"/>
      <c r="BK1184" s="75"/>
      <c r="BL1184" s="75"/>
      <c r="BM1184" s="75"/>
      <c r="BN1184" s="75"/>
      <c r="BO1184" s="75"/>
      <c r="BP1184" s="75"/>
      <c r="BQ1184" s="75"/>
      <c r="BR1184" s="75"/>
      <c r="BS1184" s="75"/>
      <c r="BT1184" s="75"/>
      <c r="BU1184" s="75"/>
      <c r="BV1184" s="75"/>
      <c r="BW1184" s="75"/>
      <c r="BX1184" s="86">
        <v>45720</v>
      </c>
      <c r="BY1184" s="65">
        <f>R1184+AX1184</f>
        <v>105</v>
      </c>
      <c r="BZ1184" s="66" t="s">
        <v>82</v>
      </c>
      <c r="CA1184" s="42">
        <f>T1184+AL1184</f>
        <v>9800000</v>
      </c>
      <c r="CB1184" s="66" t="s">
        <v>656</v>
      </c>
    </row>
    <row r="1185" spans="1:80" s="58" customFormat="1" ht="29.25" customHeight="1" x14ac:dyDescent="0.3">
      <c r="A1185" s="75">
        <v>1184</v>
      </c>
      <c r="B1185" s="73">
        <v>119928</v>
      </c>
      <c r="C1185" s="71" t="s">
        <v>133</v>
      </c>
      <c r="D1185" s="71" t="s">
        <v>134</v>
      </c>
      <c r="E1185" s="71" t="s">
        <v>385</v>
      </c>
      <c r="F1185" s="66" t="s">
        <v>6512</v>
      </c>
      <c r="G1185" s="38" t="s">
        <v>6513</v>
      </c>
      <c r="H1185" s="76" t="s">
        <v>76</v>
      </c>
      <c r="I1185" s="136" t="s">
        <v>6514</v>
      </c>
      <c r="J1185" s="127" t="s">
        <v>6515</v>
      </c>
      <c r="K1185" s="66" t="s">
        <v>80</v>
      </c>
      <c r="L1185" s="76" t="s">
        <v>81</v>
      </c>
      <c r="M1185" s="86">
        <v>45611</v>
      </c>
      <c r="N1185" s="86">
        <v>45616</v>
      </c>
      <c r="O1185" s="86">
        <v>45692</v>
      </c>
      <c r="P1185" s="76">
        <v>2</v>
      </c>
      <c r="Q1185" s="76">
        <v>15</v>
      </c>
      <c r="R1185" s="76">
        <f>2*30+15</f>
        <v>75</v>
      </c>
      <c r="S1185" s="76" t="s">
        <v>4350</v>
      </c>
      <c r="T1185" s="69">
        <v>7000000</v>
      </c>
      <c r="U1185" s="69">
        <v>2800000</v>
      </c>
      <c r="V1185" s="77">
        <v>1965</v>
      </c>
      <c r="W1185" s="97">
        <v>45587</v>
      </c>
      <c r="X1185" s="45">
        <v>56000000</v>
      </c>
      <c r="Y1185" s="77">
        <v>2602</v>
      </c>
      <c r="Z1185" s="97">
        <v>45616</v>
      </c>
      <c r="AA1185" s="111">
        <v>7000000</v>
      </c>
      <c r="AB1185" s="77" t="s">
        <v>84</v>
      </c>
      <c r="AC1185" s="86">
        <v>45611</v>
      </c>
      <c r="AD1185" s="48" t="s">
        <v>6516</v>
      </c>
      <c r="AE1185" s="8" t="s">
        <v>6517</v>
      </c>
      <c r="AF1185" s="77" t="s">
        <v>87</v>
      </c>
      <c r="AG1185" s="48" t="s">
        <v>626</v>
      </c>
      <c r="AH1185" s="60" t="s">
        <v>4568</v>
      </c>
      <c r="AI1185" s="48" t="s">
        <v>108</v>
      </c>
      <c r="AJ1185" s="97">
        <v>45653</v>
      </c>
      <c r="AK1185" s="50">
        <v>2800000</v>
      </c>
      <c r="AL1185" s="50">
        <v>2800000</v>
      </c>
      <c r="AM1185" s="48">
        <v>124882</v>
      </c>
      <c r="AN1185" s="46">
        <v>2206</v>
      </c>
      <c r="AO1185" s="59">
        <v>45649</v>
      </c>
      <c r="AP1185" s="50">
        <v>2800000</v>
      </c>
      <c r="AQ1185" s="46">
        <v>2823</v>
      </c>
      <c r="AR1185" s="59">
        <v>45656</v>
      </c>
      <c r="AS1185" s="50">
        <v>2800000</v>
      </c>
      <c r="AT1185" s="66">
        <v>1</v>
      </c>
      <c r="AU1185" s="66">
        <v>0</v>
      </c>
      <c r="AV1185" s="66">
        <f>AT1185*30+AU1185</f>
        <v>30</v>
      </c>
      <c r="AW1185" s="66" t="s">
        <v>6120</v>
      </c>
      <c r="AX1185" s="66">
        <v>30</v>
      </c>
      <c r="AY1185" s="86">
        <v>45720</v>
      </c>
      <c r="AZ1185" s="75"/>
      <c r="BA1185" s="75"/>
      <c r="BB1185" s="75"/>
      <c r="BC1185" s="75"/>
      <c r="BD1185" s="75"/>
      <c r="BE1185" s="75"/>
      <c r="BF1185" s="75"/>
      <c r="BG1185" s="75"/>
      <c r="BH1185" s="75"/>
      <c r="BI1185" s="75"/>
      <c r="BJ1185" s="75"/>
      <c r="BK1185" s="75"/>
      <c r="BL1185" s="75"/>
      <c r="BM1185" s="75"/>
      <c r="BN1185" s="75"/>
      <c r="BO1185" s="75"/>
      <c r="BP1185" s="75"/>
      <c r="BQ1185" s="75"/>
      <c r="BR1185" s="75"/>
      <c r="BS1185" s="75"/>
      <c r="BT1185" s="75"/>
      <c r="BU1185" s="75"/>
      <c r="BV1185" s="75"/>
      <c r="BW1185" s="75"/>
      <c r="BX1185" s="86">
        <v>45720</v>
      </c>
      <c r="BY1185" s="65">
        <f>R1185+AX1185</f>
        <v>105</v>
      </c>
      <c r="BZ1185" s="66" t="s">
        <v>82</v>
      </c>
      <c r="CA1185" s="42">
        <f>T1185+AL1185</f>
        <v>9800000</v>
      </c>
      <c r="CB1185" s="66" t="s">
        <v>656</v>
      </c>
    </row>
    <row r="1186" spans="1:80" s="58" customFormat="1" ht="29.25" customHeight="1" x14ac:dyDescent="0.3">
      <c r="A1186" s="75">
        <v>1185</v>
      </c>
      <c r="B1186" s="73">
        <v>119925</v>
      </c>
      <c r="C1186" s="71" t="s">
        <v>133</v>
      </c>
      <c r="D1186" s="71" t="s">
        <v>134</v>
      </c>
      <c r="E1186" s="71" t="s">
        <v>385</v>
      </c>
      <c r="F1186" s="66" t="s">
        <v>6518</v>
      </c>
      <c r="G1186" s="38" t="s">
        <v>6519</v>
      </c>
      <c r="H1186" s="76" t="s">
        <v>76</v>
      </c>
      <c r="I1186" s="136" t="s">
        <v>6520</v>
      </c>
      <c r="J1186" s="127" t="s">
        <v>1112</v>
      </c>
      <c r="K1186" s="76" t="s">
        <v>80</v>
      </c>
      <c r="L1186" s="76" t="s">
        <v>81</v>
      </c>
      <c r="M1186" s="86">
        <v>45611</v>
      </c>
      <c r="N1186" s="86">
        <v>45616</v>
      </c>
      <c r="O1186" s="86">
        <v>45692</v>
      </c>
      <c r="P1186" s="76">
        <v>2</v>
      </c>
      <c r="Q1186" s="76">
        <v>15</v>
      </c>
      <c r="R1186" s="76">
        <f>2*30+15</f>
        <v>75</v>
      </c>
      <c r="S1186" s="76" t="s">
        <v>4350</v>
      </c>
      <c r="T1186" s="69">
        <v>13750000</v>
      </c>
      <c r="U1186" s="69">
        <v>5500000</v>
      </c>
      <c r="V1186" s="77">
        <v>1991</v>
      </c>
      <c r="W1186" s="97">
        <v>45590</v>
      </c>
      <c r="X1186" s="45">
        <v>55000000</v>
      </c>
      <c r="Y1186" s="77">
        <v>2603</v>
      </c>
      <c r="Z1186" s="97">
        <v>45616</v>
      </c>
      <c r="AA1186" s="111">
        <v>13750000</v>
      </c>
      <c r="AB1186" s="77" t="s">
        <v>84</v>
      </c>
      <c r="AC1186" s="86">
        <v>45611</v>
      </c>
      <c r="AD1186" s="48" t="s">
        <v>6521</v>
      </c>
      <c r="AE1186" s="8" t="s">
        <v>6522</v>
      </c>
      <c r="AF1186" s="77" t="s">
        <v>87</v>
      </c>
      <c r="AG1186" s="48" t="s">
        <v>3907</v>
      </c>
      <c r="AH1186" s="61" t="s">
        <v>5157</v>
      </c>
      <c r="AI1186" s="48" t="s">
        <v>2887</v>
      </c>
      <c r="AJ1186" s="59">
        <v>45692</v>
      </c>
      <c r="AK1186" s="50">
        <v>5500000</v>
      </c>
      <c r="AL1186" s="50">
        <v>5500000</v>
      </c>
      <c r="AM1186" s="48">
        <v>129737</v>
      </c>
      <c r="AN1186" s="48">
        <v>1076</v>
      </c>
      <c r="AO1186" s="57">
        <v>45691</v>
      </c>
      <c r="AP1186" s="50">
        <v>5500000</v>
      </c>
      <c r="AQ1186" s="48">
        <v>1084</v>
      </c>
      <c r="AR1186" s="57">
        <v>45693</v>
      </c>
      <c r="AS1186" s="50">
        <v>5500000</v>
      </c>
      <c r="AT1186" s="52">
        <v>1</v>
      </c>
      <c r="AU1186" s="52">
        <v>0</v>
      </c>
      <c r="AV1186" s="52">
        <v>30</v>
      </c>
      <c r="AW1186" s="52" t="s">
        <v>4335</v>
      </c>
      <c r="AX1186" s="52">
        <v>30</v>
      </c>
      <c r="AY1186" s="57">
        <v>45720</v>
      </c>
      <c r="AZ1186" s="37"/>
      <c r="BA1186" s="75"/>
      <c r="BB1186" s="75"/>
      <c r="BC1186" s="75"/>
      <c r="BD1186" s="75"/>
      <c r="BE1186" s="75"/>
      <c r="BF1186" s="75"/>
      <c r="BG1186" s="75"/>
      <c r="BH1186" s="75"/>
      <c r="BI1186" s="75"/>
      <c r="BJ1186" s="75"/>
      <c r="BK1186" s="75"/>
      <c r="BL1186" s="75"/>
      <c r="BM1186" s="75"/>
      <c r="BN1186" s="75"/>
      <c r="BO1186" s="75"/>
      <c r="BP1186" s="75"/>
      <c r="BQ1186" s="75"/>
      <c r="BR1186" s="75"/>
      <c r="BS1186" s="75"/>
      <c r="BT1186" s="75"/>
      <c r="BU1186" s="75"/>
      <c r="BV1186" s="75"/>
      <c r="BW1186" s="75"/>
      <c r="BX1186" s="64">
        <v>45720</v>
      </c>
      <c r="BY1186" s="65">
        <f>R1186+AX1186</f>
        <v>105</v>
      </c>
      <c r="BZ1186" s="66" t="s">
        <v>82</v>
      </c>
      <c r="CA1186" s="42">
        <f>T1186+AL1186</f>
        <v>19250000</v>
      </c>
      <c r="CB1186" s="66" t="s">
        <v>656</v>
      </c>
    </row>
    <row r="1187" spans="1:80" s="58" customFormat="1" ht="29.25" customHeight="1" x14ac:dyDescent="0.3">
      <c r="A1187" s="75">
        <v>1186</v>
      </c>
      <c r="B1187" s="73">
        <v>120029</v>
      </c>
      <c r="C1187" s="70" t="e">
        <v>#N/A</v>
      </c>
      <c r="D1187" s="71" t="s">
        <v>6523</v>
      </c>
      <c r="E1187" s="71" t="s">
        <v>6524</v>
      </c>
      <c r="F1187" s="99" t="s">
        <v>6525</v>
      </c>
      <c r="G1187" s="38" t="s">
        <v>6526</v>
      </c>
      <c r="H1187" s="76" t="s">
        <v>4644</v>
      </c>
      <c r="I1187" s="136" t="s">
        <v>6527</v>
      </c>
      <c r="J1187" s="127" t="s">
        <v>6528</v>
      </c>
      <c r="K1187" s="76" t="s">
        <v>2876</v>
      </c>
      <c r="L1187" s="76" t="s">
        <v>2877</v>
      </c>
      <c r="M1187" s="86">
        <v>45610</v>
      </c>
      <c r="N1187" s="86">
        <v>45611</v>
      </c>
      <c r="O1187" s="86">
        <v>45975</v>
      </c>
      <c r="P1187" s="76">
        <v>12</v>
      </c>
      <c r="Q1187" s="76">
        <v>0</v>
      </c>
      <c r="R1187" s="76">
        <v>360</v>
      </c>
      <c r="S1187" s="76" t="s">
        <v>4312</v>
      </c>
      <c r="T1187" s="69">
        <v>98980000</v>
      </c>
      <c r="U1187" s="69" t="s">
        <v>644</v>
      </c>
      <c r="V1187" s="77">
        <v>1958</v>
      </c>
      <c r="W1187" s="97">
        <v>45582</v>
      </c>
      <c r="X1187" s="45">
        <v>98980000</v>
      </c>
      <c r="Y1187" s="77">
        <v>2598</v>
      </c>
      <c r="Z1187" s="97">
        <v>45611</v>
      </c>
      <c r="AA1187" s="111">
        <v>98980000</v>
      </c>
      <c r="AB1187" s="77" t="s">
        <v>3171</v>
      </c>
      <c r="AC1187" s="86">
        <v>45610</v>
      </c>
      <c r="AD1187" s="48" t="s">
        <v>644</v>
      </c>
      <c r="AE1187" s="8" t="s">
        <v>6529</v>
      </c>
      <c r="AF1187" s="77" t="s">
        <v>2884</v>
      </c>
      <c r="AG1187" s="61" t="s">
        <v>654</v>
      </c>
      <c r="AH1187" s="61" t="s">
        <v>6530</v>
      </c>
      <c r="AI1187" s="48" t="s">
        <v>77</v>
      </c>
      <c r="AJ1187" s="48" t="s">
        <v>77</v>
      </c>
      <c r="AK1187" s="49"/>
      <c r="AL1187" s="50"/>
      <c r="AM1187" s="48" t="s">
        <v>77</v>
      </c>
      <c r="AN1187" s="48" t="s">
        <v>77</v>
      </c>
      <c r="AO1187" s="48" t="s">
        <v>77</v>
      </c>
      <c r="AP1187" s="48" t="s">
        <v>77</v>
      </c>
      <c r="AQ1187" s="48" t="s">
        <v>77</v>
      </c>
      <c r="AR1187" s="48" t="s">
        <v>77</v>
      </c>
      <c r="AS1187" s="48" t="s">
        <v>77</v>
      </c>
      <c r="AT1187" s="51"/>
      <c r="AU1187" s="51"/>
      <c r="AV1187" s="51"/>
      <c r="AW1187" s="51"/>
      <c r="AX1187" s="52"/>
      <c r="AY1187" s="37"/>
      <c r="AZ1187" s="37"/>
      <c r="BA1187" s="75"/>
      <c r="BB1187" s="75"/>
      <c r="BC1187" s="75"/>
      <c r="BD1187" s="75"/>
      <c r="BE1187" s="75"/>
      <c r="BF1187" s="75"/>
      <c r="BG1187" s="75"/>
      <c r="BH1187" s="75"/>
      <c r="BI1187" s="75"/>
      <c r="BJ1187" s="75"/>
      <c r="BK1187" s="75"/>
      <c r="BL1187" s="75"/>
      <c r="BM1187" s="75"/>
      <c r="BN1187" s="75"/>
      <c r="BO1187" s="75"/>
      <c r="BP1187" s="75"/>
      <c r="BQ1187" s="75"/>
      <c r="BR1187" s="75"/>
      <c r="BS1187" s="75"/>
      <c r="BT1187" s="75"/>
      <c r="BU1187" s="75"/>
      <c r="BV1187" s="75"/>
      <c r="BW1187" s="75"/>
      <c r="BX1187" s="64">
        <f>O1187</f>
        <v>45975</v>
      </c>
      <c r="BY1187" s="65">
        <f>R1187+AX1187</f>
        <v>360</v>
      </c>
      <c r="BZ1187" s="66" t="str">
        <f>S1187</f>
        <v xml:space="preserve">12 MESES </v>
      </c>
      <c r="CA1187" s="42">
        <f>T1187+AL1187</f>
        <v>98980000</v>
      </c>
      <c r="CB1187" s="66" t="s">
        <v>2890</v>
      </c>
    </row>
    <row r="1188" spans="1:80" s="58" customFormat="1" ht="29.25" customHeight="1" x14ac:dyDescent="0.3">
      <c r="A1188" s="75">
        <v>1187</v>
      </c>
      <c r="B1188" s="73">
        <v>120129</v>
      </c>
      <c r="C1188" s="71" t="s">
        <v>121</v>
      </c>
      <c r="D1188" s="71" t="s">
        <v>122</v>
      </c>
      <c r="E1188" s="71" t="s">
        <v>123</v>
      </c>
      <c r="F1188" s="66" t="s">
        <v>6531</v>
      </c>
      <c r="G1188" s="38" t="s">
        <v>252</v>
      </c>
      <c r="H1188" s="76" t="s">
        <v>76</v>
      </c>
      <c r="I1188" s="136" t="s">
        <v>6532</v>
      </c>
      <c r="J1188" s="127" t="s">
        <v>6533</v>
      </c>
      <c r="K1188" s="76" t="s">
        <v>80</v>
      </c>
      <c r="L1188" s="76" t="s">
        <v>81</v>
      </c>
      <c r="M1188" s="86">
        <v>45616</v>
      </c>
      <c r="N1188" s="86">
        <v>45617</v>
      </c>
      <c r="O1188" s="86">
        <v>45693</v>
      </c>
      <c r="P1188" s="76">
        <v>2</v>
      </c>
      <c r="Q1188" s="76">
        <v>15</v>
      </c>
      <c r="R1188" s="76">
        <f>2*30+15</f>
        <v>75</v>
      </c>
      <c r="S1188" s="76" t="s">
        <v>4350</v>
      </c>
      <c r="T1188" s="69">
        <v>10000000</v>
      </c>
      <c r="U1188" s="69">
        <v>4000000</v>
      </c>
      <c r="V1188" s="77">
        <v>1995</v>
      </c>
      <c r="W1188" s="97">
        <v>45596</v>
      </c>
      <c r="X1188" s="45">
        <v>10000000</v>
      </c>
      <c r="Y1188" s="77">
        <v>2604</v>
      </c>
      <c r="Z1188" s="97">
        <v>45616</v>
      </c>
      <c r="AA1188" s="111">
        <v>10000000</v>
      </c>
      <c r="AB1188" s="77" t="s">
        <v>84</v>
      </c>
      <c r="AC1188" s="86">
        <v>45615</v>
      </c>
      <c r="AD1188" s="48" t="s">
        <v>6534</v>
      </c>
      <c r="AE1188" s="8" t="s">
        <v>6535</v>
      </c>
      <c r="AF1188" s="77" t="s">
        <v>87</v>
      </c>
      <c r="AG1188" s="61" t="s">
        <v>130</v>
      </c>
      <c r="AH1188" s="99" t="s">
        <v>3668</v>
      </c>
      <c r="AI1188" s="48" t="s">
        <v>108</v>
      </c>
      <c r="AJ1188" s="59">
        <v>45687</v>
      </c>
      <c r="AK1188" s="50">
        <v>4000000</v>
      </c>
      <c r="AL1188" s="50">
        <v>4000000</v>
      </c>
      <c r="AM1188" s="48">
        <v>129043</v>
      </c>
      <c r="AN1188" s="48">
        <v>1025</v>
      </c>
      <c r="AO1188" s="57">
        <v>45685</v>
      </c>
      <c r="AP1188" s="50">
        <v>4000000</v>
      </c>
      <c r="AQ1188" s="48">
        <v>1058</v>
      </c>
      <c r="AR1188" s="57">
        <v>45692</v>
      </c>
      <c r="AS1188" s="50">
        <v>4000000</v>
      </c>
      <c r="AT1188" s="65">
        <v>1</v>
      </c>
      <c r="AU1188" s="65">
        <v>0</v>
      </c>
      <c r="AV1188" s="65">
        <v>30</v>
      </c>
      <c r="AW1188" s="66" t="s">
        <v>4335</v>
      </c>
      <c r="AX1188" s="52">
        <v>30</v>
      </c>
      <c r="AY1188" s="57">
        <v>45721</v>
      </c>
      <c r="AZ1188" s="37"/>
      <c r="BA1188" s="75"/>
      <c r="BB1188" s="75"/>
      <c r="BC1188" s="75"/>
      <c r="BD1188" s="75"/>
      <c r="BE1188" s="75"/>
      <c r="BF1188" s="75"/>
      <c r="BG1188" s="75"/>
      <c r="BH1188" s="75"/>
      <c r="BI1188" s="75"/>
      <c r="BJ1188" s="75"/>
      <c r="BK1188" s="75"/>
      <c r="BL1188" s="75"/>
      <c r="BM1188" s="75"/>
      <c r="BN1188" s="75"/>
      <c r="BO1188" s="75"/>
      <c r="BP1188" s="75"/>
      <c r="BQ1188" s="75"/>
      <c r="BR1188" s="75"/>
      <c r="BS1188" s="75"/>
      <c r="BT1188" s="75"/>
      <c r="BU1188" s="75"/>
      <c r="BV1188" s="75"/>
      <c r="BW1188" s="75"/>
      <c r="BX1188" s="57">
        <v>45721</v>
      </c>
      <c r="BY1188" s="65">
        <f>R1188+AX1188</f>
        <v>105</v>
      </c>
      <c r="BZ1188" s="66" t="s">
        <v>82</v>
      </c>
      <c r="CA1188" s="42">
        <f>T1188+AL1188</f>
        <v>14000000</v>
      </c>
      <c r="CB1188" s="66" t="s">
        <v>656</v>
      </c>
    </row>
    <row r="1189" spans="1:80" s="58" customFormat="1" ht="29.25" customHeight="1" x14ac:dyDescent="0.3">
      <c r="A1189" s="75">
        <v>1188</v>
      </c>
      <c r="B1189" s="73">
        <v>120127</v>
      </c>
      <c r="C1189" s="71" t="s">
        <v>121</v>
      </c>
      <c r="D1189" s="71" t="s">
        <v>122</v>
      </c>
      <c r="E1189" s="71" t="s">
        <v>123</v>
      </c>
      <c r="F1189" s="66" t="s">
        <v>6536</v>
      </c>
      <c r="G1189" s="38" t="s">
        <v>6537</v>
      </c>
      <c r="H1189" s="76" t="s">
        <v>76</v>
      </c>
      <c r="I1189" s="136" t="s">
        <v>6538</v>
      </c>
      <c r="J1189" s="127" t="s">
        <v>127</v>
      </c>
      <c r="K1189" s="76" t="s">
        <v>80</v>
      </c>
      <c r="L1189" s="76" t="s">
        <v>81</v>
      </c>
      <c r="M1189" s="86">
        <v>45617</v>
      </c>
      <c r="N1189" s="44">
        <v>45621</v>
      </c>
      <c r="O1189" s="44">
        <v>45697</v>
      </c>
      <c r="P1189" s="76">
        <v>2</v>
      </c>
      <c r="Q1189" s="76">
        <v>15</v>
      </c>
      <c r="R1189" s="76">
        <f>2*30+15</f>
        <v>75</v>
      </c>
      <c r="S1189" s="76" t="s">
        <v>4350</v>
      </c>
      <c r="T1189" s="69">
        <v>13500000</v>
      </c>
      <c r="U1189" s="69">
        <v>5400000</v>
      </c>
      <c r="V1189" s="77">
        <v>1994</v>
      </c>
      <c r="W1189" s="97">
        <v>45596</v>
      </c>
      <c r="X1189" s="45">
        <v>27000000</v>
      </c>
      <c r="Y1189" s="77">
        <v>2605</v>
      </c>
      <c r="Z1189" s="97">
        <v>45621</v>
      </c>
      <c r="AA1189" s="111">
        <v>13500000</v>
      </c>
      <c r="AB1189" s="77" t="s">
        <v>84</v>
      </c>
      <c r="AC1189" s="86">
        <v>45617</v>
      </c>
      <c r="AD1189" s="48" t="s">
        <v>6539</v>
      </c>
      <c r="AE1189" s="8" t="s">
        <v>6540</v>
      </c>
      <c r="AF1189" s="77" t="s">
        <v>87</v>
      </c>
      <c r="AG1189" s="61" t="s">
        <v>130</v>
      </c>
      <c r="AH1189" s="99" t="s">
        <v>3668</v>
      </c>
      <c r="AI1189" s="48" t="s">
        <v>108</v>
      </c>
      <c r="AJ1189" s="59">
        <v>45693</v>
      </c>
      <c r="AK1189" s="50">
        <v>5400000</v>
      </c>
      <c r="AL1189" s="50">
        <v>5400000</v>
      </c>
      <c r="AM1189" s="48">
        <v>129012</v>
      </c>
      <c r="AN1189" s="48">
        <v>1007</v>
      </c>
      <c r="AO1189" s="57">
        <v>45685</v>
      </c>
      <c r="AP1189" s="50">
        <v>5400000</v>
      </c>
      <c r="AQ1189" s="48">
        <v>1094</v>
      </c>
      <c r="AR1189" s="57">
        <v>45698</v>
      </c>
      <c r="AS1189" s="50">
        <v>5400000</v>
      </c>
      <c r="AT1189" s="66">
        <v>1</v>
      </c>
      <c r="AU1189" s="66">
        <v>0</v>
      </c>
      <c r="AV1189" s="66">
        <v>30</v>
      </c>
      <c r="AW1189" s="66" t="s">
        <v>4335</v>
      </c>
      <c r="AX1189" s="66">
        <v>30</v>
      </c>
      <c r="AY1189" s="57">
        <v>45725</v>
      </c>
      <c r="AZ1189" s="37"/>
      <c r="BA1189" s="75"/>
      <c r="BB1189" s="75"/>
      <c r="BC1189" s="75"/>
      <c r="BD1189" s="75"/>
      <c r="BE1189" s="75"/>
      <c r="BF1189" s="75"/>
      <c r="BG1189" s="75"/>
      <c r="BH1189" s="75"/>
      <c r="BI1189" s="75"/>
      <c r="BJ1189" s="75"/>
      <c r="BK1189" s="75"/>
      <c r="BL1189" s="75"/>
      <c r="BM1189" s="75"/>
      <c r="BN1189" s="75"/>
      <c r="BO1189" s="75"/>
      <c r="BP1189" s="75"/>
      <c r="BQ1189" s="75"/>
      <c r="BR1189" s="75"/>
      <c r="BS1189" s="75"/>
      <c r="BT1189" s="75"/>
      <c r="BU1189" s="75"/>
      <c r="BV1189" s="75"/>
      <c r="BW1189" s="75"/>
      <c r="BX1189" s="64">
        <v>45725</v>
      </c>
      <c r="BY1189" s="65">
        <f>R1189+AX1189</f>
        <v>105</v>
      </c>
      <c r="BZ1189" s="66" t="str">
        <f>S1189</f>
        <v>2 MESES Y 15 DIAS</v>
      </c>
      <c r="CA1189" s="42">
        <f>T1189+AL1189</f>
        <v>18900000</v>
      </c>
      <c r="CB1189" s="66" t="s">
        <v>656</v>
      </c>
    </row>
    <row r="1190" spans="1:80" s="58" customFormat="1" ht="29.25" customHeight="1" x14ac:dyDescent="0.3">
      <c r="A1190" s="75">
        <v>1189</v>
      </c>
      <c r="B1190" s="73">
        <v>120737</v>
      </c>
      <c r="C1190" s="71" t="s">
        <v>71</v>
      </c>
      <c r="D1190" s="71" t="s">
        <v>72</v>
      </c>
      <c r="E1190" s="71" t="s">
        <v>73</v>
      </c>
      <c r="F1190" s="66" t="s">
        <v>6541</v>
      </c>
      <c r="G1190" s="38" t="s">
        <v>6542</v>
      </c>
      <c r="H1190" s="76" t="s">
        <v>76</v>
      </c>
      <c r="I1190" s="136" t="s">
        <v>6543</v>
      </c>
      <c r="J1190" s="127" t="s">
        <v>6375</v>
      </c>
      <c r="K1190" s="76" t="s">
        <v>80</v>
      </c>
      <c r="L1190" s="76" t="s">
        <v>81</v>
      </c>
      <c r="M1190" s="86">
        <v>45618</v>
      </c>
      <c r="N1190" s="44">
        <v>45623</v>
      </c>
      <c r="O1190" s="44">
        <v>45683</v>
      </c>
      <c r="P1190" s="76">
        <v>2</v>
      </c>
      <c r="Q1190" s="76">
        <v>0</v>
      </c>
      <c r="R1190" s="76">
        <v>60</v>
      </c>
      <c r="S1190" s="76" t="s">
        <v>3264</v>
      </c>
      <c r="T1190" s="69">
        <v>16000000</v>
      </c>
      <c r="U1190" s="69">
        <v>8000000</v>
      </c>
      <c r="V1190" s="77">
        <v>2012</v>
      </c>
      <c r="W1190" s="97">
        <v>45610</v>
      </c>
      <c r="X1190" s="45">
        <v>16000000</v>
      </c>
      <c r="Y1190" s="77">
        <v>2606</v>
      </c>
      <c r="Z1190" s="97">
        <v>45621</v>
      </c>
      <c r="AA1190" s="111">
        <v>16000000</v>
      </c>
      <c r="AB1190" s="77" t="s">
        <v>84</v>
      </c>
      <c r="AC1190" s="86">
        <v>45618</v>
      </c>
      <c r="AD1190" s="48" t="s">
        <v>6544</v>
      </c>
      <c r="AE1190" s="8" t="s">
        <v>6545</v>
      </c>
      <c r="AF1190" s="77" t="s">
        <v>87</v>
      </c>
      <c r="AG1190" s="61" t="s">
        <v>359</v>
      </c>
      <c r="AH1190" s="48" t="s">
        <v>2909</v>
      </c>
      <c r="AI1190" s="48" t="s">
        <v>108</v>
      </c>
      <c r="AJ1190" s="59">
        <v>45681</v>
      </c>
      <c r="AK1190" s="50">
        <v>8000000</v>
      </c>
      <c r="AL1190" s="50">
        <v>8000000</v>
      </c>
      <c r="AM1190" s="48">
        <v>128944</v>
      </c>
      <c r="AN1190" s="48">
        <v>996</v>
      </c>
      <c r="AO1190" s="57">
        <v>45681</v>
      </c>
      <c r="AP1190" s="50">
        <v>8000000</v>
      </c>
      <c r="AQ1190" s="48">
        <v>1018</v>
      </c>
      <c r="AR1190" s="57">
        <v>45685</v>
      </c>
      <c r="AS1190" s="50">
        <v>8000000</v>
      </c>
      <c r="AT1190" s="65">
        <v>1</v>
      </c>
      <c r="AU1190" s="65">
        <v>0</v>
      </c>
      <c r="AV1190" s="65">
        <v>30</v>
      </c>
      <c r="AW1190" s="66" t="s">
        <v>4335</v>
      </c>
      <c r="AX1190" s="52">
        <v>30</v>
      </c>
      <c r="AY1190" s="57">
        <v>45714</v>
      </c>
      <c r="AZ1190" s="37"/>
      <c r="BA1190" s="75"/>
      <c r="BB1190" s="75"/>
      <c r="BC1190" s="75"/>
      <c r="BD1190" s="75"/>
      <c r="BE1190" s="75"/>
      <c r="BF1190" s="75"/>
      <c r="BG1190" s="75"/>
      <c r="BH1190" s="75"/>
      <c r="BI1190" s="75"/>
      <c r="BJ1190" s="75"/>
      <c r="BK1190" s="75"/>
      <c r="BL1190" s="75"/>
      <c r="BM1190" s="75"/>
      <c r="BN1190" s="75"/>
      <c r="BO1190" s="75"/>
      <c r="BP1190" s="75"/>
      <c r="BQ1190" s="75"/>
      <c r="BR1190" s="75"/>
      <c r="BS1190" s="75"/>
      <c r="BT1190" s="75"/>
      <c r="BU1190" s="75"/>
      <c r="BV1190" s="75"/>
      <c r="BW1190" s="75"/>
      <c r="BX1190" s="57">
        <v>45714</v>
      </c>
      <c r="BY1190" s="65">
        <f>R1190+AX1190</f>
        <v>90</v>
      </c>
      <c r="BZ1190" s="66" t="s">
        <v>2842</v>
      </c>
      <c r="CA1190" s="42">
        <f>T1190+AL1190</f>
        <v>24000000</v>
      </c>
      <c r="CB1190" s="66" t="s">
        <v>656</v>
      </c>
    </row>
    <row r="1191" spans="1:80" s="58" customFormat="1" ht="29.25" customHeight="1" x14ac:dyDescent="0.3">
      <c r="A1191" s="75">
        <v>1190</v>
      </c>
      <c r="B1191" s="73">
        <v>120945</v>
      </c>
      <c r="C1191" s="99" t="e">
        <v>#N/A</v>
      </c>
      <c r="D1191" s="71" t="s">
        <v>6546</v>
      </c>
      <c r="E1191" s="71" t="s">
        <v>6547</v>
      </c>
      <c r="F1191" s="99" t="s">
        <v>6548</v>
      </c>
      <c r="G1191" s="38" t="s">
        <v>6549</v>
      </c>
      <c r="H1191" s="76" t="s">
        <v>5712</v>
      </c>
      <c r="I1191" s="136" t="s">
        <v>6550</v>
      </c>
      <c r="J1191" s="138" t="s">
        <v>6551</v>
      </c>
      <c r="K1191" s="76" t="s">
        <v>2876</v>
      </c>
      <c r="L1191" s="76" t="s">
        <v>3263</v>
      </c>
      <c r="M1191" s="86">
        <v>45623</v>
      </c>
      <c r="N1191" s="44">
        <v>45631</v>
      </c>
      <c r="O1191" s="44">
        <v>45812</v>
      </c>
      <c r="P1191" s="76">
        <v>6</v>
      </c>
      <c r="Q1191" s="76">
        <v>0</v>
      </c>
      <c r="R1191" s="76">
        <v>180</v>
      </c>
      <c r="S1191" s="76" t="s">
        <v>2888</v>
      </c>
      <c r="T1191" s="69">
        <v>134729135</v>
      </c>
      <c r="U1191" s="69" t="s">
        <v>644</v>
      </c>
      <c r="V1191" s="77">
        <v>2005</v>
      </c>
      <c r="W1191" s="97">
        <v>45604</v>
      </c>
      <c r="X1191" s="45">
        <v>2339092753</v>
      </c>
      <c r="Y1191" s="77">
        <v>2607</v>
      </c>
      <c r="Z1191" s="97">
        <v>45624</v>
      </c>
      <c r="AA1191" s="111">
        <v>134729135</v>
      </c>
      <c r="AB1191" s="77" t="s">
        <v>84</v>
      </c>
      <c r="AC1191" s="86">
        <v>45623</v>
      </c>
      <c r="AD1191" s="48" t="s">
        <v>644</v>
      </c>
      <c r="AE1191" s="8" t="s">
        <v>6552</v>
      </c>
      <c r="AF1191" s="77" t="s">
        <v>2884</v>
      </c>
      <c r="AG1191" s="61" t="s">
        <v>654</v>
      </c>
      <c r="AH1191" s="61" t="s">
        <v>6343</v>
      </c>
      <c r="AI1191" s="48" t="s">
        <v>3174</v>
      </c>
      <c r="AJ1191" s="59">
        <v>45811</v>
      </c>
      <c r="AK1191" s="49"/>
      <c r="AL1191" s="50"/>
      <c r="AM1191" s="48" t="s">
        <v>77</v>
      </c>
      <c r="AN1191" s="48" t="s">
        <v>77</v>
      </c>
      <c r="AO1191" s="48" t="s">
        <v>77</v>
      </c>
      <c r="AP1191" s="48" t="s">
        <v>77</v>
      </c>
      <c r="AQ1191" s="48" t="s">
        <v>77</v>
      </c>
      <c r="AR1191" s="48" t="s">
        <v>77</v>
      </c>
      <c r="AS1191" s="48" t="s">
        <v>77</v>
      </c>
      <c r="AT1191" s="66">
        <v>0</v>
      </c>
      <c r="AU1191" s="66">
        <v>20</v>
      </c>
      <c r="AV1191" s="66">
        <v>20</v>
      </c>
      <c r="AW1191" s="66" t="s">
        <v>4318</v>
      </c>
      <c r="AX1191" s="52">
        <v>20</v>
      </c>
      <c r="AY1191" s="57">
        <v>45828</v>
      </c>
      <c r="AZ1191" s="37"/>
      <c r="BA1191" s="75"/>
      <c r="BB1191" s="75"/>
      <c r="BC1191" s="75"/>
      <c r="BD1191" s="75"/>
      <c r="BE1191" s="75"/>
      <c r="BF1191" s="75"/>
      <c r="BG1191" s="75"/>
      <c r="BH1191" s="75"/>
      <c r="BI1191" s="75"/>
      <c r="BJ1191" s="75"/>
      <c r="BK1191" s="75"/>
      <c r="BL1191" s="75"/>
      <c r="BM1191" s="75"/>
      <c r="BN1191" s="75"/>
      <c r="BO1191" s="75"/>
      <c r="BP1191" s="75"/>
      <c r="BQ1191" s="75"/>
      <c r="BR1191" s="75"/>
      <c r="BS1191" s="75"/>
      <c r="BT1191" s="75"/>
      <c r="BU1191" s="75"/>
      <c r="BV1191" s="75"/>
      <c r="BW1191" s="75"/>
      <c r="BX1191" s="64">
        <v>45828</v>
      </c>
      <c r="BY1191" s="65">
        <f>R1191+AX1191</f>
        <v>200</v>
      </c>
      <c r="BZ1191" s="66" t="s">
        <v>6553</v>
      </c>
      <c r="CA1191" s="69">
        <f>T1191+AL1191</f>
        <v>134729135</v>
      </c>
      <c r="CB1191" s="66" t="s">
        <v>2890</v>
      </c>
    </row>
    <row r="1192" spans="1:80" s="58" customFormat="1" ht="29.25" customHeight="1" x14ac:dyDescent="0.3">
      <c r="A1192" s="75">
        <v>1191</v>
      </c>
      <c r="B1192" s="73">
        <v>120945</v>
      </c>
      <c r="C1192" s="99" t="e">
        <v>#N/A</v>
      </c>
      <c r="D1192" s="71" t="s">
        <v>6546</v>
      </c>
      <c r="E1192" s="71" t="s">
        <v>6547</v>
      </c>
      <c r="F1192" s="99" t="s">
        <v>6554</v>
      </c>
      <c r="G1192" s="38" t="s">
        <v>6555</v>
      </c>
      <c r="H1192" s="76" t="s">
        <v>4644</v>
      </c>
      <c r="I1192" s="136" t="s">
        <v>6556</v>
      </c>
      <c r="J1192" s="138" t="s">
        <v>6551</v>
      </c>
      <c r="K1192" s="76" t="s">
        <v>2876</v>
      </c>
      <c r="L1192" s="76" t="s">
        <v>3263</v>
      </c>
      <c r="M1192" s="86">
        <v>45623</v>
      </c>
      <c r="N1192" s="44">
        <v>45686</v>
      </c>
      <c r="O1192" s="44">
        <v>45866</v>
      </c>
      <c r="P1192" s="76">
        <v>6</v>
      </c>
      <c r="Q1192" s="76">
        <v>0</v>
      </c>
      <c r="R1192" s="76">
        <v>180</v>
      </c>
      <c r="S1192" s="76" t="s">
        <v>2888</v>
      </c>
      <c r="T1192" s="69">
        <v>21543015</v>
      </c>
      <c r="U1192" s="69" t="s">
        <v>644</v>
      </c>
      <c r="V1192" s="77">
        <v>2005</v>
      </c>
      <c r="W1192" s="97">
        <v>45604</v>
      </c>
      <c r="X1192" s="45">
        <v>2339092753</v>
      </c>
      <c r="Y1192" s="77">
        <v>2608</v>
      </c>
      <c r="Z1192" s="97">
        <v>45624</v>
      </c>
      <c r="AA1192" s="111">
        <v>21543015</v>
      </c>
      <c r="AB1192" s="77" t="s">
        <v>84</v>
      </c>
      <c r="AC1192" s="86">
        <v>45623</v>
      </c>
      <c r="AD1192" s="48" t="s">
        <v>644</v>
      </c>
      <c r="AE1192" s="8" t="s">
        <v>6557</v>
      </c>
      <c r="AF1192" s="77" t="s">
        <v>2884</v>
      </c>
      <c r="AG1192" s="61" t="s">
        <v>654</v>
      </c>
      <c r="AH1192" s="139" t="s">
        <v>655</v>
      </c>
      <c r="AI1192" s="48" t="s">
        <v>77</v>
      </c>
      <c r="AJ1192" s="48" t="s">
        <v>77</v>
      </c>
      <c r="AK1192" s="49"/>
      <c r="AL1192" s="50"/>
      <c r="AM1192" s="48" t="s">
        <v>77</v>
      </c>
      <c r="AN1192" s="48" t="s">
        <v>77</v>
      </c>
      <c r="AO1192" s="48" t="s">
        <v>77</v>
      </c>
      <c r="AP1192" s="48" t="s">
        <v>77</v>
      </c>
      <c r="AQ1192" s="48" t="s">
        <v>77</v>
      </c>
      <c r="AR1192" s="48" t="s">
        <v>77</v>
      </c>
      <c r="AS1192" s="48" t="s">
        <v>77</v>
      </c>
      <c r="AT1192" s="51"/>
      <c r="AU1192" s="51"/>
      <c r="AV1192" s="51"/>
      <c r="AW1192" s="51"/>
      <c r="AX1192" s="52"/>
      <c r="AY1192" s="37"/>
      <c r="AZ1192" s="37"/>
      <c r="BA1192" s="75"/>
      <c r="BB1192" s="75"/>
      <c r="BC1192" s="75"/>
      <c r="BD1192" s="75"/>
      <c r="BE1192" s="75"/>
      <c r="BF1192" s="75"/>
      <c r="BG1192" s="75"/>
      <c r="BH1192" s="75"/>
      <c r="BI1192" s="75"/>
      <c r="BJ1192" s="75"/>
      <c r="BK1192" s="75"/>
      <c r="BL1192" s="75"/>
      <c r="BM1192" s="75"/>
      <c r="BN1192" s="75"/>
      <c r="BO1192" s="75"/>
      <c r="BP1192" s="75"/>
      <c r="BQ1192" s="75"/>
      <c r="BR1192" s="75"/>
      <c r="BS1192" s="75"/>
      <c r="BT1192" s="75"/>
      <c r="BU1192" s="75"/>
      <c r="BV1192" s="75"/>
      <c r="BW1192" s="75"/>
      <c r="BX1192" s="64">
        <f>O1192</f>
        <v>45866</v>
      </c>
      <c r="BY1192" s="65">
        <f>R1192+AX1192</f>
        <v>180</v>
      </c>
      <c r="BZ1192" s="66" t="str">
        <f>S1192</f>
        <v>6 MESES</v>
      </c>
      <c r="CA1192" s="69">
        <f>T1192+AL1192</f>
        <v>21543015</v>
      </c>
      <c r="CB1192" s="66" t="s">
        <v>2890</v>
      </c>
    </row>
    <row r="1193" spans="1:80" s="58" customFormat="1" ht="29.25" customHeight="1" x14ac:dyDescent="0.3">
      <c r="A1193" s="75">
        <v>1192</v>
      </c>
      <c r="B1193" s="73">
        <v>120945</v>
      </c>
      <c r="C1193" s="99" t="e">
        <v>#N/A</v>
      </c>
      <c r="D1193" s="71" t="s">
        <v>6546</v>
      </c>
      <c r="E1193" s="71" t="s">
        <v>6547</v>
      </c>
      <c r="F1193" s="99" t="s">
        <v>6558</v>
      </c>
      <c r="G1193" s="38" t="s">
        <v>6559</v>
      </c>
      <c r="H1193" s="76" t="s">
        <v>5712</v>
      </c>
      <c r="I1193" s="136" t="s">
        <v>6560</v>
      </c>
      <c r="J1193" s="138" t="s">
        <v>6551</v>
      </c>
      <c r="K1193" s="76" t="s">
        <v>2876</v>
      </c>
      <c r="L1193" s="76" t="s">
        <v>3263</v>
      </c>
      <c r="M1193" s="86">
        <v>45623</v>
      </c>
      <c r="N1193" s="44">
        <v>45633</v>
      </c>
      <c r="O1193" s="44">
        <v>45814</v>
      </c>
      <c r="P1193" s="76">
        <v>6</v>
      </c>
      <c r="Q1193" s="76">
        <v>0</v>
      </c>
      <c r="R1193" s="76">
        <v>180</v>
      </c>
      <c r="S1193" s="76" t="s">
        <v>2888</v>
      </c>
      <c r="T1193" s="69">
        <v>1346603441</v>
      </c>
      <c r="U1193" s="69" t="s">
        <v>644</v>
      </c>
      <c r="V1193" s="77">
        <v>2005</v>
      </c>
      <c r="W1193" s="97">
        <v>45604</v>
      </c>
      <c r="X1193" s="45">
        <v>2339092753</v>
      </c>
      <c r="Y1193" s="77">
        <v>2609</v>
      </c>
      <c r="Z1193" s="97">
        <v>45624</v>
      </c>
      <c r="AA1193" s="111">
        <v>1346603441</v>
      </c>
      <c r="AB1193" s="77" t="s">
        <v>84</v>
      </c>
      <c r="AC1193" s="86">
        <v>45623</v>
      </c>
      <c r="AD1193" s="48" t="s">
        <v>644</v>
      </c>
      <c r="AE1193" s="8" t="s">
        <v>6561</v>
      </c>
      <c r="AF1193" s="77" t="s">
        <v>2884</v>
      </c>
      <c r="AG1193" s="61" t="s">
        <v>654</v>
      </c>
      <c r="AH1193" s="61" t="s">
        <v>529</v>
      </c>
      <c r="AI1193" s="48" t="s">
        <v>77</v>
      </c>
      <c r="AJ1193" s="48" t="s">
        <v>77</v>
      </c>
      <c r="AK1193" s="49"/>
      <c r="AL1193" s="50"/>
      <c r="AM1193" s="48" t="s">
        <v>77</v>
      </c>
      <c r="AN1193" s="48" t="s">
        <v>77</v>
      </c>
      <c r="AO1193" s="48" t="s">
        <v>77</v>
      </c>
      <c r="AP1193" s="48" t="s">
        <v>77</v>
      </c>
      <c r="AQ1193" s="48" t="s">
        <v>77</v>
      </c>
      <c r="AR1193" s="48" t="s">
        <v>77</v>
      </c>
      <c r="AS1193" s="48" t="s">
        <v>77</v>
      </c>
      <c r="AT1193" s="51"/>
      <c r="AU1193" s="51"/>
      <c r="AV1193" s="51"/>
      <c r="AW1193" s="51"/>
      <c r="AX1193" s="52"/>
      <c r="AY1193" s="37"/>
      <c r="AZ1193" s="37"/>
      <c r="BA1193" s="75"/>
      <c r="BB1193" s="75"/>
      <c r="BC1193" s="75"/>
      <c r="BD1193" s="75"/>
      <c r="BE1193" s="75"/>
      <c r="BF1193" s="75"/>
      <c r="BG1193" s="75"/>
      <c r="BH1193" s="75"/>
      <c r="BI1193" s="75"/>
      <c r="BJ1193" s="75"/>
      <c r="BK1193" s="75"/>
      <c r="BL1193" s="75"/>
      <c r="BM1193" s="75"/>
      <c r="BN1193" s="75"/>
      <c r="BO1193" s="75"/>
      <c r="BP1193" s="75"/>
      <c r="BQ1193" s="75"/>
      <c r="BR1193" s="75"/>
      <c r="BS1193" s="75"/>
      <c r="BT1193" s="75"/>
      <c r="BU1193" s="75"/>
      <c r="BV1193" s="76" t="s">
        <v>6562</v>
      </c>
      <c r="BW1193" s="86">
        <v>45757</v>
      </c>
      <c r="BX1193" s="64">
        <f>O1193</f>
        <v>45814</v>
      </c>
      <c r="BY1193" s="65">
        <f>R1193+AX1193</f>
        <v>180</v>
      </c>
      <c r="BZ1193" s="66" t="str">
        <f>S1193</f>
        <v>6 MESES</v>
      </c>
      <c r="CA1193" s="69">
        <f>T1193+AL1193</f>
        <v>1346603441</v>
      </c>
      <c r="CB1193" s="66" t="s">
        <v>91</v>
      </c>
    </row>
    <row r="1194" spans="1:80" s="58" customFormat="1" ht="29.25" customHeight="1" x14ac:dyDescent="0.3">
      <c r="A1194" s="75">
        <v>1193</v>
      </c>
      <c r="B1194" s="73">
        <v>120945</v>
      </c>
      <c r="C1194" s="99" t="e">
        <v>#N/A</v>
      </c>
      <c r="D1194" s="71" t="s">
        <v>6546</v>
      </c>
      <c r="E1194" s="71" t="s">
        <v>6547</v>
      </c>
      <c r="F1194" s="99" t="s">
        <v>6563</v>
      </c>
      <c r="G1194" s="38" t="s">
        <v>6564</v>
      </c>
      <c r="H1194" s="76" t="s">
        <v>5712</v>
      </c>
      <c r="I1194" s="136" t="s">
        <v>6565</v>
      </c>
      <c r="J1194" s="138" t="s">
        <v>6551</v>
      </c>
      <c r="K1194" s="76" t="s">
        <v>2876</v>
      </c>
      <c r="L1194" s="76" t="s">
        <v>3263</v>
      </c>
      <c r="M1194" s="86">
        <v>45623</v>
      </c>
      <c r="N1194" s="44">
        <v>45686</v>
      </c>
      <c r="O1194" s="44">
        <v>45866</v>
      </c>
      <c r="P1194" s="76">
        <v>6</v>
      </c>
      <c r="Q1194" s="76">
        <v>0</v>
      </c>
      <c r="R1194" s="76">
        <v>180</v>
      </c>
      <c r="S1194" s="76" t="s">
        <v>2888</v>
      </c>
      <c r="T1194" s="69">
        <v>106722304</v>
      </c>
      <c r="U1194" s="69" t="s">
        <v>644</v>
      </c>
      <c r="V1194" s="77">
        <v>2005</v>
      </c>
      <c r="W1194" s="97">
        <v>45604</v>
      </c>
      <c r="X1194" s="45">
        <v>2339092753</v>
      </c>
      <c r="Y1194" s="77">
        <v>2610</v>
      </c>
      <c r="Z1194" s="97">
        <v>45624</v>
      </c>
      <c r="AA1194" s="111">
        <v>106722304</v>
      </c>
      <c r="AB1194" s="77" t="s">
        <v>84</v>
      </c>
      <c r="AC1194" s="86">
        <v>45623</v>
      </c>
      <c r="AD1194" s="48" t="s">
        <v>644</v>
      </c>
      <c r="AE1194" s="8" t="s">
        <v>6566</v>
      </c>
      <c r="AF1194" s="77" t="s">
        <v>2884</v>
      </c>
      <c r="AG1194" s="61" t="s">
        <v>654</v>
      </c>
      <c r="AH1194" s="139" t="s">
        <v>655</v>
      </c>
      <c r="AI1194" s="48" t="s">
        <v>77</v>
      </c>
      <c r="AJ1194" s="48" t="s">
        <v>77</v>
      </c>
      <c r="AK1194" s="49"/>
      <c r="AL1194" s="50"/>
      <c r="AM1194" s="48" t="s">
        <v>77</v>
      </c>
      <c r="AN1194" s="48" t="s">
        <v>77</v>
      </c>
      <c r="AO1194" s="48" t="s">
        <v>77</v>
      </c>
      <c r="AP1194" s="48" t="s">
        <v>77</v>
      </c>
      <c r="AQ1194" s="48" t="s">
        <v>77</v>
      </c>
      <c r="AR1194" s="48" t="s">
        <v>77</v>
      </c>
      <c r="AS1194" s="48" t="s">
        <v>77</v>
      </c>
      <c r="AT1194" s="51"/>
      <c r="AU1194" s="51"/>
      <c r="AV1194" s="51"/>
      <c r="AW1194" s="51"/>
      <c r="AX1194" s="52"/>
      <c r="AY1194" s="37"/>
      <c r="AZ1194" s="37"/>
      <c r="BA1194" s="75"/>
      <c r="BB1194" s="75"/>
      <c r="BC1194" s="75"/>
      <c r="BD1194" s="75"/>
      <c r="BE1194" s="75"/>
      <c r="BF1194" s="75"/>
      <c r="BG1194" s="75"/>
      <c r="BH1194" s="75"/>
      <c r="BI1194" s="75"/>
      <c r="BJ1194" s="75"/>
      <c r="BK1194" s="75"/>
      <c r="BL1194" s="75"/>
      <c r="BM1194" s="75"/>
      <c r="BN1194" s="75"/>
      <c r="BO1194" s="75"/>
      <c r="BP1194" s="75"/>
      <c r="BQ1194" s="75"/>
      <c r="BR1194" s="75"/>
      <c r="BS1194" s="75"/>
      <c r="BT1194" s="75"/>
      <c r="BU1194" s="75"/>
      <c r="BV1194" s="76" t="s">
        <v>6562</v>
      </c>
      <c r="BW1194" s="86">
        <v>45701</v>
      </c>
      <c r="BX1194" s="64">
        <f>O1194</f>
        <v>45866</v>
      </c>
      <c r="BY1194" s="65">
        <f>R1194+AX1194</f>
        <v>180</v>
      </c>
      <c r="BZ1194" s="66" t="str">
        <f>S1194</f>
        <v>6 MESES</v>
      </c>
      <c r="CA1194" s="69">
        <f>T1194+AL1194</f>
        <v>106722304</v>
      </c>
      <c r="CB1194" s="66" t="s">
        <v>2890</v>
      </c>
    </row>
    <row r="1195" spans="1:80" s="58" customFormat="1" ht="29.25" customHeight="1" x14ac:dyDescent="0.3">
      <c r="A1195" s="75">
        <v>1194</v>
      </c>
      <c r="B1195" s="73">
        <v>120945</v>
      </c>
      <c r="C1195" s="99" t="e">
        <v>#N/A</v>
      </c>
      <c r="D1195" s="71" t="s">
        <v>6546</v>
      </c>
      <c r="E1195" s="71" t="s">
        <v>6547</v>
      </c>
      <c r="F1195" s="99" t="s">
        <v>6567</v>
      </c>
      <c r="G1195" s="38" t="s">
        <v>6568</v>
      </c>
      <c r="H1195" s="76" t="s">
        <v>5712</v>
      </c>
      <c r="I1195" s="136" t="s">
        <v>6569</v>
      </c>
      <c r="J1195" s="138" t="s">
        <v>6551</v>
      </c>
      <c r="K1195" s="76" t="s">
        <v>2876</v>
      </c>
      <c r="L1195" s="76" t="s">
        <v>3263</v>
      </c>
      <c r="M1195" s="86">
        <v>45623</v>
      </c>
      <c r="N1195" s="44">
        <v>45685</v>
      </c>
      <c r="O1195" s="44">
        <v>45865</v>
      </c>
      <c r="P1195" s="76">
        <v>6</v>
      </c>
      <c r="Q1195" s="76">
        <v>0</v>
      </c>
      <c r="R1195" s="76">
        <v>180</v>
      </c>
      <c r="S1195" s="76" t="s">
        <v>2888</v>
      </c>
      <c r="T1195" s="69">
        <v>318065759</v>
      </c>
      <c r="U1195" s="69" t="s">
        <v>644</v>
      </c>
      <c r="V1195" s="77">
        <v>2005</v>
      </c>
      <c r="W1195" s="97">
        <v>45604</v>
      </c>
      <c r="X1195" s="45">
        <v>2339092753</v>
      </c>
      <c r="Y1195" s="77">
        <v>2611</v>
      </c>
      <c r="Z1195" s="97">
        <v>45624</v>
      </c>
      <c r="AA1195" s="111">
        <v>318065759</v>
      </c>
      <c r="AB1195" s="77" t="s">
        <v>84</v>
      </c>
      <c r="AC1195" s="86">
        <v>45623</v>
      </c>
      <c r="AD1195" s="48" t="s">
        <v>644</v>
      </c>
      <c r="AE1195" s="8" t="s">
        <v>6570</v>
      </c>
      <c r="AF1195" s="77" t="s">
        <v>2884</v>
      </c>
      <c r="AG1195" s="61" t="s">
        <v>654</v>
      </c>
      <c r="AH1195" s="61" t="s">
        <v>655</v>
      </c>
      <c r="AI1195" s="48" t="s">
        <v>77</v>
      </c>
      <c r="AJ1195" s="48" t="s">
        <v>77</v>
      </c>
      <c r="AK1195" s="49"/>
      <c r="AL1195" s="50"/>
      <c r="AM1195" s="48" t="s">
        <v>77</v>
      </c>
      <c r="AN1195" s="48" t="s">
        <v>77</v>
      </c>
      <c r="AO1195" s="48" t="s">
        <v>77</v>
      </c>
      <c r="AP1195" s="48" t="s">
        <v>77</v>
      </c>
      <c r="AQ1195" s="48" t="s">
        <v>77</v>
      </c>
      <c r="AR1195" s="48" t="s">
        <v>77</v>
      </c>
      <c r="AS1195" s="48" t="s">
        <v>77</v>
      </c>
      <c r="AT1195" s="51"/>
      <c r="AU1195" s="51"/>
      <c r="AV1195" s="51"/>
      <c r="AW1195" s="51"/>
      <c r="AX1195" s="52"/>
      <c r="AY1195" s="37"/>
      <c r="AZ1195" s="37"/>
      <c r="BA1195" s="75"/>
      <c r="BB1195" s="75"/>
      <c r="BC1195" s="75"/>
      <c r="BD1195" s="75"/>
      <c r="BE1195" s="75"/>
      <c r="BF1195" s="75"/>
      <c r="BG1195" s="75"/>
      <c r="BH1195" s="75"/>
      <c r="BI1195" s="75"/>
      <c r="BJ1195" s="75"/>
      <c r="BK1195" s="75"/>
      <c r="BL1195" s="75"/>
      <c r="BM1195" s="75"/>
      <c r="BN1195" s="75"/>
      <c r="BO1195" s="75"/>
      <c r="BP1195" s="75"/>
      <c r="BQ1195" s="75"/>
      <c r="BR1195" s="75"/>
      <c r="BS1195" s="75"/>
      <c r="BT1195" s="75"/>
      <c r="BU1195" s="75"/>
      <c r="BV1195" s="75"/>
      <c r="BW1195" s="75"/>
      <c r="BX1195" s="64">
        <f>O1195</f>
        <v>45865</v>
      </c>
      <c r="BY1195" s="65">
        <f>R1195+AX1195</f>
        <v>180</v>
      </c>
      <c r="BZ1195" s="66" t="str">
        <f>S1195</f>
        <v>6 MESES</v>
      </c>
      <c r="CA1195" s="69">
        <f>T1195+AL1195</f>
        <v>318065759</v>
      </c>
      <c r="CB1195" s="66" t="s">
        <v>2890</v>
      </c>
    </row>
    <row r="1196" spans="1:80" s="58" customFormat="1" ht="29.25" customHeight="1" x14ac:dyDescent="0.3">
      <c r="A1196" s="75">
        <v>1195</v>
      </c>
      <c r="B1196" s="73">
        <v>120945</v>
      </c>
      <c r="C1196" s="99" t="e">
        <v>#N/A</v>
      </c>
      <c r="D1196" s="71" t="s">
        <v>6546</v>
      </c>
      <c r="E1196" s="71" t="s">
        <v>6547</v>
      </c>
      <c r="F1196" s="99" t="s">
        <v>6571</v>
      </c>
      <c r="G1196" s="38" t="s">
        <v>6572</v>
      </c>
      <c r="H1196" s="76" t="s">
        <v>2901</v>
      </c>
      <c r="I1196" s="136" t="s">
        <v>6573</v>
      </c>
      <c r="J1196" s="138" t="s">
        <v>6551</v>
      </c>
      <c r="K1196" s="76" t="s">
        <v>2876</v>
      </c>
      <c r="L1196" s="76" t="s">
        <v>3263</v>
      </c>
      <c r="M1196" s="86">
        <v>45623</v>
      </c>
      <c r="N1196" s="44">
        <v>45686</v>
      </c>
      <c r="O1196" s="44">
        <v>45866</v>
      </c>
      <c r="P1196" s="76">
        <v>6</v>
      </c>
      <c r="Q1196" s="76">
        <v>0</v>
      </c>
      <c r="R1196" s="76">
        <v>180</v>
      </c>
      <c r="S1196" s="76" t="s">
        <v>2888</v>
      </c>
      <c r="T1196" s="69">
        <v>137087761</v>
      </c>
      <c r="U1196" s="69" t="s">
        <v>644</v>
      </c>
      <c r="V1196" s="77">
        <v>2005</v>
      </c>
      <c r="W1196" s="97">
        <v>45604</v>
      </c>
      <c r="X1196" s="45">
        <v>2339092753</v>
      </c>
      <c r="Y1196" s="77">
        <v>2612</v>
      </c>
      <c r="Z1196" s="97">
        <v>45624</v>
      </c>
      <c r="AA1196" s="111">
        <v>137087761</v>
      </c>
      <c r="AB1196" s="77" t="s">
        <v>84</v>
      </c>
      <c r="AC1196" s="86">
        <v>45623</v>
      </c>
      <c r="AD1196" s="48" t="s">
        <v>644</v>
      </c>
      <c r="AE1196" s="8" t="s">
        <v>6574</v>
      </c>
      <c r="AF1196" s="77" t="s">
        <v>2884</v>
      </c>
      <c r="AG1196" s="61" t="s">
        <v>654</v>
      </c>
      <c r="AH1196" s="139" t="s">
        <v>655</v>
      </c>
      <c r="AI1196" s="48" t="s">
        <v>77</v>
      </c>
      <c r="AJ1196" s="48" t="s">
        <v>77</v>
      </c>
      <c r="AK1196" s="49"/>
      <c r="AL1196" s="50"/>
      <c r="AM1196" s="48" t="s">
        <v>77</v>
      </c>
      <c r="AN1196" s="48" t="s">
        <v>77</v>
      </c>
      <c r="AO1196" s="48" t="s">
        <v>77</v>
      </c>
      <c r="AP1196" s="48" t="s">
        <v>77</v>
      </c>
      <c r="AQ1196" s="48" t="s">
        <v>77</v>
      </c>
      <c r="AR1196" s="48" t="s">
        <v>77</v>
      </c>
      <c r="AS1196" s="48" t="s">
        <v>77</v>
      </c>
      <c r="AT1196" s="51"/>
      <c r="AU1196" s="51"/>
      <c r="AV1196" s="51"/>
      <c r="AW1196" s="51"/>
      <c r="AX1196" s="52"/>
      <c r="AY1196" s="37"/>
      <c r="AZ1196" s="37"/>
      <c r="BA1196" s="75"/>
      <c r="BB1196" s="75"/>
      <c r="BC1196" s="75"/>
      <c r="BD1196" s="75"/>
      <c r="BE1196" s="75"/>
      <c r="BF1196" s="75"/>
      <c r="BG1196" s="75"/>
      <c r="BH1196" s="75"/>
      <c r="BI1196" s="75"/>
      <c r="BJ1196" s="75"/>
      <c r="BK1196" s="75"/>
      <c r="BL1196" s="75"/>
      <c r="BM1196" s="75"/>
      <c r="BN1196" s="75"/>
      <c r="BO1196" s="75"/>
      <c r="BP1196" s="75"/>
      <c r="BQ1196" s="75"/>
      <c r="BR1196" s="75"/>
      <c r="BS1196" s="75"/>
      <c r="BT1196" s="75"/>
      <c r="BU1196" s="75"/>
      <c r="BV1196" s="75"/>
      <c r="BW1196" s="75"/>
      <c r="BX1196" s="64">
        <f>O1196</f>
        <v>45866</v>
      </c>
      <c r="BY1196" s="65">
        <f>R1196+AX1196</f>
        <v>180</v>
      </c>
      <c r="BZ1196" s="66" t="str">
        <f>S1196</f>
        <v>6 MESES</v>
      </c>
      <c r="CA1196" s="69">
        <f>T1196+AL1196</f>
        <v>137087761</v>
      </c>
      <c r="CB1196" s="66" t="s">
        <v>2890</v>
      </c>
    </row>
    <row r="1197" spans="1:80" s="58" customFormat="1" ht="29.25" customHeight="1" x14ac:dyDescent="0.3">
      <c r="A1197" s="75">
        <v>1196</v>
      </c>
      <c r="B1197" s="73">
        <v>120945</v>
      </c>
      <c r="C1197" s="99" t="e">
        <v>#N/A</v>
      </c>
      <c r="D1197" s="71" t="s">
        <v>6546</v>
      </c>
      <c r="E1197" s="71" t="s">
        <v>6547</v>
      </c>
      <c r="F1197" s="99" t="s">
        <v>6575</v>
      </c>
      <c r="G1197" s="38" t="s">
        <v>6576</v>
      </c>
      <c r="H1197" s="76" t="s">
        <v>5712</v>
      </c>
      <c r="I1197" s="136" t="s">
        <v>6577</v>
      </c>
      <c r="J1197" s="138" t="s">
        <v>6551</v>
      </c>
      <c r="K1197" s="76" t="s">
        <v>2876</v>
      </c>
      <c r="L1197" s="76" t="s">
        <v>3263</v>
      </c>
      <c r="M1197" s="86">
        <v>45623</v>
      </c>
      <c r="N1197" s="44">
        <v>45670</v>
      </c>
      <c r="O1197" s="44">
        <v>45850</v>
      </c>
      <c r="P1197" s="76">
        <v>6</v>
      </c>
      <c r="Q1197" s="76">
        <v>0</v>
      </c>
      <c r="R1197" s="76">
        <v>180</v>
      </c>
      <c r="S1197" s="76" t="s">
        <v>2888</v>
      </c>
      <c r="T1197" s="69">
        <v>8174308</v>
      </c>
      <c r="U1197" s="69" t="s">
        <v>644</v>
      </c>
      <c r="V1197" s="77">
        <v>2005</v>
      </c>
      <c r="W1197" s="97">
        <v>45604</v>
      </c>
      <c r="X1197" s="45">
        <v>2339092753</v>
      </c>
      <c r="Y1197" s="77">
        <v>2613</v>
      </c>
      <c r="Z1197" s="97">
        <v>45624</v>
      </c>
      <c r="AA1197" s="111">
        <v>8174308</v>
      </c>
      <c r="AB1197" s="77" t="s">
        <v>84</v>
      </c>
      <c r="AC1197" s="86">
        <v>45623</v>
      </c>
      <c r="AD1197" s="48" t="s">
        <v>644</v>
      </c>
      <c r="AE1197" s="8" t="s">
        <v>6578</v>
      </c>
      <c r="AF1197" s="77" t="s">
        <v>2884</v>
      </c>
      <c r="AG1197" s="61" t="s">
        <v>654</v>
      </c>
      <c r="AH1197" s="139" t="s">
        <v>655</v>
      </c>
      <c r="AI1197" s="48" t="s">
        <v>77</v>
      </c>
      <c r="AJ1197" s="48" t="s">
        <v>77</v>
      </c>
      <c r="AK1197" s="49"/>
      <c r="AL1197" s="50"/>
      <c r="AM1197" s="48" t="s">
        <v>77</v>
      </c>
      <c r="AN1197" s="48" t="s">
        <v>77</v>
      </c>
      <c r="AO1197" s="48" t="s">
        <v>77</v>
      </c>
      <c r="AP1197" s="48" t="s">
        <v>77</v>
      </c>
      <c r="AQ1197" s="48" t="s">
        <v>77</v>
      </c>
      <c r="AR1197" s="48" t="s">
        <v>77</v>
      </c>
      <c r="AS1197" s="48" t="s">
        <v>77</v>
      </c>
      <c r="AT1197" s="51"/>
      <c r="AU1197" s="51"/>
      <c r="AV1197" s="51"/>
      <c r="AW1197" s="51"/>
      <c r="AX1197" s="52"/>
      <c r="AY1197" s="37"/>
      <c r="AZ1197" s="37"/>
      <c r="BA1197" s="75"/>
      <c r="BB1197" s="75"/>
      <c r="BC1197" s="75"/>
      <c r="BD1197" s="75"/>
      <c r="BE1197" s="75"/>
      <c r="BF1197" s="75"/>
      <c r="BG1197" s="75"/>
      <c r="BH1197" s="75"/>
      <c r="BI1197" s="75"/>
      <c r="BJ1197" s="75"/>
      <c r="BK1197" s="75"/>
      <c r="BL1197" s="75"/>
      <c r="BM1197" s="75"/>
      <c r="BN1197" s="75"/>
      <c r="BO1197" s="75"/>
      <c r="BP1197" s="75"/>
      <c r="BQ1197" s="75"/>
      <c r="BR1197" s="75"/>
      <c r="BS1197" s="75"/>
      <c r="BT1197" s="75"/>
      <c r="BU1197" s="75"/>
      <c r="BV1197" s="76" t="s">
        <v>6562</v>
      </c>
      <c r="BW1197" s="86">
        <v>45757</v>
      </c>
      <c r="BX1197" s="64">
        <f>O1197</f>
        <v>45850</v>
      </c>
      <c r="BY1197" s="65">
        <f>R1197+AX1197</f>
        <v>180</v>
      </c>
      <c r="BZ1197" s="66" t="str">
        <f>S1197</f>
        <v>6 MESES</v>
      </c>
      <c r="CA1197" s="69">
        <f>T1197+AL1197</f>
        <v>8174308</v>
      </c>
      <c r="CB1197" s="66" t="s">
        <v>2890</v>
      </c>
    </row>
    <row r="1198" spans="1:80" s="58" customFormat="1" ht="29.25" customHeight="1" x14ac:dyDescent="0.3">
      <c r="A1198" s="75">
        <v>1197</v>
      </c>
      <c r="B1198" s="73">
        <v>120945</v>
      </c>
      <c r="C1198" s="99" t="e">
        <v>#N/A</v>
      </c>
      <c r="D1198" s="71" t="s">
        <v>6546</v>
      </c>
      <c r="E1198" s="71" t="s">
        <v>6547</v>
      </c>
      <c r="F1198" s="99" t="s">
        <v>6579</v>
      </c>
      <c r="G1198" s="38" t="s">
        <v>6580</v>
      </c>
      <c r="H1198" s="76" t="s">
        <v>5712</v>
      </c>
      <c r="I1198" s="136" t="s">
        <v>6581</v>
      </c>
      <c r="J1198" s="138" t="s">
        <v>6551</v>
      </c>
      <c r="K1198" s="76" t="s">
        <v>2876</v>
      </c>
      <c r="L1198" s="76" t="s">
        <v>3263</v>
      </c>
      <c r="M1198" s="86">
        <v>45623</v>
      </c>
      <c r="N1198" s="44">
        <v>45685</v>
      </c>
      <c r="O1198" s="44">
        <v>45865</v>
      </c>
      <c r="P1198" s="76">
        <v>6</v>
      </c>
      <c r="Q1198" s="76">
        <v>0</v>
      </c>
      <c r="R1198" s="76">
        <v>180</v>
      </c>
      <c r="S1198" s="76" t="s">
        <v>2888</v>
      </c>
      <c r="T1198" s="69">
        <v>6415368</v>
      </c>
      <c r="U1198" s="69" t="s">
        <v>644</v>
      </c>
      <c r="V1198" s="77">
        <v>2005</v>
      </c>
      <c r="W1198" s="97">
        <v>45604</v>
      </c>
      <c r="X1198" s="45">
        <v>2339092753</v>
      </c>
      <c r="Y1198" s="77">
        <v>2614</v>
      </c>
      <c r="Z1198" s="97">
        <v>45624</v>
      </c>
      <c r="AA1198" s="111">
        <v>6415368</v>
      </c>
      <c r="AB1198" s="77" t="s">
        <v>84</v>
      </c>
      <c r="AC1198" s="86">
        <v>45623</v>
      </c>
      <c r="AD1198" s="48" t="s">
        <v>644</v>
      </c>
      <c r="AE1198" s="8" t="s">
        <v>6582</v>
      </c>
      <c r="AF1198" s="77" t="s">
        <v>2884</v>
      </c>
      <c r="AG1198" s="61" t="s">
        <v>654</v>
      </c>
      <c r="AH1198" s="61" t="s">
        <v>655</v>
      </c>
      <c r="AI1198" s="48" t="s">
        <v>77</v>
      </c>
      <c r="AJ1198" s="48" t="s">
        <v>77</v>
      </c>
      <c r="AK1198" s="49"/>
      <c r="AL1198" s="50"/>
      <c r="AM1198" s="48" t="s">
        <v>77</v>
      </c>
      <c r="AN1198" s="48" t="s">
        <v>77</v>
      </c>
      <c r="AO1198" s="48" t="s">
        <v>77</v>
      </c>
      <c r="AP1198" s="48" t="s">
        <v>77</v>
      </c>
      <c r="AQ1198" s="48" t="s">
        <v>77</v>
      </c>
      <c r="AR1198" s="48" t="s">
        <v>77</v>
      </c>
      <c r="AS1198" s="48" t="s">
        <v>77</v>
      </c>
      <c r="AT1198" s="51"/>
      <c r="AU1198" s="51"/>
      <c r="AV1198" s="51"/>
      <c r="AW1198" s="51"/>
      <c r="AX1198" s="52"/>
      <c r="AY1198" s="37"/>
      <c r="AZ1198" s="37"/>
      <c r="BA1198" s="75"/>
      <c r="BB1198" s="75"/>
      <c r="BC1198" s="75"/>
      <c r="BD1198" s="75"/>
      <c r="BE1198" s="75"/>
      <c r="BF1198" s="75"/>
      <c r="BG1198" s="75"/>
      <c r="BH1198" s="75"/>
      <c r="BI1198" s="75"/>
      <c r="BJ1198" s="75"/>
      <c r="BK1198" s="75"/>
      <c r="BL1198" s="75"/>
      <c r="BM1198" s="75"/>
      <c r="BN1198" s="75"/>
      <c r="BO1198" s="75"/>
      <c r="BP1198" s="75"/>
      <c r="BQ1198" s="75"/>
      <c r="BR1198" s="75"/>
      <c r="BS1198" s="75"/>
      <c r="BT1198" s="75"/>
      <c r="BU1198" s="75"/>
      <c r="BV1198" s="75"/>
      <c r="BW1198" s="75"/>
      <c r="BX1198" s="64">
        <f>O1198</f>
        <v>45865</v>
      </c>
      <c r="BY1198" s="65">
        <f>R1198+AX1198</f>
        <v>180</v>
      </c>
      <c r="BZ1198" s="66" t="str">
        <f>S1198</f>
        <v>6 MESES</v>
      </c>
      <c r="CA1198" s="69">
        <f>T1198+AL1198</f>
        <v>6415368</v>
      </c>
      <c r="CB1198" s="66" t="s">
        <v>2890</v>
      </c>
    </row>
    <row r="1199" spans="1:80" s="58" customFormat="1" ht="29.25" customHeight="1" x14ac:dyDescent="0.3">
      <c r="A1199" s="75">
        <v>1198</v>
      </c>
      <c r="B1199" s="73">
        <v>120945</v>
      </c>
      <c r="C1199" s="99" t="e">
        <v>#N/A</v>
      </c>
      <c r="D1199" s="71" t="s">
        <v>6546</v>
      </c>
      <c r="E1199" s="71" t="s">
        <v>6547</v>
      </c>
      <c r="F1199" s="99" t="s">
        <v>6583</v>
      </c>
      <c r="G1199" s="38" t="s">
        <v>6430</v>
      </c>
      <c r="H1199" s="76" t="s">
        <v>5712</v>
      </c>
      <c r="I1199" s="136" t="s">
        <v>6584</v>
      </c>
      <c r="J1199" s="138" t="s">
        <v>6551</v>
      </c>
      <c r="K1199" s="76" t="s">
        <v>2876</v>
      </c>
      <c r="L1199" s="76" t="s">
        <v>3263</v>
      </c>
      <c r="M1199" s="86">
        <v>45623</v>
      </c>
      <c r="N1199" s="44">
        <v>45685</v>
      </c>
      <c r="O1199" s="44">
        <v>45866</v>
      </c>
      <c r="P1199" s="76">
        <v>6</v>
      </c>
      <c r="Q1199" s="76">
        <v>0</v>
      </c>
      <c r="R1199" s="76">
        <v>180</v>
      </c>
      <c r="S1199" s="76" t="s">
        <v>2888</v>
      </c>
      <c r="T1199" s="69">
        <v>157519424</v>
      </c>
      <c r="U1199" s="69" t="s">
        <v>644</v>
      </c>
      <c r="V1199" s="77">
        <v>2005</v>
      </c>
      <c r="W1199" s="97">
        <v>45604</v>
      </c>
      <c r="X1199" s="45">
        <v>2339092753</v>
      </c>
      <c r="Y1199" s="77">
        <v>2615</v>
      </c>
      <c r="Z1199" s="97">
        <v>45624</v>
      </c>
      <c r="AA1199" s="111">
        <v>157519424</v>
      </c>
      <c r="AB1199" s="77" t="s">
        <v>84</v>
      </c>
      <c r="AC1199" s="86">
        <v>45623</v>
      </c>
      <c r="AD1199" s="48" t="s">
        <v>644</v>
      </c>
      <c r="AE1199" s="8" t="s">
        <v>6585</v>
      </c>
      <c r="AF1199" s="77" t="s">
        <v>2884</v>
      </c>
      <c r="AG1199" s="61" t="s">
        <v>654</v>
      </c>
      <c r="AH1199" s="61" t="s">
        <v>655</v>
      </c>
      <c r="AI1199" s="48" t="s">
        <v>77</v>
      </c>
      <c r="AJ1199" s="48" t="s">
        <v>77</v>
      </c>
      <c r="AK1199" s="49"/>
      <c r="AL1199" s="50"/>
      <c r="AM1199" s="48" t="s">
        <v>77</v>
      </c>
      <c r="AN1199" s="48" t="s">
        <v>77</v>
      </c>
      <c r="AO1199" s="48" t="s">
        <v>77</v>
      </c>
      <c r="AP1199" s="48" t="s">
        <v>77</v>
      </c>
      <c r="AQ1199" s="48" t="s">
        <v>77</v>
      </c>
      <c r="AR1199" s="48" t="s">
        <v>77</v>
      </c>
      <c r="AS1199" s="48" t="s">
        <v>77</v>
      </c>
      <c r="AT1199" s="51"/>
      <c r="AU1199" s="51"/>
      <c r="AV1199" s="51"/>
      <c r="AW1199" s="51"/>
      <c r="AX1199" s="52"/>
      <c r="AY1199" s="37"/>
      <c r="AZ1199" s="37"/>
      <c r="BA1199" s="75"/>
      <c r="BB1199" s="75"/>
      <c r="BC1199" s="75"/>
      <c r="BD1199" s="75"/>
      <c r="BE1199" s="75"/>
      <c r="BF1199" s="75"/>
      <c r="BG1199" s="75"/>
      <c r="BH1199" s="75"/>
      <c r="BI1199" s="75"/>
      <c r="BJ1199" s="75"/>
      <c r="BK1199" s="75"/>
      <c r="BL1199" s="75"/>
      <c r="BM1199" s="75"/>
      <c r="BN1199" s="75"/>
      <c r="BO1199" s="75"/>
      <c r="BP1199" s="75"/>
      <c r="BQ1199" s="75"/>
      <c r="BR1199" s="75"/>
      <c r="BS1199" s="75"/>
      <c r="BT1199" s="75"/>
      <c r="BU1199" s="75"/>
      <c r="BV1199" s="76" t="s">
        <v>6562</v>
      </c>
      <c r="BW1199" s="86">
        <v>45687</v>
      </c>
      <c r="BX1199" s="64">
        <f>O1199</f>
        <v>45866</v>
      </c>
      <c r="BY1199" s="65">
        <f>R1199+AX1199</f>
        <v>180</v>
      </c>
      <c r="BZ1199" s="66" t="str">
        <f>S1199</f>
        <v>6 MESES</v>
      </c>
      <c r="CA1199" s="69">
        <f>T1199+AL1199</f>
        <v>157519424</v>
      </c>
      <c r="CB1199" s="66" t="s">
        <v>2890</v>
      </c>
    </row>
    <row r="1200" spans="1:80" s="58" customFormat="1" ht="29.25" customHeight="1" x14ac:dyDescent="0.3">
      <c r="A1200" s="75">
        <v>1199</v>
      </c>
      <c r="B1200" s="73">
        <v>120945</v>
      </c>
      <c r="C1200" s="99" t="e">
        <v>#N/A</v>
      </c>
      <c r="D1200" s="71" t="s">
        <v>6546</v>
      </c>
      <c r="E1200" s="71" t="s">
        <v>6547</v>
      </c>
      <c r="F1200" s="99" t="s">
        <v>6586</v>
      </c>
      <c r="G1200" s="38" t="s">
        <v>6587</v>
      </c>
      <c r="H1200" s="76" t="s">
        <v>5712</v>
      </c>
      <c r="I1200" s="136" t="s">
        <v>6588</v>
      </c>
      <c r="J1200" s="138" t="s">
        <v>6551</v>
      </c>
      <c r="K1200" s="76" t="s">
        <v>2876</v>
      </c>
      <c r="L1200" s="76" t="s">
        <v>3263</v>
      </c>
      <c r="M1200" s="86">
        <v>45623</v>
      </c>
      <c r="N1200" s="44">
        <v>45685</v>
      </c>
      <c r="O1200" s="44">
        <v>45866</v>
      </c>
      <c r="P1200" s="76">
        <v>6</v>
      </c>
      <c r="Q1200" s="76">
        <v>0</v>
      </c>
      <c r="R1200" s="76">
        <v>180</v>
      </c>
      <c r="S1200" s="76" t="s">
        <v>2888</v>
      </c>
      <c r="T1200" s="69">
        <v>40636981</v>
      </c>
      <c r="U1200" s="69" t="s">
        <v>644</v>
      </c>
      <c r="V1200" s="77">
        <v>2005</v>
      </c>
      <c r="W1200" s="97">
        <v>45604</v>
      </c>
      <c r="X1200" s="45">
        <v>2339092753</v>
      </c>
      <c r="Y1200" s="77">
        <v>2616</v>
      </c>
      <c r="Z1200" s="97">
        <v>45624</v>
      </c>
      <c r="AA1200" s="111">
        <v>40636981</v>
      </c>
      <c r="AB1200" s="77" t="s">
        <v>84</v>
      </c>
      <c r="AC1200" s="86">
        <v>45623</v>
      </c>
      <c r="AD1200" s="48" t="s">
        <v>644</v>
      </c>
      <c r="AE1200" s="8" t="s">
        <v>6589</v>
      </c>
      <c r="AF1200" s="77" t="s">
        <v>2884</v>
      </c>
      <c r="AG1200" s="61" t="s">
        <v>654</v>
      </c>
      <c r="AH1200" s="61" t="s">
        <v>655</v>
      </c>
      <c r="AI1200" s="48" t="s">
        <v>77</v>
      </c>
      <c r="AJ1200" s="48" t="s">
        <v>77</v>
      </c>
      <c r="AK1200" s="49"/>
      <c r="AL1200" s="50"/>
      <c r="AM1200" s="48" t="s">
        <v>77</v>
      </c>
      <c r="AN1200" s="48" t="s">
        <v>77</v>
      </c>
      <c r="AO1200" s="48" t="s">
        <v>77</v>
      </c>
      <c r="AP1200" s="48" t="s">
        <v>77</v>
      </c>
      <c r="AQ1200" s="48" t="s">
        <v>77</v>
      </c>
      <c r="AR1200" s="48" t="s">
        <v>77</v>
      </c>
      <c r="AS1200" s="48" t="s">
        <v>77</v>
      </c>
      <c r="AT1200" s="51"/>
      <c r="AU1200" s="51"/>
      <c r="AV1200" s="51"/>
      <c r="AW1200" s="51"/>
      <c r="AX1200" s="52"/>
      <c r="AY1200" s="37"/>
      <c r="AZ1200" s="37"/>
      <c r="BA1200" s="75"/>
      <c r="BB1200" s="75"/>
      <c r="BC1200" s="75"/>
      <c r="BD1200" s="75"/>
      <c r="BE1200" s="75"/>
      <c r="BF1200" s="75"/>
      <c r="BG1200" s="75"/>
      <c r="BH1200" s="75"/>
      <c r="BI1200" s="75"/>
      <c r="BJ1200" s="75"/>
      <c r="BK1200" s="75"/>
      <c r="BL1200" s="75"/>
      <c r="BM1200" s="75"/>
      <c r="BN1200" s="75"/>
      <c r="BO1200" s="75"/>
      <c r="BP1200" s="75"/>
      <c r="BQ1200" s="75"/>
      <c r="BR1200" s="75"/>
      <c r="BS1200" s="75"/>
      <c r="BT1200" s="75"/>
      <c r="BU1200" s="75"/>
      <c r="BV1200" s="76" t="s">
        <v>6562</v>
      </c>
      <c r="BW1200" s="86">
        <v>45687</v>
      </c>
      <c r="BX1200" s="64">
        <f>O1200</f>
        <v>45866</v>
      </c>
      <c r="BY1200" s="65">
        <f>R1200+AX1200</f>
        <v>180</v>
      </c>
      <c r="BZ1200" s="66" t="str">
        <f>S1200</f>
        <v>6 MESES</v>
      </c>
      <c r="CA1200" s="69">
        <f>T1200+AL1200</f>
        <v>40636981</v>
      </c>
      <c r="CB1200" s="66" t="s">
        <v>2890</v>
      </c>
    </row>
    <row r="1201" spans="1:80" s="58" customFormat="1" ht="29.25" customHeight="1" x14ac:dyDescent="0.3">
      <c r="A1201" s="75">
        <v>1200</v>
      </c>
      <c r="B1201" s="73">
        <v>120945</v>
      </c>
      <c r="C1201" s="99" t="e">
        <v>#N/A</v>
      </c>
      <c r="D1201" s="71" t="s">
        <v>6546</v>
      </c>
      <c r="E1201" s="71" t="s">
        <v>6547</v>
      </c>
      <c r="F1201" s="99" t="s">
        <v>6590</v>
      </c>
      <c r="G1201" s="38" t="s">
        <v>6591</v>
      </c>
      <c r="H1201" s="76" t="s">
        <v>5712</v>
      </c>
      <c r="I1201" s="136" t="s">
        <v>6592</v>
      </c>
      <c r="J1201" s="138" t="s">
        <v>6551</v>
      </c>
      <c r="K1201" s="76" t="s">
        <v>2876</v>
      </c>
      <c r="L1201" s="76" t="s">
        <v>3263</v>
      </c>
      <c r="M1201" s="86">
        <v>45623</v>
      </c>
      <c r="N1201" s="44">
        <v>45631</v>
      </c>
      <c r="O1201" s="44">
        <v>45812</v>
      </c>
      <c r="P1201" s="76">
        <v>6</v>
      </c>
      <c r="Q1201" s="76">
        <v>0</v>
      </c>
      <c r="R1201" s="76">
        <v>180</v>
      </c>
      <c r="S1201" s="76" t="s">
        <v>2888</v>
      </c>
      <c r="T1201" s="69">
        <v>996721</v>
      </c>
      <c r="U1201" s="69" t="s">
        <v>644</v>
      </c>
      <c r="V1201" s="77">
        <v>2005</v>
      </c>
      <c r="W1201" s="97">
        <v>45604</v>
      </c>
      <c r="X1201" s="45">
        <v>2339092753</v>
      </c>
      <c r="Y1201" s="77">
        <v>2617</v>
      </c>
      <c r="Z1201" s="97">
        <v>45624</v>
      </c>
      <c r="AA1201" s="111">
        <v>996721</v>
      </c>
      <c r="AB1201" s="77" t="s">
        <v>84</v>
      </c>
      <c r="AC1201" s="86">
        <v>45623</v>
      </c>
      <c r="AD1201" s="48" t="s">
        <v>644</v>
      </c>
      <c r="AE1201" s="8" t="s">
        <v>6593</v>
      </c>
      <c r="AF1201" s="77" t="s">
        <v>2884</v>
      </c>
      <c r="AG1201" s="61" t="s">
        <v>654</v>
      </c>
      <c r="AH1201" s="61" t="s">
        <v>655</v>
      </c>
      <c r="AI1201" s="48" t="s">
        <v>3174</v>
      </c>
      <c r="AJ1201" s="59">
        <v>45809</v>
      </c>
      <c r="AK1201" s="49"/>
      <c r="AL1201" s="50"/>
      <c r="AM1201" s="48" t="s">
        <v>77</v>
      </c>
      <c r="AN1201" s="48" t="s">
        <v>77</v>
      </c>
      <c r="AO1201" s="48" t="s">
        <v>77</v>
      </c>
      <c r="AP1201" s="48" t="s">
        <v>77</v>
      </c>
      <c r="AQ1201" s="48" t="s">
        <v>77</v>
      </c>
      <c r="AR1201" s="48" t="s">
        <v>77</v>
      </c>
      <c r="AS1201" s="48" t="s">
        <v>77</v>
      </c>
      <c r="AT1201" s="76">
        <v>0</v>
      </c>
      <c r="AU1201" s="76">
        <v>18</v>
      </c>
      <c r="AV1201" s="76">
        <v>18</v>
      </c>
      <c r="AW1201" s="76" t="s">
        <v>6594</v>
      </c>
      <c r="AX1201" s="52">
        <v>18</v>
      </c>
      <c r="AY1201" s="57">
        <v>45829</v>
      </c>
      <c r="AZ1201" s="37"/>
      <c r="BA1201" s="75"/>
      <c r="BB1201" s="75"/>
      <c r="BC1201" s="75"/>
      <c r="BD1201" s="75"/>
      <c r="BE1201" s="75"/>
      <c r="BF1201" s="75"/>
      <c r="BG1201" s="75"/>
      <c r="BH1201" s="75"/>
      <c r="BI1201" s="75"/>
      <c r="BJ1201" s="75"/>
      <c r="BK1201" s="75"/>
      <c r="BL1201" s="75"/>
      <c r="BM1201" s="75"/>
      <c r="BN1201" s="75"/>
      <c r="BO1201" s="75"/>
      <c r="BP1201" s="75"/>
      <c r="BQ1201" s="75"/>
      <c r="BR1201" s="75"/>
      <c r="BS1201" s="75"/>
      <c r="BT1201" s="75"/>
      <c r="BU1201" s="75"/>
      <c r="BV1201" s="76" t="s">
        <v>6562</v>
      </c>
      <c r="BW1201" s="86">
        <v>45757</v>
      </c>
      <c r="BX1201" s="64">
        <v>45829</v>
      </c>
      <c r="BY1201" s="65">
        <f>R1201+AX1201</f>
        <v>198</v>
      </c>
      <c r="BZ1201" s="66" t="s">
        <v>6595</v>
      </c>
      <c r="CA1201" s="69">
        <f>T1201+AL1201</f>
        <v>996721</v>
      </c>
      <c r="CB1201" s="66" t="s">
        <v>2890</v>
      </c>
    </row>
    <row r="1202" spans="1:80" s="58" customFormat="1" ht="29.25" customHeight="1" x14ac:dyDescent="0.3">
      <c r="A1202" s="75">
        <v>1201</v>
      </c>
      <c r="B1202" s="73">
        <v>120945</v>
      </c>
      <c r="C1202" s="99" t="e">
        <v>#N/A</v>
      </c>
      <c r="D1202" s="71" t="s">
        <v>6546</v>
      </c>
      <c r="E1202" s="71" t="s">
        <v>6547</v>
      </c>
      <c r="F1202" s="99" t="s">
        <v>6596</v>
      </c>
      <c r="G1202" s="38" t="s">
        <v>6597</v>
      </c>
      <c r="H1202" s="76" t="s">
        <v>5712</v>
      </c>
      <c r="I1202" s="136" t="s">
        <v>6598</v>
      </c>
      <c r="J1202" s="138" t="s">
        <v>6551</v>
      </c>
      <c r="K1202" s="76" t="s">
        <v>2876</v>
      </c>
      <c r="L1202" s="76" t="s">
        <v>3263</v>
      </c>
      <c r="M1202" s="86">
        <v>45623</v>
      </c>
      <c r="N1202" s="44">
        <v>45670</v>
      </c>
      <c r="O1202" s="44">
        <v>45850</v>
      </c>
      <c r="P1202" s="76">
        <v>6</v>
      </c>
      <c r="Q1202" s="76">
        <v>0</v>
      </c>
      <c r="R1202" s="76">
        <v>180</v>
      </c>
      <c r="S1202" s="76" t="s">
        <v>2888</v>
      </c>
      <c r="T1202" s="69">
        <v>60598083</v>
      </c>
      <c r="U1202" s="69" t="s">
        <v>644</v>
      </c>
      <c r="V1202" s="77">
        <v>2005</v>
      </c>
      <c r="W1202" s="97">
        <v>45604</v>
      </c>
      <c r="X1202" s="45">
        <v>2339092753</v>
      </c>
      <c r="Y1202" s="77">
        <v>2618</v>
      </c>
      <c r="Z1202" s="97">
        <v>45624</v>
      </c>
      <c r="AA1202" s="111">
        <v>60598083</v>
      </c>
      <c r="AB1202" s="77" t="s">
        <v>84</v>
      </c>
      <c r="AC1202" s="86">
        <v>45623</v>
      </c>
      <c r="AD1202" s="48" t="s">
        <v>644</v>
      </c>
      <c r="AE1202" s="8" t="s">
        <v>6599</v>
      </c>
      <c r="AF1202" s="77" t="s">
        <v>2884</v>
      </c>
      <c r="AG1202" s="61" t="s">
        <v>654</v>
      </c>
      <c r="AH1202" s="61" t="s">
        <v>6600</v>
      </c>
      <c r="AI1202" s="48" t="s">
        <v>77</v>
      </c>
      <c r="AJ1202" s="48" t="s">
        <v>77</v>
      </c>
      <c r="AK1202" s="49"/>
      <c r="AL1202" s="50"/>
      <c r="AM1202" s="48" t="s">
        <v>77</v>
      </c>
      <c r="AN1202" s="48" t="s">
        <v>77</v>
      </c>
      <c r="AO1202" s="48" t="s">
        <v>77</v>
      </c>
      <c r="AP1202" s="48" t="s">
        <v>77</v>
      </c>
      <c r="AQ1202" s="48" t="s">
        <v>77</v>
      </c>
      <c r="AR1202" s="48" t="s">
        <v>77</v>
      </c>
      <c r="AS1202" s="48" t="s">
        <v>77</v>
      </c>
      <c r="AT1202" s="51"/>
      <c r="AU1202" s="51"/>
      <c r="AV1202" s="51"/>
      <c r="AW1202" s="51"/>
      <c r="AX1202" s="52"/>
      <c r="AY1202" s="37"/>
      <c r="AZ1202" s="37"/>
      <c r="BA1202" s="75"/>
      <c r="BB1202" s="75"/>
      <c r="BC1202" s="75"/>
      <c r="BD1202" s="75"/>
      <c r="BE1202" s="75"/>
      <c r="BF1202" s="75"/>
      <c r="BG1202" s="75"/>
      <c r="BH1202" s="75"/>
      <c r="BI1202" s="75"/>
      <c r="BJ1202" s="75"/>
      <c r="BK1202" s="75"/>
      <c r="BL1202" s="75"/>
      <c r="BM1202" s="75"/>
      <c r="BN1202" s="75"/>
      <c r="BO1202" s="75"/>
      <c r="BP1202" s="75"/>
      <c r="BQ1202" s="75"/>
      <c r="BR1202" s="75"/>
      <c r="BS1202" s="75"/>
      <c r="BT1202" s="75"/>
      <c r="BU1202" s="75"/>
      <c r="BV1202" s="76" t="s">
        <v>6562</v>
      </c>
      <c r="BW1202" s="86">
        <v>45757</v>
      </c>
      <c r="BX1202" s="64">
        <f>O1202</f>
        <v>45850</v>
      </c>
      <c r="BY1202" s="65">
        <f>R1202+AX1202</f>
        <v>180</v>
      </c>
      <c r="BZ1202" s="66" t="str">
        <f>S1202</f>
        <v>6 MESES</v>
      </c>
      <c r="CA1202" s="69">
        <f>T1202+AL1202</f>
        <v>60598083</v>
      </c>
      <c r="CB1202" s="66" t="s">
        <v>2890</v>
      </c>
    </row>
    <row r="1203" spans="1:80" s="58" customFormat="1" ht="29.25" customHeight="1" x14ac:dyDescent="0.3">
      <c r="A1203" s="75">
        <v>1202</v>
      </c>
      <c r="B1203" s="73">
        <v>117411</v>
      </c>
      <c r="C1203" s="99" t="e">
        <v>#N/A</v>
      </c>
      <c r="D1203" s="71" t="s">
        <v>6601</v>
      </c>
      <c r="E1203" s="71" t="s">
        <v>6602</v>
      </c>
      <c r="F1203" s="99" t="s">
        <v>6603</v>
      </c>
      <c r="G1203" s="38" t="s">
        <v>6604</v>
      </c>
      <c r="H1203" s="76" t="s">
        <v>2901</v>
      </c>
      <c r="I1203" s="136" t="s">
        <v>6605</v>
      </c>
      <c r="J1203" s="138" t="s">
        <v>6606</v>
      </c>
      <c r="K1203" s="76" t="s">
        <v>4310</v>
      </c>
      <c r="L1203" s="76" t="s">
        <v>4311</v>
      </c>
      <c r="M1203" s="86">
        <v>45637</v>
      </c>
      <c r="N1203" s="86">
        <v>45684</v>
      </c>
      <c r="O1203" s="86">
        <v>45956</v>
      </c>
      <c r="P1203" s="76">
        <v>9</v>
      </c>
      <c r="Q1203" s="76">
        <v>0</v>
      </c>
      <c r="R1203" s="76">
        <f>9*30</f>
        <v>270</v>
      </c>
      <c r="S1203" s="76" t="s">
        <v>6607</v>
      </c>
      <c r="T1203" s="69">
        <v>3108643000</v>
      </c>
      <c r="U1203" s="69" t="s">
        <v>644</v>
      </c>
      <c r="V1203" s="77">
        <v>1946</v>
      </c>
      <c r="W1203" s="97">
        <v>45575</v>
      </c>
      <c r="X1203" s="45">
        <v>3108643000</v>
      </c>
      <c r="Y1203" s="77">
        <v>2624</v>
      </c>
      <c r="Z1203" s="97">
        <v>45639</v>
      </c>
      <c r="AA1203" s="111">
        <v>3108643000</v>
      </c>
      <c r="AB1203" s="77" t="s">
        <v>84</v>
      </c>
      <c r="AC1203" s="86">
        <v>45576</v>
      </c>
      <c r="AD1203" s="61" t="s">
        <v>6608</v>
      </c>
      <c r="AE1203" s="8" t="s">
        <v>6609</v>
      </c>
      <c r="AF1203" s="77" t="s">
        <v>87</v>
      </c>
      <c r="AG1203" s="61" t="s">
        <v>6610</v>
      </c>
      <c r="AH1203" s="61" t="s">
        <v>2980</v>
      </c>
      <c r="AI1203" s="48" t="s">
        <v>77</v>
      </c>
      <c r="AJ1203" s="48" t="s">
        <v>77</v>
      </c>
      <c r="AK1203" s="49"/>
      <c r="AL1203" s="50"/>
      <c r="AM1203" s="48" t="s">
        <v>77</v>
      </c>
      <c r="AN1203" s="48" t="s">
        <v>77</v>
      </c>
      <c r="AO1203" s="48" t="s">
        <v>77</v>
      </c>
      <c r="AP1203" s="48" t="s">
        <v>77</v>
      </c>
      <c r="AQ1203" s="48" t="s">
        <v>77</v>
      </c>
      <c r="AR1203" s="48" t="s">
        <v>77</v>
      </c>
      <c r="AS1203" s="48" t="s">
        <v>77</v>
      </c>
      <c r="AT1203" s="51"/>
      <c r="AU1203" s="51"/>
      <c r="AV1203" s="51"/>
      <c r="AW1203" s="51"/>
      <c r="AX1203" s="52"/>
      <c r="AY1203" s="37"/>
      <c r="AZ1203" s="37"/>
      <c r="BA1203" s="75"/>
      <c r="BB1203" s="75"/>
      <c r="BC1203" s="75"/>
      <c r="BD1203" s="75"/>
      <c r="BE1203" s="75"/>
      <c r="BF1203" s="75"/>
      <c r="BG1203" s="75"/>
      <c r="BH1203" s="75"/>
      <c r="BI1203" s="75"/>
      <c r="BJ1203" s="75"/>
      <c r="BK1203" s="75"/>
      <c r="BL1203" s="75"/>
      <c r="BM1203" s="75"/>
      <c r="BN1203" s="75"/>
      <c r="BO1203" s="75"/>
      <c r="BP1203" s="75"/>
      <c r="BQ1203" s="75"/>
      <c r="BR1203" s="75"/>
      <c r="BS1203" s="75"/>
      <c r="BT1203" s="75"/>
      <c r="BU1203" s="75"/>
      <c r="BV1203" s="75"/>
      <c r="BW1203" s="75"/>
      <c r="BX1203" s="64">
        <f>O1203</f>
        <v>45956</v>
      </c>
      <c r="BY1203" s="65">
        <f>R1203+AX1203</f>
        <v>270</v>
      </c>
      <c r="BZ1203" s="66" t="str">
        <f>S1203</f>
        <v>9 MESES</v>
      </c>
      <c r="CA1203" s="69">
        <f>T1203+AL1203</f>
        <v>3108643000</v>
      </c>
      <c r="CB1203" s="66" t="s">
        <v>2890</v>
      </c>
    </row>
    <row r="1204" spans="1:80" s="58" customFormat="1" ht="29.25" customHeight="1" x14ac:dyDescent="0.3">
      <c r="A1204" s="75">
        <v>1203</v>
      </c>
      <c r="B1204" s="73">
        <v>117403</v>
      </c>
      <c r="C1204" s="99" t="e">
        <v>#N/A</v>
      </c>
      <c r="D1204" s="71" t="s">
        <v>6601</v>
      </c>
      <c r="E1204" s="71" t="s">
        <v>6602</v>
      </c>
      <c r="F1204" s="99" t="s">
        <v>6611</v>
      </c>
      <c r="G1204" s="38" t="s">
        <v>6612</v>
      </c>
      <c r="H1204" s="76" t="s">
        <v>5712</v>
      </c>
      <c r="I1204" s="136" t="s">
        <v>6613</v>
      </c>
      <c r="J1204" s="138" t="s">
        <v>6614</v>
      </c>
      <c r="K1204" s="76" t="s">
        <v>2973</v>
      </c>
      <c r="L1204" s="76" t="s">
        <v>2974</v>
      </c>
      <c r="M1204" s="86">
        <v>45631</v>
      </c>
      <c r="N1204" s="86">
        <v>45684</v>
      </c>
      <c r="O1204" s="86">
        <v>45956</v>
      </c>
      <c r="P1204" s="76">
        <v>9</v>
      </c>
      <c r="Q1204" s="76">
        <v>0</v>
      </c>
      <c r="R1204" s="76">
        <f>9*30</f>
        <v>270</v>
      </c>
      <c r="S1204" s="76" t="s">
        <v>6607</v>
      </c>
      <c r="T1204" s="69">
        <v>400000000</v>
      </c>
      <c r="U1204" s="69" t="s">
        <v>644</v>
      </c>
      <c r="V1204" s="77">
        <v>1947</v>
      </c>
      <c r="W1204" s="97">
        <v>45575</v>
      </c>
      <c r="X1204" s="45">
        <v>400000000</v>
      </c>
      <c r="Y1204" s="77">
        <v>2625</v>
      </c>
      <c r="Z1204" s="97">
        <v>45639</v>
      </c>
      <c r="AA1204" s="111">
        <v>400000000</v>
      </c>
      <c r="AB1204" s="77" t="s">
        <v>84</v>
      </c>
      <c r="AC1204" s="86">
        <v>45589</v>
      </c>
      <c r="AD1204" s="61" t="s">
        <v>6615</v>
      </c>
      <c r="AE1204" s="8" t="s">
        <v>6616</v>
      </c>
      <c r="AF1204" s="77" t="s">
        <v>87</v>
      </c>
      <c r="AG1204" s="61" t="s">
        <v>6610</v>
      </c>
      <c r="AH1204" s="61" t="s">
        <v>2980</v>
      </c>
      <c r="AI1204" s="48" t="s">
        <v>77</v>
      </c>
      <c r="AJ1204" s="48" t="s">
        <v>77</v>
      </c>
      <c r="AK1204" s="49"/>
      <c r="AL1204" s="50"/>
      <c r="AM1204" s="48" t="s">
        <v>77</v>
      </c>
      <c r="AN1204" s="48" t="s">
        <v>77</v>
      </c>
      <c r="AO1204" s="48" t="s">
        <v>77</v>
      </c>
      <c r="AP1204" s="48" t="s">
        <v>77</v>
      </c>
      <c r="AQ1204" s="48" t="s">
        <v>77</v>
      </c>
      <c r="AR1204" s="48" t="s">
        <v>77</v>
      </c>
      <c r="AS1204" s="48" t="s">
        <v>77</v>
      </c>
      <c r="AT1204" s="51"/>
      <c r="AU1204" s="51"/>
      <c r="AV1204" s="51"/>
      <c r="AW1204" s="51"/>
      <c r="AX1204" s="52"/>
      <c r="AY1204" s="37"/>
      <c r="AZ1204" s="37"/>
      <c r="BA1204" s="75"/>
      <c r="BB1204" s="75"/>
      <c r="BC1204" s="75"/>
      <c r="BD1204" s="75"/>
      <c r="BE1204" s="75"/>
      <c r="BF1204" s="75"/>
      <c r="BG1204" s="75"/>
      <c r="BH1204" s="75"/>
      <c r="BI1204" s="75"/>
      <c r="BJ1204" s="75"/>
      <c r="BK1204" s="75"/>
      <c r="BL1204" s="75"/>
      <c r="BM1204" s="75"/>
      <c r="BN1204" s="75"/>
      <c r="BO1204" s="75"/>
      <c r="BP1204" s="75"/>
      <c r="BQ1204" s="75"/>
      <c r="BR1204" s="75"/>
      <c r="BS1204" s="75"/>
      <c r="BT1204" s="75"/>
      <c r="BU1204" s="75"/>
      <c r="BV1204" s="75"/>
      <c r="BW1204" s="75"/>
      <c r="BX1204" s="64">
        <f>O1204</f>
        <v>45956</v>
      </c>
      <c r="BY1204" s="65">
        <f>R1204+AX1204</f>
        <v>270</v>
      </c>
      <c r="BZ1204" s="66" t="str">
        <f>S1204</f>
        <v>9 MESES</v>
      </c>
      <c r="CA1204" s="69">
        <f>T1204+AL1204</f>
        <v>400000000</v>
      </c>
      <c r="CB1204" s="66" t="s">
        <v>2890</v>
      </c>
    </row>
    <row r="1205" spans="1:80" s="58" customFormat="1" ht="29.25" customHeight="1" x14ac:dyDescent="0.3">
      <c r="A1205" s="75">
        <v>1204</v>
      </c>
      <c r="B1205" s="73">
        <v>119553</v>
      </c>
      <c r="C1205" s="99" t="e">
        <v>#N/A</v>
      </c>
      <c r="D1205" s="71" t="s">
        <v>6617</v>
      </c>
      <c r="E1205" s="71" t="s">
        <v>6618</v>
      </c>
      <c r="F1205" s="99" t="s">
        <v>6619</v>
      </c>
      <c r="G1205" s="38" t="s">
        <v>6620</v>
      </c>
      <c r="H1205" s="76" t="s">
        <v>2901</v>
      </c>
      <c r="I1205" s="136" t="s">
        <v>6621</v>
      </c>
      <c r="J1205" s="138" t="s">
        <v>6622</v>
      </c>
      <c r="K1205" s="76" t="s">
        <v>4310</v>
      </c>
      <c r="L1205" s="76" t="s">
        <v>4311</v>
      </c>
      <c r="M1205" s="86">
        <v>45636</v>
      </c>
      <c r="N1205" s="86">
        <v>45678</v>
      </c>
      <c r="O1205" s="86">
        <v>45858</v>
      </c>
      <c r="P1205" s="76">
        <v>6</v>
      </c>
      <c r="Q1205" s="76">
        <v>0</v>
      </c>
      <c r="R1205" s="76">
        <v>180</v>
      </c>
      <c r="S1205" s="76" t="s">
        <v>2888</v>
      </c>
      <c r="T1205" s="69">
        <v>897012429</v>
      </c>
      <c r="U1205" s="69" t="s">
        <v>644</v>
      </c>
      <c r="V1205" s="77">
        <v>1944</v>
      </c>
      <c r="W1205" s="97">
        <v>45574</v>
      </c>
      <c r="X1205" s="45">
        <v>897012429</v>
      </c>
      <c r="Y1205" s="77">
        <v>2633</v>
      </c>
      <c r="Z1205" s="97">
        <v>45642</v>
      </c>
      <c r="AA1205" s="111">
        <v>897012429</v>
      </c>
      <c r="AB1205" s="77" t="s">
        <v>84</v>
      </c>
      <c r="AC1205" s="86">
        <v>45575</v>
      </c>
      <c r="AD1205" s="61" t="s">
        <v>6623</v>
      </c>
      <c r="AE1205" s="8" t="s">
        <v>6624</v>
      </c>
      <c r="AF1205" s="77" t="s">
        <v>87</v>
      </c>
      <c r="AG1205" s="61" t="s">
        <v>6610</v>
      </c>
      <c r="AH1205" s="61" t="s">
        <v>3455</v>
      </c>
      <c r="AI1205" s="48" t="s">
        <v>77</v>
      </c>
      <c r="AJ1205" s="48" t="s">
        <v>77</v>
      </c>
      <c r="AK1205" s="49"/>
      <c r="AL1205" s="50"/>
      <c r="AM1205" s="48" t="s">
        <v>77</v>
      </c>
      <c r="AN1205" s="48" t="s">
        <v>77</v>
      </c>
      <c r="AO1205" s="48" t="s">
        <v>77</v>
      </c>
      <c r="AP1205" s="48" t="s">
        <v>77</v>
      </c>
      <c r="AQ1205" s="48" t="s">
        <v>77</v>
      </c>
      <c r="AR1205" s="48" t="s">
        <v>77</v>
      </c>
      <c r="AS1205" s="48" t="s">
        <v>77</v>
      </c>
      <c r="AT1205" s="51"/>
      <c r="AU1205" s="51"/>
      <c r="AV1205" s="51"/>
      <c r="AW1205" s="51"/>
      <c r="AX1205" s="52"/>
      <c r="AY1205" s="37"/>
      <c r="AZ1205" s="37"/>
      <c r="BA1205" s="75"/>
      <c r="BB1205" s="75"/>
      <c r="BC1205" s="75"/>
      <c r="BD1205" s="75"/>
      <c r="BE1205" s="75"/>
      <c r="BF1205" s="75"/>
      <c r="BG1205" s="75"/>
      <c r="BH1205" s="75"/>
      <c r="BI1205" s="75"/>
      <c r="BJ1205" s="75"/>
      <c r="BK1205" s="75"/>
      <c r="BL1205" s="75"/>
      <c r="BM1205" s="75"/>
      <c r="BN1205" s="75"/>
      <c r="BO1205" s="75"/>
      <c r="BP1205" s="75"/>
      <c r="BQ1205" s="75"/>
      <c r="BR1205" s="75"/>
      <c r="BS1205" s="75"/>
      <c r="BT1205" s="75"/>
      <c r="BU1205" s="75"/>
      <c r="BV1205" s="75"/>
      <c r="BW1205" s="75"/>
      <c r="BX1205" s="64">
        <f>O1205</f>
        <v>45858</v>
      </c>
      <c r="BY1205" s="65">
        <f>R1205+AX1205</f>
        <v>180</v>
      </c>
      <c r="BZ1205" s="66" t="str">
        <f>S1205</f>
        <v>6 MESES</v>
      </c>
      <c r="CA1205" s="69">
        <f>T1205+AL1205</f>
        <v>897012429</v>
      </c>
      <c r="CB1205" s="66" t="s">
        <v>2890</v>
      </c>
    </row>
    <row r="1206" spans="1:80" s="58" customFormat="1" ht="29.25" customHeight="1" x14ac:dyDescent="0.3">
      <c r="A1206" s="75">
        <v>1205</v>
      </c>
      <c r="B1206" s="73">
        <v>120941</v>
      </c>
      <c r="C1206" s="99" t="e">
        <v>#N/A</v>
      </c>
      <c r="D1206" s="71" t="s">
        <v>6627</v>
      </c>
      <c r="E1206" s="71" t="s">
        <v>6628</v>
      </c>
      <c r="F1206" s="99" t="s">
        <v>6629</v>
      </c>
      <c r="G1206" s="38" t="s">
        <v>6630</v>
      </c>
      <c r="H1206" s="76" t="s">
        <v>5712</v>
      </c>
      <c r="I1206" s="136" t="s">
        <v>6631</v>
      </c>
      <c r="J1206" s="138" t="s">
        <v>6632</v>
      </c>
      <c r="K1206" s="76" t="s">
        <v>4886</v>
      </c>
      <c r="L1206" s="76" t="s">
        <v>3263</v>
      </c>
      <c r="M1206" s="86">
        <v>45637</v>
      </c>
      <c r="N1206" s="86">
        <v>45718</v>
      </c>
      <c r="O1206" s="86">
        <v>45810</v>
      </c>
      <c r="P1206" s="76">
        <v>4</v>
      </c>
      <c r="Q1206" s="76">
        <v>0</v>
      </c>
      <c r="R1206" s="76">
        <v>120</v>
      </c>
      <c r="S1206" s="76" t="s">
        <v>1144</v>
      </c>
      <c r="T1206" s="69">
        <v>213126926</v>
      </c>
      <c r="U1206" s="69" t="s">
        <v>644</v>
      </c>
      <c r="V1206" s="77">
        <v>2003</v>
      </c>
      <c r="W1206" s="97">
        <v>45604</v>
      </c>
      <c r="X1206" s="45">
        <v>213126926</v>
      </c>
      <c r="Y1206" s="77">
        <v>2623</v>
      </c>
      <c r="Z1206" s="97">
        <v>45639</v>
      </c>
      <c r="AA1206" s="111">
        <v>213126926</v>
      </c>
      <c r="AB1206" s="77" t="s">
        <v>84</v>
      </c>
      <c r="AC1206" s="86">
        <v>45603</v>
      </c>
      <c r="AD1206" s="61" t="s">
        <v>6633</v>
      </c>
      <c r="AE1206" s="8" t="s">
        <v>6634</v>
      </c>
      <c r="AF1206" s="77" t="s">
        <v>87</v>
      </c>
      <c r="AG1206" s="61" t="s">
        <v>654</v>
      </c>
      <c r="AH1206" s="61" t="s">
        <v>6600</v>
      </c>
      <c r="AI1206" s="48" t="s">
        <v>77</v>
      </c>
      <c r="AJ1206" s="48" t="s">
        <v>77</v>
      </c>
      <c r="AK1206" s="49"/>
      <c r="AL1206" s="50"/>
      <c r="AM1206" s="48" t="s">
        <v>77</v>
      </c>
      <c r="AN1206" s="48" t="s">
        <v>77</v>
      </c>
      <c r="AO1206" s="48" t="s">
        <v>77</v>
      </c>
      <c r="AP1206" s="48" t="s">
        <v>77</v>
      </c>
      <c r="AQ1206" s="48" t="s">
        <v>77</v>
      </c>
      <c r="AR1206" s="48" t="s">
        <v>77</v>
      </c>
      <c r="AS1206" s="48" t="s">
        <v>77</v>
      </c>
      <c r="AT1206" s="51"/>
      <c r="AU1206" s="51"/>
      <c r="AV1206" s="51"/>
      <c r="AW1206" s="51"/>
      <c r="AX1206" s="52"/>
      <c r="AY1206" s="37"/>
      <c r="AZ1206" s="37"/>
      <c r="BA1206" s="75"/>
      <c r="BB1206" s="75"/>
      <c r="BC1206" s="75"/>
      <c r="BD1206" s="75"/>
      <c r="BE1206" s="75"/>
      <c r="BF1206" s="75"/>
      <c r="BG1206" s="75"/>
      <c r="BH1206" s="75"/>
      <c r="BI1206" s="75"/>
      <c r="BJ1206" s="75"/>
      <c r="BK1206" s="75"/>
      <c r="BL1206" s="75"/>
      <c r="BM1206" s="75"/>
      <c r="BN1206" s="75"/>
      <c r="BO1206" s="75"/>
      <c r="BP1206" s="75"/>
      <c r="BQ1206" s="75"/>
      <c r="BR1206" s="75"/>
      <c r="BS1206" s="75"/>
      <c r="BT1206" s="75"/>
      <c r="BU1206" s="75"/>
      <c r="BV1206" s="75"/>
      <c r="BW1206" s="75"/>
      <c r="BX1206" s="64">
        <f>O1206</f>
        <v>45810</v>
      </c>
      <c r="BY1206" s="65">
        <f>R1206+AX1206</f>
        <v>120</v>
      </c>
      <c r="BZ1206" s="66" t="str">
        <f>S1206</f>
        <v>4 MESES</v>
      </c>
      <c r="CA1206" s="69">
        <f>T1206+AL1206</f>
        <v>213126926</v>
      </c>
      <c r="CB1206" s="66" t="s">
        <v>91</v>
      </c>
    </row>
    <row r="1207" spans="1:80" s="58" customFormat="1" ht="29.25" customHeight="1" x14ac:dyDescent="0.3">
      <c r="A1207" s="75">
        <v>1206</v>
      </c>
      <c r="B1207" s="73">
        <v>120944</v>
      </c>
      <c r="C1207" s="99" t="e">
        <v>#N/A</v>
      </c>
      <c r="D1207" s="71" t="s">
        <v>6635</v>
      </c>
      <c r="E1207" s="71" t="s">
        <v>6636</v>
      </c>
      <c r="F1207" s="99" t="s">
        <v>6637</v>
      </c>
      <c r="G1207" s="38" t="s">
        <v>6638</v>
      </c>
      <c r="H1207" s="76" t="s">
        <v>2901</v>
      </c>
      <c r="I1207" s="136" t="s">
        <v>6639</v>
      </c>
      <c r="J1207" s="138" t="s">
        <v>6640</v>
      </c>
      <c r="K1207" s="76" t="s">
        <v>4886</v>
      </c>
      <c r="L1207" s="76" t="s">
        <v>3263</v>
      </c>
      <c r="M1207" s="86">
        <v>45650</v>
      </c>
      <c r="N1207" s="86">
        <v>45677</v>
      </c>
      <c r="O1207" s="86">
        <v>45796</v>
      </c>
      <c r="P1207" s="76">
        <v>4</v>
      </c>
      <c r="Q1207" s="76">
        <v>0</v>
      </c>
      <c r="R1207" s="76">
        <v>120</v>
      </c>
      <c r="S1207" s="76" t="s">
        <v>1144</v>
      </c>
      <c r="T1207" s="69">
        <v>190403248</v>
      </c>
      <c r="U1207" s="69" t="s">
        <v>644</v>
      </c>
      <c r="V1207" s="61" t="s">
        <v>6641</v>
      </c>
      <c r="W1207" s="74" t="s">
        <v>6642</v>
      </c>
      <c r="X1207" s="109" t="s">
        <v>6643</v>
      </c>
      <c r="Y1207" s="61" t="s">
        <v>6644</v>
      </c>
      <c r="Z1207" s="74" t="s">
        <v>6645</v>
      </c>
      <c r="AA1207" s="109" t="s">
        <v>6643</v>
      </c>
      <c r="AB1207" s="77" t="s">
        <v>84</v>
      </c>
      <c r="AC1207" s="86">
        <v>45603</v>
      </c>
      <c r="AD1207" s="61" t="s">
        <v>6646</v>
      </c>
      <c r="AE1207" s="8" t="s">
        <v>6647</v>
      </c>
      <c r="AF1207" s="77" t="s">
        <v>87</v>
      </c>
      <c r="AG1207" s="61" t="s">
        <v>654</v>
      </c>
      <c r="AH1207" s="61" t="s">
        <v>6343</v>
      </c>
      <c r="AI1207" s="48" t="s">
        <v>77</v>
      </c>
      <c r="AJ1207" s="48" t="s">
        <v>77</v>
      </c>
      <c r="AK1207" s="49"/>
      <c r="AL1207" s="50"/>
      <c r="AM1207" s="48" t="s">
        <v>77</v>
      </c>
      <c r="AN1207" s="48" t="s">
        <v>77</v>
      </c>
      <c r="AO1207" s="48" t="s">
        <v>77</v>
      </c>
      <c r="AP1207" s="48" t="s">
        <v>77</v>
      </c>
      <c r="AQ1207" s="48" t="s">
        <v>77</v>
      </c>
      <c r="AR1207" s="48" t="s">
        <v>77</v>
      </c>
      <c r="AS1207" s="48" t="s">
        <v>77</v>
      </c>
      <c r="AT1207" s="51"/>
      <c r="AU1207" s="51"/>
      <c r="AV1207" s="51"/>
      <c r="AW1207" s="51"/>
      <c r="AX1207" s="52"/>
      <c r="AY1207" s="37"/>
      <c r="AZ1207" s="37"/>
      <c r="BA1207" s="75"/>
      <c r="BB1207" s="75"/>
      <c r="BC1207" s="75"/>
      <c r="BD1207" s="75"/>
      <c r="BE1207" s="75"/>
      <c r="BF1207" s="75"/>
      <c r="BG1207" s="75"/>
      <c r="BH1207" s="75"/>
      <c r="BI1207" s="75"/>
      <c r="BJ1207" s="75"/>
      <c r="BK1207" s="75"/>
      <c r="BL1207" s="75"/>
      <c r="BM1207" s="75"/>
      <c r="BN1207" s="75"/>
      <c r="BO1207" s="75"/>
      <c r="BP1207" s="75"/>
      <c r="BQ1207" s="75"/>
      <c r="BR1207" s="75"/>
      <c r="BS1207" s="75"/>
      <c r="BT1207" s="75"/>
      <c r="BU1207" s="75"/>
      <c r="BV1207" s="75"/>
      <c r="BW1207" s="75"/>
      <c r="BX1207" s="64">
        <f>O1207</f>
        <v>45796</v>
      </c>
      <c r="BY1207" s="65">
        <f>R1207+AX1207</f>
        <v>120</v>
      </c>
      <c r="BZ1207" s="66" t="str">
        <f>S1207</f>
        <v>4 MESES</v>
      </c>
      <c r="CA1207" s="69">
        <f>T1207+AL1207</f>
        <v>190403248</v>
      </c>
      <c r="CB1207" s="66" t="s">
        <v>91</v>
      </c>
    </row>
    <row r="1208" spans="1:80" s="58" customFormat="1" ht="29.25" customHeight="1" x14ac:dyDescent="0.3">
      <c r="A1208" s="75">
        <v>1207</v>
      </c>
      <c r="B1208" s="73">
        <v>122472</v>
      </c>
      <c r="C1208" s="99" t="e">
        <v>#N/A</v>
      </c>
      <c r="D1208" s="71" t="s">
        <v>6648</v>
      </c>
      <c r="E1208" s="71" t="s">
        <v>6649</v>
      </c>
      <c r="F1208" s="99" t="s">
        <v>6650</v>
      </c>
      <c r="G1208" s="38" t="s">
        <v>6651</v>
      </c>
      <c r="H1208" s="76" t="s">
        <v>4644</v>
      </c>
      <c r="I1208" s="136" t="s">
        <v>6652</v>
      </c>
      <c r="J1208" s="138" t="s">
        <v>6653</v>
      </c>
      <c r="K1208" s="76" t="s">
        <v>3262</v>
      </c>
      <c r="L1208" s="76" t="s">
        <v>3263</v>
      </c>
      <c r="M1208" s="86">
        <v>45638</v>
      </c>
      <c r="N1208" s="86">
        <v>45639</v>
      </c>
      <c r="O1208" s="86">
        <v>45700</v>
      </c>
      <c r="P1208" s="76">
        <v>2</v>
      </c>
      <c r="Q1208" s="76">
        <v>0</v>
      </c>
      <c r="R1208" s="76">
        <v>60</v>
      </c>
      <c r="S1208" s="76" t="s">
        <v>3264</v>
      </c>
      <c r="T1208" s="69">
        <v>3159500</v>
      </c>
      <c r="U1208" s="69" t="s">
        <v>644</v>
      </c>
      <c r="V1208" s="77">
        <v>2034</v>
      </c>
      <c r="W1208" s="97">
        <v>45635</v>
      </c>
      <c r="X1208" s="137" t="s">
        <v>6654</v>
      </c>
      <c r="Y1208" s="77">
        <v>2630</v>
      </c>
      <c r="Z1208" s="97">
        <v>45642</v>
      </c>
      <c r="AA1208" s="111">
        <v>3159500</v>
      </c>
      <c r="AB1208" s="77" t="s">
        <v>3171</v>
      </c>
      <c r="AC1208" s="86">
        <v>45638</v>
      </c>
      <c r="AD1208" s="48" t="s">
        <v>644</v>
      </c>
      <c r="AE1208" s="8" t="s">
        <v>6655</v>
      </c>
      <c r="AF1208" s="77" t="s">
        <v>2884</v>
      </c>
      <c r="AG1208" s="61" t="s">
        <v>654</v>
      </c>
      <c r="AH1208" s="61" t="s">
        <v>655</v>
      </c>
      <c r="AI1208" s="48" t="s">
        <v>77</v>
      </c>
      <c r="AJ1208" s="48" t="s">
        <v>77</v>
      </c>
      <c r="AK1208" s="49"/>
      <c r="AL1208" s="50"/>
      <c r="AM1208" s="48" t="s">
        <v>77</v>
      </c>
      <c r="AN1208" s="48" t="s">
        <v>77</v>
      </c>
      <c r="AO1208" s="48" t="s">
        <v>77</v>
      </c>
      <c r="AP1208" s="48" t="s">
        <v>77</v>
      </c>
      <c r="AQ1208" s="48" t="s">
        <v>77</v>
      </c>
      <c r="AR1208" s="48" t="s">
        <v>77</v>
      </c>
      <c r="AS1208" s="48" t="s">
        <v>77</v>
      </c>
      <c r="AT1208" s="51"/>
      <c r="AU1208" s="51"/>
      <c r="AV1208" s="51"/>
      <c r="AW1208" s="51"/>
      <c r="AX1208" s="52"/>
      <c r="AY1208" s="37"/>
      <c r="AZ1208" s="37"/>
      <c r="BA1208" s="75"/>
      <c r="BB1208" s="75"/>
      <c r="BC1208" s="75"/>
      <c r="BD1208" s="75"/>
      <c r="BE1208" s="75"/>
      <c r="BF1208" s="75"/>
      <c r="BG1208" s="75"/>
      <c r="BH1208" s="75"/>
      <c r="BI1208" s="75"/>
      <c r="BJ1208" s="75"/>
      <c r="BK1208" s="75"/>
      <c r="BL1208" s="75"/>
      <c r="BM1208" s="75"/>
      <c r="BN1208" s="75"/>
      <c r="BO1208" s="75"/>
      <c r="BP1208" s="75"/>
      <c r="BQ1208" s="75"/>
      <c r="BR1208" s="75"/>
      <c r="BS1208" s="75"/>
      <c r="BT1208" s="75"/>
      <c r="BU1208" s="75"/>
      <c r="BV1208" s="75"/>
      <c r="BW1208" s="75"/>
      <c r="BX1208" s="64">
        <f>O1208</f>
        <v>45700</v>
      </c>
      <c r="BY1208" s="65">
        <f>R1208+AX1208</f>
        <v>60</v>
      </c>
      <c r="BZ1208" s="66" t="str">
        <f>S1208</f>
        <v>2 MESES</v>
      </c>
      <c r="CA1208" s="69">
        <f>T1208+AL1208</f>
        <v>3159500</v>
      </c>
      <c r="CB1208" s="66" t="s">
        <v>656</v>
      </c>
    </row>
    <row r="1209" spans="1:80" s="58" customFormat="1" ht="29.25" customHeight="1" x14ac:dyDescent="0.3">
      <c r="A1209" s="75">
        <v>1208</v>
      </c>
      <c r="B1209" s="73">
        <v>122458</v>
      </c>
      <c r="C1209" s="99" t="e">
        <v>#N/A</v>
      </c>
      <c r="D1209" s="71" t="s">
        <v>4880</v>
      </c>
      <c r="E1209" s="71" t="s">
        <v>4881</v>
      </c>
      <c r="F1209" s="99" t="s">
        <v>6656</v>
      </c>
      <c r="G1209" s="38" t="s">
        <v>6657</v>
      </c>
      <c r="H1209" s="76" t="s">
        <v>5712</v>
      </c>
      <c r="I1209" s="136" t="s">
        <v>6658</v>
      </c>
      <c r="J1209" s="138" t="s">
        <v>6659</v>
      </c>
      <c r="K1209" s="76" t="s">
        <v>3262</v>
      </c>
      <c r="L1209" s="76" t="s">
        <v>3263</v>
      </c>
      <c r="M1209" s="86">
        <v>45636</v>
      </c>
      <c r="N1209" s="86">
        <v>45637</v>
      </c>
      <c r="O1209" s="86">
        <v>45698</v>
      </c>
      <c r="P1209" s="76">
        <v>2</v>
      </c>
      <c r="Q1209" s="76">
        <v>0</v>
      </c>
      <c r="R1209" s="76">
        <v>60</v>
      </c>
      <c r="S1209" s="76" t="s">
        <v>3264</v>
      </c>
      <c r="T1209" s="69">
        <v>4083333</v>
      </c>
      <c r="U1209" s="69" t="s">
        <v>644</v>
      </c>
      <c r="V1209" s="77">
        <v>2035</v>
      </c>
      <c r="W1209" s="97">
        <v>45635</v>
      </c>
      <c r="X1209" s="45">
        <v>34583000</v>
      </c>
      <c r="Y1209" s="77">
        <v>2631</v>
      </c>
      <c r="Z1209" s="97">
        <v>45642</v>
      </c>
      <c r="AA1209" s="111">
        <v>4083333</v>
      </c>
      <c r="AB1209" s="77" t="s">
        <v>3171</v>
      </c>
      <c r="AC1209" s="86">
        <v>45636</v>
      </c>
      <c r="AD1209" s="48" t="s">
        <v>644</v>
      </c>
      <c r="AE1209" s="8" t="s">
        <v>6660</v>
      </c>
      <c r="AF1209" s="77" t="s">
        <v>2884</v>
      </c>
      <c r="AG1209" s="61" t="s">
        <v>4889</v>
      </c>
      <c r="AH1209" s="61" t="s">
        <v>4616</v>
      </c>
      <c r="AI1209" s="48" t="s">
        <v>77</v>
      </c>
      <c r="AJ1209" s="48" t="s">
        <v>77</v>
      </c>
      <c r="AK1209" s="49"/>
      <c r="AL1209" s="50"/>
      <c r="AM1209" s="48" t="s">
        <v>77</v>
      </c>
      <c r="AN1209" s="48" t="s">
        <v>77</v>
      </c>
      <c r="AO1209" s="48" t="s">
        <v>77</v>
      </c>
      <c r="AP1209" s="48" t="s">
        <v>77</v>
      </c>
      <c r="AQ1209" s="48" t="s">
        <v>77</v>
      </c>
      <c r="AR1209" s="48" t="s">
        <v>77</v>
      </c>
      <c r="AS1209" s="48" t="s">
        <v>77</v>
      </c>
      <c r="AT1209" s="51"/>
      <c r="AU1209" s="51"/>
      <c r="AV1209" s="51"/>
      <c r="AW1209" s="51"/>
      <c r="AX1209" s="52"/>
      <c r="AY1209" s="37"/>
      <c r="AZ1209" s="37"/>
      <c r="BA1209" s="75"/>
      <c r="BB1209" s="75"/>
      <c r="BC1209" s="75"/>
      <c r="BD1209" s="75"/>
      <c r="BE1209" s="75"/>
      <c r="BF1209" s="75"/>
      <c r="BG1209" s="75"/>
      <c r="BH1209" s="75"/>
      <c r="BI1209" s="75"/>
      <c r="BJ1209" s="75"/>
      <c r="BK1209" s="75"/>
      <c r="BL1209" s="75"/>
      <c r="BM1209" s="75"/>
      <c r="BN1209" s="75"/>
      <c r="BO1209" s="75"/>
      <c r="BP1209" s="75"/>
      <c r="BQ1209" s="75"/>
      <c r="BR1209" s="75"/>
      <c r="BS1209" s="75"/>
      <c r="BT1209" s="75"/>
      <c r="BU1209" s="75"/>
      <c r="BV1209" s="75"/>
      <c r="BW1209" s="75"/>
      <c r="BX1209" s="64">
        <f>O1209</f>
        <v>45698</v>
      </c>
      <c r="BY1209" s="65">
        <f>R1209+AX1209</f>
        <v>60</v>
      </c>
      <c r="BZ1209" s="66" t="str">
        <f>S1209</f>
        <v>2 MESES</v>
      </c>
      <c r="CA1209" s="69">
        <f>T1209+AL1209</f>
        <v>4083333</v>
      </c>
      <c r="CB1209" s="66" t="s">
        <v>91</v>
      </c>
    </row>
    <row r="1210" spans="1:80" s="58" customFormat="1" ht="29.25" customHeight="1" x14ac:dyDescent="0.3">
      <c r="A1210" s="75">
        <v>1209</v>
      </c>
      <c r="B1210" s="73">
        <v>122472</v>
      </c>
      <c r="C1210" s="99" t="e">
        <v>#N/A</v>
      </c>
      <c r="D1210" s="71" t="s">
        <v>6648</v>
      </c>
      <c r="E1210" s="71" t="s">
        <v>6649</v>
      </c>
      <c r="F1210" s="99" t="s">
        <v>6661</v>
      </c>
      <c r="G1210" s="38" t="s">
        <v>6657</v>
      </c>
      <c r="H1210" s="76" t="s">
        <v>5712</v>
      </c>
      <c r="I1210" s="136" t="s">
        <v>6662</v>
      </c>
      <c r="J1210" s="138" t="s">
        <v>6663</v>
      </c>
      <c r="K1210" s="76" t="s">
        <v>3262</v>
      </c>
      <c r="L1210" s="76" t="s">
        <v>3263</v>
      </c>
      <c r="M1210" s="86">
        <v>45639</v>
      </c>
      <c r="N1210" s="86">
        <v>45640</v>
      </c>
      <c r="O1210" s="86">
        <v>45701</v>
      </c>
      <c r="P1210" s="76">
        <v>2</v>
      </c>
      <c r="Q1210" s="76">
        <v>0</v>
      </c>
      <c r="R1210" s="76">
        <v>60</v>
      </c>
      <c r="S1210" s="76" t="s">
        <v>3264</v>
      </c>
      <c r="T1210" s="69">
        <v>3760663</v>
      </c>
      <c r="U1210" s="69" t="s">
        <v>644</v>
      </c>
      <c r="V1210" s="77">
        <v>2034</v>
      </c>
      <c r="W1210" s="97">
        <v>45635</v>
      </c>
      <c r="X1210" s="137" t="s">
        <v>6654</v>
      </c>
      <c r="Y1210" s="77">
        <v>2629</v>
      </c>
      <c r="Z1210" s="97">
        <v>45642</v>
      </c>
      <c r="AA1210" s="111">
        <v>3760663</v>
      </c>
      <c r="AB1210" s="77" t="s">
        <v>3171</v>
      </c>
      <c r="AC1210" s="86">
        <v>45639</v>
      </c>
      <c r="AD1210" s="48" t="s">
        <v>644</v>
      </c>
      <c r="AE1210" s="8" t="s">
        <v>6664</v>
      </c>
      <c r="AF1210" s="77" t="s">
        <v>2884</v>
      </c>
      <c r="AG1210" s="61" t="s">
        <v>654</v>
      </c>
      <c r="AH1210" s="61" t="s">
        <v>655</v>
      </c>
      <c r="AI1210" s="48" t="s">
        <v>77</v>
      </c>
      <c r="AJ1210" s="48" t="s">
        <v>77</v>
      </c>
      <c r="AK1210" s="49"/>
      <c r="AL1210" s="50"/>
      <c r="AM1210" s="48" t="s">
        <v>77</v>
      </c>
      <c r="AN1210" s="48" t="s">
        <v>77</v>
      </c>
      <c r="AO1210" s="48" t="s">
        <v>77</v>
      </c>
      <c r="AP1210" s="48" t="s">
        <v>77</v>
      </c>
      <c r="AQ1210" s="48" t="s">
        <v>77</v>
      </c>
      <c r="AR1210" s="48" t="s">
        <v>77</v>
      </c>
      <c r="AS1210" s="48" t="s">
        <v>77</v>
      </c>
      <c r="AT1210" s="51"/>
      <c r="AU1210" s="51"/>
      <c r="AV1210" s="51"/>
      <c r="AW1210" s="51"/>
      <c r="AX1210" s="52"/>
      <c r="AY1210" s="37"/>
      <c r="AZ1210" s="37"/>
      <c r="BA1210" s="75"/>
      <c r="BB1210" s="75"/>
      <c r="BC1210" s="75"/>
      <c r="BD1210" s="75"/>
      <c r="BE1210" s="75"/>
      <c r="BF1210" s="75"/>
      <c r="BG1210" s="75"/>
      <c r="BH1210" s="75"/>
      <c r="BI1210" s="75"/>
      <c r="BJ1210" s="75"/>
      <c r="BK1210" s="75"/>
      <c r="BL1210" s="75"/>
      <c r="BM1210" s="75"/>
      <c r="BN1210" s="75"/>
      <c r="BO1210" s="75"/>
      <c r="BP1210" s="75"/>
      <c r="BQ1210" s="75"/>
      <c r="BR1210" s="75"/>
      <c r="BS1210" s="75"/>
      <c r="BT1210" s="75"/>
      <c r="BU1210" s="75"/>
      <c r="BV1210" s="75"/>
      <c r="BW1210" s="75"/>
      <c r="BX1210" s="64">
        <f>O1210</f>
        <v>45701</v>
      </c>
      <c r="BY1210" s="65">
        <f>R1210+AX1210</f>
        <v>60</v>
      </c>
      <c r="BZ1210" s="66" t="str">
        <f>S1210</f>
        <v>2 MESES</v>
      </c>
      <c r="CA1210" s="69">
        <f>T1210+AL1210</f>
        <v>3760663</v>
      </c>
      <c r="CB1210" s="66" t="s">
        <v>656</v>
      </c>
    </row>
    <row r="1211" spans="1:80" s="58" customFormat="1" ht="29.25" customHeight="1" x14ac:dyDescent="0.3">
      <c r="A1211" s="75">
        <v>1210</v>
      </c>
      <c r="B1211" s="73">
        <v>122458</v>
      </c>
      <c r="C1211" s="99" t="e">
        <v>#N/A</v>
      </c>
      <c r="D1211" s="71" t="s">
        <v>4880</v>
      </c>
      <c r="E1211" s="71" t="s">
        <v>4881</v>
      </c>
      <c r="F1211" s="99" t="s">
        <v>6665</v>
      </c>
      <c r="G1211" s="38" t="s">
        <v>6666</v>
      </c>
      <c r="H1211" s="76" t="s">
        <v>5712</v>
      </c>
      <c r="I1211" s="136" t="s">
        <v>6667</v>
      </c>
      <c r="J1211" s="138" t="s">
        <v>6668</v>
      </c>
      <c r="K1211" s="76" t="s">
        <v>3262</v>
      </c>
      <c r="L1211" s="76" t="s">
        <v>3263</v>
      </c>
      <c r="M1211" s="86">
        <v>45636</v>
      </c>
      <c r="N1211" s="86">
        <v>45637</v>
      </c>
      <c r="O1211" s="86">
        <v>45698</v>
      </c>
      <c r="P1211" s="76">
        <v>2</v>
      </c>
      <c r="Q1211" s="76">
        <v>0</v>
      </c>
      <c r="R1211" s="76">
        <v>60</v>
      </c>
      <c r="S1211" s="76" t="s">
        <v>3264</v>
      </c>
      <c r="T1211" s="69">
        <v>28589000</v>
      </c>
      <c r="U1211" s="69" t="s">
        <v>644</v>
      </c>
      <c r="V1211" s="77">
        <v>2035</v>
      </c>
      <c r="W1211" s="97">
        <v>45635</v>
      </c>
      <c r="X1211" s="45">
        <v>34583000</v>
      </c>
      <c r="Y1211" s="77">
        <v>2632</v>
      </c>
      <c r="Z1211" s="97">
        <v>45642</v>
      </c>
      <c r="AA1211" s="111">
        <v>28589000</v>
      </c>
      <c r="AB1211" s="77" t="s">
        <v>3171</v>
      </c>
      <c r="AC1211" s="86">
        <v>45636</v>
      </c>
      <c r="AD1211" s="48" t="s">
        <v>644</v>
      </c>
      <c r="AE1211" s="8" t="s">
        <v>6669</v>
      </c>
      <c r="AF1211" s="77" t="s">
        <v>2884</v>
      </c>
      <c r="AG1211" s="61" t="s">
        <v>654</v>
      </c>
      <c r="AH1211" s="61" t="s">
        <v>4616</v>
      </c>
      <c r="AI1211" s="48" t="s">
        <v>3174</v>
      </c>
      <c r="AJ1211" s="59">
        <v>45698</v>
      </c>
      <c r="AK1211" s="49"/>
      <c r="AL1211" s="50"/>
      <c r="AM1211" s="48" t="s">
        <v>77</v>
      </c>
      <c r="AN1211" s="48" t="s">
        <v>77</v>
      </c>
      <c r="AO1211" s="48" t="s">
        <v>77</v>
      </c>
      <c r="AP1211" s="48" t="s">
        <v>77</v>
      </c>
      <c r="AQ1211" s="48" t="s">
        <v>77</v>
      </c>
      <c r="AR1211" s="48" t="s">
        <v>77</v>
      </c>
      <c r="AS1211" s="48" t="s">
        <v>77</v>
      </c>
      <c r="AT1211" s="76">
        <v>1</v>
      </c>
      <c r="AU1211" s="76">
        <v>0</v>
      </c>
      <c r="AV1211" s="76">
        <v>30</v>
      </c>
      <c r="AW1211" s="76" t="s">
        <v>6120</v>
      </c>
      <c r="AX1211" s="52">
        <v>30</v>
      </c>
      <c r="AY1211" s="57">
        <v>45727</v>
      </c>
      <c r="AZ1211" s="37"/>
      <c r="BA1211" s="75"/>
      <c r="BB1211" s="75"/>
      <c r="BC1211" s="75"/>
      <c r="BD1211" s="75"/>
      <c r="BE1211" s="75"/>
      <c r="BF1211" s="75"/>
      <c r="BG1211" s="75"/>
      <c r="BH1211" s="75"/>
      <c r="BI1211" s="75"/>
      <c r="BJ1211" s="75"/>
      <c r="BK1211" s="75"/>
      <c r="BL1211" s="75"/>
      <c r="BM1211" s="75"/>
      <c r="BN1211" s="75"/>
      <c r="BO1211" s="75"/>
      <c r="BP1211" s="75"/>
      <c r="BQ1211" s="75"/>
      <c r="BR1211" s="75"/>
      <c r="BS1211" s="75"/>
      <c r="BT1211" s="75"/>
      <c r="BU1211" s="75"/>
      <c r="BV1211" s="75"/>
      <c r="BW1211" s="75"/>
      <c r="BX1211" s="64">
        <v>45727</v>
      </c>
      <c r="BY1211" s="65">
        <f>R1211+AX1211</f>
        <v>90</v>
      </c>
      <c r="BZ1211" s="66" t="s">
        <v>2842</v>
      </c>
      <c r="CA1211" s="69">
        <f>T1211+AL1211</f>
        <v>28589000</v>
      </c>
      <c r="CB1211" s="66" t="s">
        <v>91</v>
      </c>
    </row>
    <row r="1212" spans="1:80" s="58" customFormat="1" ht="29.25" customHeight="1" x14ac:dyDescent="0.3">
      <c r="A1212" s="75">
        <v>1211</v>
      </c>
      <c r="B1212" s="73">
        <v>122472</v>
      </c>
      <c r="C1212" s="99" t="e">
        <v>#N/A</v>
      </c>
      <c r="D1212" s="71" t="s">
        <v>6648</v>
      </c>
      <c r="E1212" s="71" t="s">
        <v>6649</v>
      </c>
      <c r="F1212" s="99" t="s">
        <v>6670</v>
      </c>
      <c r="G1212" s="38" t="s">
        <v>3274</v>
      </c>
      <c r="H1212" s="76" t="s">
        <v>5712</v>
      </c>
      <c r="I1212" s="136" t="s">
        <v>6671</v>
      </c>
      <c r="J1212" s="138" t="s">
        <v>6663</v>
      </c>
      <c r="K1212" s="76" t="s">
        <v>3262</v>
      </c>
      <c r="L1212" s="76" t="s">
        <v>3263</v>
      </c>
      <c r="M1212" s="64">
        <v>45639</v>
      </c>
      <c r="N1212" s="86">
        <v>45640</v>
      </c>
      <c r="O1212" s="86">
        <v>45701</v>
      </c>
      <c r="P1212" s="76">
        <v>2</v>
      </c>
      <c r="Q1212" s="76">
        <v>0</v>
      </c>
      <c r="R1212" s="76">
        <v>60</v>
      </c>
      <c r="S1212" s="76" t="s">
        <v>3264</v>
      </c>
      <c r="T1212" s="69">
        <v>1619970</v>
      </c>
      <c r="U1212" s="69" t="s">
        <v>644</v>
      </c>
      <c r="V1212" s="77">
        <v>2034</v>
      </c>
      <c r="W1212" s="97">
        <v>45635</v>
      </c>
      <c r="X1212" s="137" t="s">
        <v>6654</v>
      </c>
      <c r="Y1212" s="77">
        <v>2627</v>
      </c>
      <c r="Z1212" s="97">
        <v>45642</v>
      </c>
      <c r="AA1212" s="111">
        <v>1619970</v>
      </c>
      <c r="AB1212" s="77" t="s">
        <v>3171</v>
      </c>
      <c r="AC1212" s="64">
        <v>45639</v>
      </c>
      <c r="AD1212" s="48" t="s">
        <v>644</v>
      </c>
      <c r="AE1212" s="8" t="s">
        <v>6672</v>
      </c>
      <c r="AF1212" s="77" t="s">
        <v>2884</v>
      </c>
      <c r="AG1212" s="61" t="s">
        <v>654</v>
      </c>
      <c r="AH1212" s="61" t="s">
        <v>655</v>
      </c>
      <c r="AI1212" s="48" t="s">
        <v>77</v>
      </c>
      <c r="AJ1212" s="48" t="s">
        <v>77</v>
      </c>
      <c r="AK1212" s="49"/>
      <c r="AL1212" s="50"/>
      <c r="AM1212" s="48" t="s">
        <v>77</v>
      </c>
      <c r="AN1212" s="48" t="s">
        <v>77</v>
      </c>
      <c r="AO1212" s="48" t="s">
        <v>77</v>
      </c>
      <c r="AP1212" s="48" t="s">
        <v>77</v>
      </c>
      <c r="AQ1212" s="48" t="s">
        <v>77</v>
      </c>
      <c r="AR1212" s="48" t="s">
        <v>77</v>
      </c>
      <c r="AS1212" s="48" t="s">
        <v>77</v>
      </c>
      <c r="AT1212" s="51"/>
      <c r="AU1212" s="51"/>
      <c r="AV1212" s="51"/>
      <c r="AW1212" s="51"/>
      <c r="AX1212" s="52"/>
      <c r="AY1212" s="37"/>
      <c r="AZ1212" s="37"/>
      <c r="BA1212" s="75"/>
      <c r="BB1212" s="75"/>
      <c r="BC1212" s="75"/>
      <c r="BD1212" s="75"/>
      <c r="BE1212" s="75"/>
      <c r="BF1212" s="75"/>
      <c r="BG1212" s="75"/>
      <c r="BH1212" s="75"/>
      <c r="BI1212" s="75"/>
      <c r="BJ1212" s="75"/>
      <c r="BK1212" s="75"/>
      <c r="BL1212" s="75"/>
      <c r="BM1212" s="75"/>
      <c r="BN1212" s="75"/>
      <c r="BO1212" s="75"/>
      <c r="BP1212" s="75"/>
      <c r="BQ1212" s="75"/>
      <c r="BR1212" s="75"/>
      <c r="BS1212" s="75"/>
      <c r="BT1212" s="75"/>
      <c r="BU1212" s="75"/>
      <c r="BV1212" s="75"/>
      <c r="BW1212" s="75"/>
      <c r="BX1212" s="64">
        <f>O1212</f>
        <v>45701</v>
      </c>
      <c r="BY1212" s="65">
        <f>R1212+AX1212</f>
        <v>60</v>
      </c>
      <c r="BZ1212" s="66" t="str">
        <f>S1212</f>
        <v>2 MESES</v>
      </c>
      <c r="CA1212" s="69">
        <f>T1212+AL1212</f>
        <v>1619970</v>
      </c>
      <c r="CB1212" s="66" t="s">
        <v>656</v>
      </c>
    </row>
    <row r="1213" spans="1:80" s="58" customFormat="1" ht="29.25" customHeight="1" x14ac:dyDescent="0.3">
      <c r="A1213" s="75">
        <v>1212</v>
      </c>
      <c r="B1213" s="73">
        <v>122472</v>
      </c>
      <c r="C1213" s="99" t="e">
        <v>#N/A</v>
      </c>
      <c r="D1213" s="71" t="s">
        <v>6673</v>
      </c>
      <c r="E1213" s="71" t="s">
        <v>6674</v>
      </c>
      <c r="F1213" s="99" t="s">
        <v>6675</v>
      </c>
      <c r="G1213" s="38" t="s">
        <v>3259</v>
      </c>
      <c r="H1213" s="76" t="s">
        <v>5712</v>
      </c>
      <c r="I1213" s="136" t="s">
        <v>6676</v>
      </c>
      <c r="J1213" s="40" t="s">
        <v>6663</v>
      </c>
      <c r="K1213" s="76" t="s">
        <v>3262</v>
      </c>
      <c r="L1213" s="76" t="s">
        <v>3263</v>
      </c>
      <c r="M1213" s="64">
        <v>45639</v>
      </c>
      <c r="N1213" s="86">
        <v>45640</v>
      </c>
      <c r="O1213" s="86">
        <v>45701</v>
      </c>
      <c r="P1213" s="76">
        <v>2</v>
      </c>
      <c r="Q1213" s="76">
        <v>0</v>
      </c>
      <c r="R1213" s="76">
        <v>60</v>
      </c>
      <c r="S1213" s="76" t="s">
        <v>3264</v>
      </c>
      <c r="T1213" s="69">
        <v>15325007</v>
      </c>
      <c r="U1213" s="69" t="s">
        <v>644</v>
      </c>
      <c r="V1213" s="77">
        <v>2034</v>
      </c>
      <c r="W1213" s="97">
        <v>45635</v>
      </c>
      <c r="X1213" s="137" t="s">
        <v>6654</v>
      </c>
      <c r="Y1213" s="61" t="s">
        <v>6677</v>
      </c>
      <c r="Z1213" s="74" t="s">
        <v>6678</v>
      </c>
      <c r="AA1213" s="109" t="s">
        <v>6679</v>
      </c>
      <c r="AB1213" s="77" t="s">
        <v>3171</v>
      </c>
      <c r="AC1213" s="86">
        <v>45639</v>
      </c>
      <c r="AD1213" s="48" t="s">
        <v>644</v>
      </c>
      <c r="AE1213" s="8" t="s">
        <v>6680</v>
      </c>
      <c r="AF1213" s="77" t="s">
        <v>2884</v>
      </c>
      <c r="AG1213" s="61" t="s">
        <v>654</v>
      </c>
      <c r="AH1213" s="61" t="s">
        <v>6681</v>
      </c>
      <c r="AI1213" s="48" t="s">
        <v>77</v>
      </c>
      <c r="AJ1213" s="48" t="s">
        <v>77</v>
      </c>
      <c r="AK1213" s="49"/>
      <c r="AL1213" s="50"/>
      <c r="AM1213" s="48" t="s">
        <v>77</v>
      </c>
      <c r="AN1213" s="48" t="s">
        <v>77</v>
      </c>
      <c r="AO1213" s="48" t="s">
        <v>77</v>
      </c>
      <c r="AP1213" s="48" t="s">
        <v>77</v>
      </c>
      <c r="AQ1213" s="48" t="s">
        <v>77</v>
      </c>
      <c r="AR1213" s="48" t="s">
        <v>77</v>
      </c>
      <c r="AS1213" s="48" t="s">
        <v>77</v>
      </c>
      <c r="AT1213" s="51"/>
      <c r="AU1213" s="51"/>
      <c r="AV1213" s="51"/>
      <c r="AW1213" s="51"/>
      <c r="AX1213" s="52"/>
      <c r="AY1213" s="37"/>
      <c r="AZ1213" s="37"/>
      <c r="BA1213" s="75"/>
      <c r="BB1213" s="75"/>
      <c r="BC1213" s="75"/>
      <c r="BD1213" s="75"/>
      <c r="BE1213" s="75"/>
      <c r="BF1213" s="75"/>
      <c r="BG1213" s="75"/>
      <c r="BH1213" s="75"/>
      <c r="BI1213" s="75"/>
      <c r="BJ1213" s="75"/>
      <c r="BK1213" s="75"/>
      <c r="BL1213" s="75"/>
      <c r="BM1213" s="75"/>
      <c r="BN1213" s="75"/>
      <c r="BO1213" s="75"/>
      <c r="BP1213" s="75"/>
      <c r="BQ1213" s="75"/>
      <c r="BR1213" s="75"/>
      <c r="BS1213" s="75"/>
      <c r="BT1213" s="75"/>
      <c r="BU1213" s="75"/>
      <c r="BV1213" s="75"/>
      <c r="BW1213" s="75"/>
      <c r="BX1213" s="64">
        <f>O1213</f>
        <v>45701</v>
      </c>
      <c r="BY1213" s="65">
        <f>R1213+AX1213</f>
        <v>60</v>
      </c>
      <c r="BZ1213" s="66" t="str">
        <f>S1213</f>
        <v>2 MESES</v>
      </c>
      <c r="CA1213" s="69">
        <f>T1213+AL1213</f>
        <v>15325007</v>
      </c>
      <c r="CB1213" s="66" t="s">
        <v>656</v>
      </c>
    </row>
    <row r="1214" spans="1:80" s="58" customFormat="1" ht="29.25" customHeight="1" x14ac:dyDescent="0.3">
      <c r="A1214" s="75">
        <v>1213</v>
      </c>
      <c r="B1214" s="73">
        <v>120949</v>
      </c>
      <c r="C1214" s="99" t="e">
        <v>#N/A</v>
      </c>
      <c r="D1214" s="71" t="s">
        <v>6627</v>
      </c>
      <c r="E1214" s="71" t="s">
        <v>6628</v>
      </c>
      <c r="F1214" s="99" t="s">
        <v>6682</v>
      </c>
      <c r="G1214" s="38" t="s">
        <v>6683</v>
      </c>
      <c r="H1214" s="76" t="s">
        <v>5712</v>
      </c>
      <c r="I1214" s="136" t="s">
        <v>6684</v>
      </c>
      <c r="J1214" s="138" t="s">
        <v>6685</v>
      </c>
      <c r="K1214" s="76" t="s">
        <v>2876</v>
      </c>
      <c r="L1214" s="76" t="s">
        <v>3263</v>
      </c>
      <c r="M1214" s="86">
        <v>45635</v>
      </c>
      <c r="N1214" s="44">
        <v>45685</v>
      </c>
      <c r="O1214" s="44">
        <v>45804</v>
      </c>
      <c r="P1214" s="76">
        <v>4</v>
      </c>
      <c r="Q1214" s="76">
        <v>0</v>
      </c>
      <c r="R1214" s="76">
        <v>120</v>
      </c>
      <c r="S1214" s="76" t="s">
        <v>1144</v>
      </c>
      <c r="T1214" s="69">
        <v>1028160</v>
      </c>
      <c r="U1214" s="69" t="s">
        <v>644</v>
      </c>
      <c r="V1214" s="77">
        <v>2006</v>
      </c>
      <c r="W1214" s="97">
        <v>45604</v>
      </c>
      <c r="X1214" s="45">
        <v>569337402</v>
      </c>
      <c r="Y1214" s="77">
        <v>2635</v>
      </c>
      <c r="Z1214" s="97">
        <v>45643</v>
      </c>
      <c r="AA1214" s="111">
        <v>1028160</v>
      </c>
      <c r="AB1214" s="77" t="s">
        <v>84</v>
      </c>
      <c r="AC1214" s="86">
        <v>45635</v>
      </c>
      <c r="AD1214" s="48" t="s">
        <v>644</v>
      </c>
      <c r="AE1214" s="8" t="s">
        <v>6686</v>
      </c>
      <c r="AF1214" s="77" t="s">
        <v>2884</v>
      </c>
      <c r="AG1214" s="61" t="s">
        <v>654</v>
      </c>
      <c r="AH1214" s="61" t="s">
        <v>6681</v>
      </c>
      <c r="AI1214" s="48" t="s">
        <v>3174</v>
      </c>
      <c r="AJ1214" s="59">
        <v>45804</v>
      </c>
      <c r="AK1214" s="49"/>
      <c r="AL1214" s="50"/>
      <c r="AM1214" s="48" t="s">
        <v>77</v>
      </c>
      <c r="AN1214" s="48" t="s">
        <v>77</v>
      </c>
      <c r="AO1214" s="48" t="s">
        <v>77</v>
      </c>
      <c r="AP1214" s="48" t="s">
        <v>77</v>
      </c>
      <c r="AQ1214" s="48" t="s">
        <v>77</v>
      </c>
      <c r="AR1214" s="48" t="s">
        <v>77</v>
      </c>
      <c r="AS1214" s="48" t="s">
        <v>77</v>
      </c>
      <c r="AT1214" s="76">
        <v>1</v>
      </c>
      <c r="AU1214" s="76">
        <v>4</v>
      </c>
      <c r="AV1214" s="76">
        <v>34</v>
      </c>
      <c r="AW1214" s="76" t="s">
        <v>3329</v>
      </c>
      <c r="AX1214" s="52">
        <v>34</v>
      </c>
      <c r="AY1214" s="57">
        <v>45838</v>
      </c>
      <c r="AZ1214" s="37"/>
      <c r="BA1214" s="75"/>
      <c r="BB1214" s="75"/>
      <c r="BC1214" s="75"/>
      <c r="BD1214" s="75"/>
      <c r="BE1214" s="75"/>
      <c r="BF1214" s="75"/>
      <c r="BG1214" s="75"/>
      <c r="BH1214" s="75"/>
      <c r="BI1214" s="75"/>
      <c r="BJ1214" s="75"/>
      <c r="BK1214" s="75"/>
      <c r="BL1214" s="75"/>
      <c r="BM1214" s="75"/>
      <c r="BN1214" s="75"/>
      <c r="BO1214" s="75"/>
      <c r="BP1214" s="75"/>
      <c r="BQ1214" s="75"/>
      <c r="BR1214" s="75"/>
      <c r="BS1214" s="75"/>
      <c r="BT1214" s="75"/>
      <c r="BU1214" s="75"/>
      <c r="BV1214" s="76" t="s">
        <v>6562</v>
      </c>
      <c r="BW1214" s="86">
        <v>45688</v>
      </c>
      <c r="BX1214" s="64">
        <v>45838</v>
      </c>
      <c r="BY1214" s="65">
        <f>R1214+AX1214</f>
        <v>154</v>
      </c>
      <c r="BZ1214" s="66" t="s">
        <v>6687</v>
      </c>
      <c r="CA1214" s="69">
        <f>T1214+AL1214</f>
        <v>1028160</v>
      </c>
      <c r="CB1214" s="66" t="s">
        <v>2890</v>
      </c>
    </row>
    <row r="1215" spans="1:80" s="58" customFormat="1" ht="29.25" customHeight="1" x14ac:dyDescent="0.3">
      <c r="A1215" s="75">
        <v>1214</v>
      </c>
      <c r="B1215" s="73">
        <v>120949</v>
      </c>
      <c r="C1215" s="99" t="e">
        <v>#N/A</v>
      </c>
      <c r="D1215" s="71" t="s">
        <v>6627</v>
      </c>
      <c r="E1215" s="71" t="s">
        <v>6628</v>
      </c>
      <c r="F1215" s="99" t="s">
        <v>6688</v>
      </c>
      <c r="G1215" s="38" t="s">
        <v>6689</v>
      </c>
      <c r="H1215" s="76" t="s">
        <v>5712</v>
      </c>
      <c r="I1215" s="136" t="s">
        <v>6690</v>
      </c>
      <c r="J1215" s="138" t="s">
        <v>6685</v>
      </c>
      <c r="K1215" s="76" t="s">
        <v>2876</v>
      </c>
      <c r="L1215" s="76" t="s">
        <v>3263</v>
      </c>
      <c r="M1215" s="86">
        <v>45635</v>
      </c>
      <c r="N1215" s="44">
        <v>45692</v>
      </c>
      <c r="O1215" s="44">
        <v>45811</v>
      </c>
      <c r="P1215" s="76">
        <v>4</v>
      </c>
      <c r="Q1215" s="76">
        <v>0</v>
      </c>
      <c r="R1215" s="76">
        <v>120</v>
      </c>
      <c r="S1215" s="76" t="s">
        <v>1144</v>
      </c>
      <c r="T1215" s="69">
        <v>82822215</v>
      </c>
      <c r="U1215" s="69" t="s">
        <v>644</v>
      </c>
      <c r="V1215" s="77">
        <v>2006</v>
      </c>
      <c r="W1215" s="97">
        <v>45604</v>
      </c>
      <c r="X1215" s="45">
        <v>569337402</v>
      </c>
      <c r="Y1215" s="77">
        <v>2636</v>
      </c>
      <c r="Z1215" s="97">
        <v>45643</v>
      </c>
      <c r="AA1215" s="111">
        <v>82822215</v>
      </c>
      <c r="AB1215" s="77" t="s">
        <v>84</v>
      </c>
      <c r="AC1215" s="86">
        <v>45635</v>
      </c>
      <c r="AD1215" s="48" t="s">
        <v>644</v>
      </c>
      <c r="AE1215" s="8" t="s">
        <v>6691</v>
      </c>
      <c r="AF1215" s="77" t="s">
        <v>2884</v>
      </c>
      <c r="AG1215" s="61" t="s">
        <v>654</v>
      </c>
      <c r="AH1215" s="61" t="s">
        <v>6681</v>
      </c>
      <c r="AI1215" s="48" t="s">
        <v>3174</v>
      </c>
      <c r="AJ1215" s="59">
        <v>45809</v>
      </c>
      <c r="AK1215" s="49"/>
      <c r="AL1215" s="50"/>
      <c r="AM1215" s="48" t="s">
        <v>77</v>
      </c>
      <c r="AN1215" s="48" t="s">
        <v>77</v>
      </c>
      <c r="AO1215" s="48" t="s">
        <v>77</v>
      </c>
      <c r="AP1215" s="48" t="s">
        <v>77</v>
      </c>
      <c r="AQ1215" s="48" t="s">
        <v>77</v>
      </c>
      <c r="AR1215" s="48" t="s">
        <v>77</v>
      </c>
      <c r="AS1215" s="48" t="s">
        <v>77</v>
      </c>
      <c r="AT1215" s="76">
        <v>0</v>
      </c>
      <c r="AU1215" s="76">
        <v>18</v>
      </c>
      <c r="AV1215" s="76">
        <v>18</v>
      </c>
      <c r="AW1215" s="76" t="s">
        <v>6594</v>
      </c>
      <c r="AX1215" s="52">
        <v>18</v>
      </c>
      <c r="AY1215" s="57">
        <v>45828</v>
      </c>
      <c r="AZ1215" s="37"/>
      <c r="BA1215" s="75"/>
      <c r="BB1215" s="75"/>
      <c r="BC1215" s="75"/>
      <c r="BD1215" s="75"/>
      <c r="BE1215" s="75"/>
      <c r="BF1215" s="75"/>
      <c r="BG1215" s="75"/>
      <c r="BH1215" s="75"/>
      <c r="BI1215" s="75"/>
      <c r="BJ1215" s="75"/>
      <c r="BK1215" s="75"/>
      <c r="BL1215" s="75"/>
      <c r="BM1215" s="75"/>
      <c r="BN1215" s="75"/>
      <c r="BO1215" s="75"/>
      <c r="BP1215" s="75"/>
      <c r="BQ1215" s="75"/>
      <c r="BR1215" s="75"/>
      <c r="BS1215" s="75"/>
      <c r="BT1215" s="75"/>
      <c r="BU1215" s="75"/>
      <c r="BV1215" s="76" t="s">
        <v>6562</v>
      </c>
      <c r="BW1215" s="86">
        <v>45715</v>
      </c>
      <c r="BX1215" s="64">
        <v>45828</v>
      </c>
      <c r="BY1215" s="65">
        <f>R1215+AX1215</f>
        <v>138</v>
      </c>
      <c r="BZ1215" s="66" t="s">
        <v>6692</v>
      </c>
      <c r="CA1215" s="69">
        <f>T1215+AL1215</f>
        <v>82822215</v>
      </c>
      <c r="CB1215" s="66" t="s">
        <v>2890</v>
      </c>
    </row>
    <row r="1216" spans="1:80" s="58" customFormat="1" ht="29.25" customHeight="1" x14ac:dyDescent="0.3">
      <c r="A1216" s="75">
        <v>1215</v>
      </c>
      <c r="B1216" s="73">
        <v>120949</v>
      </c>
      <c r="C1216" s="99" t="e">
        <v>#N/A</v>
      </c>
      <c r="D1216" s="71" t="s">
        <v>6627</v>
      </c>
      <c r="E1216" s="71" t="s">
        <v>6628</v>
      </c>
      <c r="F1216" s="99" t="s">
        <v>6693</v>
      </c>
      <c r="G1216" s="38" t="s">
        <v>6694</v>
      </c>
      <c r="H1216" s="76" t="s">
        <v>5712</v>
      </c>
      <c r="I1216" s="136" t="s">
        <v>6695</v>
      </c>
      <c r="J1216" s="138" t="s">
        <v>6685</v>
      </c>
      <c r="K1216" s="76" t="s">
        <v>2876</v>
      </c>
      <c r="L1216" s="76" t="s">
        <v>3263</v>
      </c>
      <c r="M1216" s="86">
        <v>45635</v>
      </c>
      <c r="N1216" s="44">
        <v>45677</v>
      </c>
      <c r="O1216" s="44">
        <v>45796</v>
      </c>
      <c r="P1216" s="76">
        <v>4</v>
      </c>
      <c r="Q1216" s="76">
        <v>0</v>
      </c>
      <c r="R1216" s="76">
        <v>120</v>
      </c>
      <c r="S1216" s="76" t="s">
        <v>1144</v>
      </c>
      <c r="T1216" s="69">
        <v>28141906</v>
      </c>
      <c r="U1216" s="69" t="s">
        <v>644</v>
      </c>
      <c r="V1216" s="77">
        <v>2006</v>
      </c>
      <c r="W1216" s="97">
        <v>45604</v>
      </c>
      <c r="X1216" s="45">
        <v>569337402</v>
      </c>
      <c r="Y1216" s="77">
        <v>2637</v>
      </c>
      <c r="Z1216" s="97">
        <v>45643</v>
      </c>
      <c r="AA1216" s="111">
        <v>28141906</v>
      </c>
      <c r="AB1216" s="77" t="s">
        <v>84</v>
      </c>
      <c r="AC1216" s="86">
        <v>45635</v>
      </c>
      <c r="AD1216" s="48" t="s">
        <v>644</v>
      </c>
      <c r="AE1216" s="8" t="s">
        <v>6696</v>
      </c>
      <c r="AF1216" s="77" t="s">
        <v>2884</v>
      </c>
      <c r="AG1216" s="61" t="s">
        <v>654</v>
      </c>
      <c r="AH1216" s="61" t="s">
        <v>529</v>
      </c>
      <c r="AI1216" s="48" t="s">
        <v>3174</v>
      </c>
      <c r="AJ1216" s="59">
        <v>45791</v>
      </c>
      <c r="AK1216" s="49"/>
      <c r="AL1216" s="50"/>
      <c r="AM1216" s="48" t="s">
        <v>77</v>
      </c>
      <c r="AN1216" s="48" t="s">
        <v>77</v>
      </c>
      <c r="AO1216" s="48" t="s">
        <v>77</v>
      </c>
      <c r="AP1216" s="48" t="s">
        <v>77</v>
      </c>
      <c r="AQ1216" s="48" t="s">
        <v>77</v>
      </c>
      <c r="AR1216" s="48" t="s">
        <v>77</v>
      </c>
      <c r="AS1216" s="48" t="s">
        <v>77</v>
      </c>
      <c r="AT1216" s="76">
        <v>1</v>
      </c>
      <c r="AU1216" s="76">
        <v>15</v>
      </c>
      <c r="AV1216" s="76">
        <v>45</v>
      </c>
      <c r="AW1216" s="76" t="s">
        <v>110</v>
      </c>
      <c r="AX1216" s="52">
        <v>45</v>
      </c>
      <c r="AY1216" s="57">
        <v>45841</v>
      </c>
      <c r="AZ1216" s="37"/>
      <c r="BA1216" s="75"/>
      <c r="BB1216" s="75"/>
      <c r="BC1216" s="75"/>
      <c r="BD1216" s="75"/>
      <c r="BE1216" s="75"/>
      <c r="BF1216" s="75"/>
      <c r="BG1216" s="75"/>
      <c r="BH1216" s="75"/>
      <c r="BI1216" s="75"/>
      <c r="BJ1216" s="75"/>
      <c r="BK1216" s="75"/>
      <c r="BL1216" s="75"/>
      <c r="BM1216" s="75"/>
      <c r="BN1216" s="75"/>
      <c r="BO1216" s="75"/>
      <c r="BP1216" s="75"/>
      <c r="BQ1216" s="75"/>
      <c r="BR1216" s="75"/>
      <c r="BS1216" s="75"/>
      <c r="BT1216" s="75"/>
      <c r="BU1216" s="75"/>
      <c r="BV1216" s="76" t="s">
        <v>6562</v>
      </c>
      <c r="BW1216" s="86">
        <v>45757</v>
      </c>
      <c r="BX1216" s="64">
        <v>45841</v>
      </c>
      <c r="BY1216" s="65">
        <f>R1216+AX1216</f>
        <v>165</v>
      </c>
      <c r="BZ1216" s="66" t="s">
        <v>4527</v>
      </c>
      <c r="CA1216" s="69">
        <f>T1216+AL1216</f>
        <v>28141906</v>
      </c>
      <c r="CB1216" s="66" t="s">
        <v>2890</v>
      </c>
    </row>
    <row r="1217" spans="1:80" s="58" customFormat="1" ht="30" customHeight="1" x14ac:dyDescent="0.3">
      <c r="A1217" s="75">
        <v>1216</v>
      </c>
      <c r="B1217" s="73">
        <v>120949</v>
      </c>
      <c r="C1217" s="99" t="e">
        <v>#N/A</v>
      </c>
      <c r="D1217" s="71" t="s">
        <v>6627</v>
      </c>
      <c r="E1217" s="71" t="s">
        <v>6628</v>
      </c>
      <c r="F1217" s="99" t="s">
        <v>6697</v>
      </c>
      <c r="G1217" s="38" t="s">
        <v>6698</v>
      </c>
      <c r="H1217" s="76" t="s">
        <v>5712</v>
      </c>
      <c r="I1217" s="136" t="s">
        <v>6699</v>
      </c>
      <c r="J1217" s="138" t="s">
        <v>6685</v>
      </c>
      <c r="K1217" s="76" t="s">
        <v>2876</v>
      </c>
      <c r="L1217" s="76" t="s">
        <v>3263</v>
      </c>
      <c r="M1217" s="86">
        <v>45635</v>
      </c>
      <c r="N1217" s="86">
        <v>45635</v>
      </c>
      <c r="O1217" s="86">
        <v>45758</v>
      </c>
      <c r="P1217" s="76">
        <v>4</v>
      </c>
      <c r="Q1217" s="76">
        <v>0</v>
      </c>
      <c r="R1217" s="76">
        <v>120</v>
      </c>
      <c r="S1217" s="76" t="s">
        <v>1144</v>
      </c>
      <c r="T1217" s="69">
        <v>433216488</v>
      </c>
      <c r="U1217" s="69" t="s">
        <v>644</v>
      </c>
      <c r="V1217" s="77">
        <v>2006</v>
      </c>
      <c r="W1217" s="97">
        <v>45604</v>
      </c>
      <c r="X1217" s="45">
        <v>569337402</v>
      </c>
      <c r="Y1217" s="77">
        <v>2650</v>
      </c>
      <c r="Z1217" s="97">
        <v>45650</v>
      </c>
      <c r="AA1217" s="111">
        <v>457227880</v>
      </c>
      <c r="AB1217" s="77" t="s">
        <v>84</v>
      </c>
      <c r="AC1217" s="86">
        <v>45635</v>
      </c>
      <c r="AD1217" s="48" t="s">
        <v>644</v>
      </c>
      <c r="AE1217" s="8" t="s">
        <v>6700</v>
      </c>
      <c r="AF1217" s="77" t="s">
        <v>2884</v>
      </c>
      <c r="AG1217" s="61" t="s">
        <v>654</v>
      </c>
      <c r="AH1217" s="61" t="s">
        <v>529</v>
      </c>
      <c r="AI1217" s="48" t="s">
        <v>77</v>
      </c>
      <c r="AJ1217" s="48" t="s">
        <v>77</v>
      </c>
      <c r="AK1217" s="49"/>
      <c r="AL1217" s="50"/>
      <c r="AM1217" s="48" t="s">
        <v>77</v>
      </c>
      <c r="AN1217" s="48" t="s">
        <v>77</v>
      </c>
      <c r="AO1217" s="48" t="s">
        <v>77</v>
      </c>
      <c r="AP1217" s="48" t="s">
        <v>77</v>
      </c>
      <c r="AQ1217" s="48" t="s">
        <v>77</v>
      </c>
      <c r="AR1217" s="48" t="s">
        <v>77</v>
      </c>
      <c r="AS1217" s="48" t="s">
        <v>77</v>
      </c>
      <c r="AT1217" s="51"/>
      <c r="AU1217" s="51"/>
      <c r="AV1217" s="51"/>
      <c r="AW1217" s="51"/>
      <c r="AX1217" s="52"/>
      <c r="AY1217" s="37"/>
      <c r="AZ1217" s="37"/>
      <c r="BA1217" s="75"/>
      <c r="BB1217" s="75"/>
      <c r="BC1217" s="75"/>
      <c r="BD1217" s="75"/>
      <c r="BE1217" s="75"/>
      <c r="BF1217" s="75"/>
      <c r="BG1217" s="75"/>
      <c r="BH1217" s="75"/>
      <c r="BI1217" s="75"/>
      <c r="BJ1217" s="75"/>
      <c r="BK1217" s="75"/>
      <c r="BL1217" s="75"/>
      <c r="BM1217" s="75"/>
      <c r="BN1217" s="75"/>
      <c r="BO1217" s="75"/>
      <c r="BP1217" s="75"/>
      <c r="BQ1217" s="75"/>
      <c r="BR1217" s="75"/>
      <c r="BS1217" s="75"/>
      <c r="BT1217" s="75"/>
      <c r="BU1217" s="75"/>
      <c r="BV1217" s="75"/>
      <c r="BW1217" s="75"/>
      <c r="BX1217" s="64">
        <f>O1217</f>
        <v>45758</v>
      </c>
      <c r="BY1217" s="65">
        <f>R1217+AX1217</f>
        <v>120</v>
      </c>
      <c r="BZ1217" s="66" t="str">
        <f>S1217</f>
        <v>4 MESES</v>
      </c>
      <c r="CA1217" s="69">
        <f>T1217+AL1217</f>
        <v>433216488</v>
      </c>
      <c r="CB1217" s="66" t="s">
        <v>656</v>
      </c>
    </row>
    <row r="1218" spans="1:80" s="58" customFormat="1" ht="29.25" customHeight="1" x14ac:dyDescent="0.3">
      <c r="A1218" s="75">
        <v>1217</v>
      </c>
      <c r="B1218" s="73">
        <v>120309</v>
      </c>
      <c r="C1218" s="99" t="e">
        <v>#N/A</v>
      </c>
      <c r="D1218" s="71" t="s">
        <v>6701</v>
      </c>
      <c r="E1218" s="71" t="s">
        <v>6702</v>
      </c>
      <c r="F1218" s="99" t="s">
        <v>6703</v>
      </c>
      <c r="G1218" s="38" t="s">
        <v>6704</v>
      </c>
      <c r="H1218" s="76" t="s">
        <v>5712</v>
      </c>
      <c r="I1218" s="136" t="s">
        <v>6705</v>
      </c>
      <c r="J1218" s="138" t="s">
        <v>6706</v>
      </c>
      <c r="K1218" s="76" t="s">
        <v>4310</v>
      </c>
      <c r="L1218" s="76" t="s">
        <v>4311</v>
      </c>
      <c r="M1218" s="86">
        <v>45645</v>
      </c>
      <c r="N1218" s="86">
        <v>45686</v>
      </c>
      <c r="O1218" s="86">
        <v>45836</v>
      </c>
      <c r="P1218" s="76">
        <v>5</v>
      </c>
      <c r="Q1218" s="76">
        <v>0</v>
      </c>
      <c r="R1218" s="76">
        <v>150</v>
      </c>
      <c r="S1218" s="76" t="s">
        <v>111</v>
      </c>
      <c r="T1218" s="69">
        <v>932482565</v>
      </c>
      <c r="U1218" s="69" t="s">
        <v>644</v>
      </c>
      <c r="V1218" s="77">
        <v>1968</v>
      </c>
      <c r="W1218" s="97">
        <v>45588</v>
      </c>
      <c r="X1218" s="45">
        <v>932482565</v>
      </c>
      <c r="Y1218" s="77">
        <v>2645</v>
      </c>
      <c r="Z1218" s="97">
        <v>45650</v>
      </c>
      <c r="AA1218" s="111">
        <v>932482565</v>
      </c>
      <c r="AB1218" s="77" t="s">
        <v>84</v>
      </c>
      <c r="AC1218" s="86">
        <v>45590</v>
      </c>
      <c r="AD1218" s="48" t="s">
        <v>6707</v>
      </c>
      <c r="AE1218" s="8" t="s">
        <v>6708</v>
      </c>
      <c r="AF1218" s="77" t="s">
        <v>87</v>
      </c>
      <c r="AG1218" s="61" t="s">
        <v>6610</v>
      </c>
      <c r="AH1218" s="61" t="s">
        <v>3024</v>
      </c>
      <c r="AI1218" s="48" t="s">
        <v>77</v>
      </c>
      <c r="AJ1218" s="48" t="s">
        <v>77</v>
      </c>
      <c r="AK1218" s="49"/>
      <c r="AL1218" s="50"/>
      <c r="AM1218" s="48" t="s">
        <v>77</v>
      </c>
      <c r="AN1218" s="48" t="s">
        <v>77</v>
      </c>
      <c r="AO1218" s="48" t="s">
        <v>77</v>
      </c>
      <c r="AP1218" s="48" t="s">
        <v>77</v>
      </c>
      <c r="AQ1218" s="48" t="s">
        <v>77</v>
      </c>
      <c r="AR1218" s="48" t="s">
        <v>77</v>
      </c>
      <c r="AS1218" s="48" t="s">
        <v>77</v>
      </c>
      <c r="AT1218" s="51"/>
      <c r="AU1218" s="51"/>
      <c r="AV1218" s="51"/>
      <c r="AW1218" s="51"/>
      <c r="AX1218" s="52"/>
      <c r="AY1218" s="37"/>
      <c r="AZ1218" s="37"/>
      <c r="BA1218" s="75"/>
      <c r="BB1218" s="75"/>
      <c r="BC1218" s="75"/>
      <c r="BD1218" s="75"/>
      <c r="BE1218" s="75"/>
      <c r="BF1218" s="75"/>
      <c r="BG1218" s="75"/>
      <c r="BH1218" s="75"/>
      <c r="BI1218" s="75"/>
      <c r="BJ1218" s="75"/>
      <c r="BK1218" s="75"/>
      <c r="BL1218" s="75"/>
      <c r="BM1218" s="75"/>
      <c r="BN1218" s="75"/>
      <c r="BO1218" s="75"/>
      <c r="BP1218" s="75"/>
      <c r="BQ1218" s="75"/>
      <c r="BR1218" s="75"/>
      <c r="BS1218" s="75"/>
      <c r="BT1218" s="75"/>
      <c r="BU1218" s="75"/>
      <c r="BV1218" s="75"/>
      <c r="BW1218" s="75"/>
      <c r="BX1218" s="64">
        <f>O1218</f>
        <v>45836</v>
      </c>
      <c r="BY1218" s="65">
        <f>R1218+AX1218</f>
        <v>150</v>
      </c>
      <c r="BZ1218" s="66" t="str">
        <f>S1218</f>
        <v>5 MESES</v>
      </c>
      <c r="CA1218" s="69">
        <f>T1218+AL1218</f>
        <v>932482565</v>
      </c>
      <c r="CB1218" s="66" t="s">
        <v>2890</v>
      </c>
    </row>
    <row r="1219" spans="1:80" s="58" customFormat="1" ht="29.25" customHeight="1" x14ac:dyDescent="0.3">
      <c r="A1219" s="75">
        <v>1218</v>
      </c>
      <c r="B1219" s="73">
        <v>120311</v>
      </c>
      <c r="C1219" s="99" t="e">
        <v>#N/A</v>
      </c>
      <c r="D1219" s="71" t="s">
        <v>6701</v>
      </c>
      <c r="E1219" s="71" t="s">
        <v>6702</v>
      </c>
      <c r="F1219" s="99" t="s">
        <v>6709</v>
      </c>
      <c r="G1219" s="38" t="s">
        <v>6710</v>
      </c>
      <c r="H1219" s="76" t="s">
        <v>5712</v>
      </c>
      <c r="I1219" s="136" t="s">
        <v>6711</v>
      </c>
      <c r="J1219" s="138" t="s">
        <v>6712</v>
      </c>
      <c r="K1219" s="76" t="s">
        <v>2973</v>
      </c>
      <c r="L1219" s="76" t="s">
        <v>2974</v>
      </c>
      <c r="M1219" s="86">
        <v>45645</v>
      </c>
      <c r="N1219" s="86">
        <v>45686</v>
      </c>
      <c r="O1219" s="86">
        <v>45836</v>
      </c>
      <c r="P1219" s="76">
        <v>5</v>
      </c>
      <c r="Q1219" s="76">
        <v>0</v>
      </c>
      <c r="R1219" s="76">
        <v>150</v>
      </c>
      <c r="S1219" s="76" t="s">
        <v>111</v>
      </c>
      <c r="T1219" s="69">
        <v>104000000</v>
      </c>
      <c r="U1219" s="69" t="s">
        <v>644</v>
      </c>
      <c r="V1219" s="77">
        <v>1967</v>
      </c>
      <c r="W1219" s="97">
        <v>45588</v>
      </c>
      <c r="X1219" s="45">
        <v>104000000</v>
      </c>
      <c r="Y1219" s="77">
        <v>2647</v>
      </c>
      <c r="Z1219" s="97">
        <v>45650</v>
      </c>
      <c r="AA1219" s="111">
        <v>104000000</v>
      </c>
      <c r="AB1219" s="77" t="s">
        <v>84</v>
      </c>
      <c r="AC1219" s="86">
        <v>45603</v>
      </c>
      <c r="AD1219" s="48" t="s">
        <v>6713</v>
      </c>
      <c r="AE1219" s="8" t="s">
        <v>6714</v>
      </c>
      <c r="AF1219" s="77" t="s">
        <v>87</v>
      </c>
      <c r="AG1219" s="61" t="s">
        <v>6610</v>
      </c>
      <c r="AH1219" s="61" t="s">
        <v>3024</v>
      </c>
      <c r="AI1219" s="48" t="s">
        <v>77</v>
      </c>
      <c r="AJ1219" s="48" t="s">
        <v>77</v>
      </c>
      <c r="AK1219" s="49"/>
      <c r="AL1219" s="50"/>
      <c r="AM1219" s="48" t="s">
        <v>77</v>
      </c>
      <c r="AN1219" s="48" t="s">
        <v>77</v>
      </c>
      <c r="AO1219" s="48" t="s">
        <v>77</v>
      </c>
      <c r="AP1219" s="48" t="s">
        <v>77</v>
      </c>
      <c r="AQ1219" s="48" t="s">
        <v>77</v>
      </c>
      <c r="AR1219" s="48" t="s">
        <v>77</v>
      </c>
      <c r="AS1219" s="48" t="s">
        <v>77</v>
      </c>
      <c r="AT1219" s="51"/>
      <c r="AU1219" s="51"/>
      <c r="AV1219" s="51"/>
      <c r="AW1219" s="51"/>
      <c r="AX1219" s="52"/>
      <c r="AY1219" s="37"/>
      <c r="AZ1219" s="37"/>
      <c r="BA1219" s="75"/>
      <c r="BB1219" s="75"/>
      <c r="BC1219" s="75"/>
      <c r="BD1219" s="75"/>
      <c r="BE1219" s="75"/>
      <c r="BF1219" s="75"/>
      <c r="BG1219" s="75"/>
      <c r="BH1219" s="75"/>
      <c r="BI1219" s="75"/>
      <c r="BJ1219" s="75"/>
      <c r="BK1219" s="75"/>
      <c r="BL1219" s="75"/>
      <c r="BM1219" s="75"/>
      <c r="BN1219" s="75"/>
      <c r="BO1219" s="75"/>
      <c r="BP1219" s="75"/>
      <c r="BQ1219" s="75"/>
      <c r="BR1219" s="75"/>
      <c r="BS1219" s="75"/>
      <c r="BT1219" s="75"/>
      <c r="BU1219" s="75"/>
      <c r="BV1219" s="75"/>
      <c r="BW1219" s="75"/>
      <c r="BX1219" s="64">
        <f>O1219</f>
        <v>45836</v>
      </c>
      <c r="BY1219" s="65">
        <f>R1219+AX1219</f>
        <v>150</v>
      </c>
      <c r="BZ1219" s="66" t="str">
        <f>S1219</f>
        <v>5 MESES</v>
      </c>
      <c r="CA1219" s="69">
        <f>T1219+AL1219</f>
        <v>104000000</v>
      </c>
      <c r="CB1219" s="66" t="s">
        <v>2890</v>
      </c>
    </row>
    <row r="1220" spans="1:80" s="58" customFormat="1" ht="29.25" customHeight="1" x14ac:dyDescent="0.3">
      <c r="A1220" s="75">
        <v>1219</v>
      </c>
      <c r="B1220" s="73">
        <v>121537</v>
      </c>
      <c r="C1220" s="99" t="e">
        <v>#N/A</v>
      </c>
      <c r="D1220" s="71" t="s">
        <v>6715</v>
      </c>
      <c r="E1220" s="71" t="s">
        <v>6716</v>
      </c>
      <c r="F1220" s="99" t="s">
        <v>6717</v>
      </c>
      <c r="G1220" s="38" t="s">
        <v>6718</v>
      </c>
      <c r="H1220" s="76" t="s">
        <v>5712</v>
      </c>
      <c r="I1220" s="136" t="s">
        <v>6719</v>
      </c>
      <c r="J1220" s="138" t="s">
        <v>6720</v>
      </c>
      <c r="K1220" s="76" t="s">
        <v>2876</v>
      </c>
      <c r="L1220" s="76" t="s">
        <v>3263</v>
      </c>
      <c r="M1220" s="86">
        <v>45642</v>
      </c>
      <c r="N1220" s="86">
        <v>45680</v>
      </c>
      <c r="O1220" s="86">
        <v>45799</v>
      </c>
      <c r="P1220" s="76">
        <v>4</v>
      </c>
      <c r="Q1220" s="76">
        <v>0</v>
      </c>
      <c r="R1220" s="76">
        <v>120</v>
      </c>
      <c r="S1220" s="76" t="s">
        <v>1144</v>
      </c>
      <c r="T1220" s="69">
        <v>2984544</v>
      </c>
      <c r="U1220" s="69" t="s">
        <v>644</v>
      </c>
      <c r="V1220" s="77">
        <v>2014</v>
      </c>
      <c r="W1220" s="97">
        <v>45617</v>
      </c>
      <c r="X1220" s="45">
        <v>272614147</v>
      </c>
      <c r="Y1220" s="77">
        <v>2638</v>
      </c>
      <c r="Z1220" s="97">
        <v>45646</v>
      </c>
      <c r="AA1220" s="111">
        <v>2984544</v>
      </c>
      <c r="AB1220" s="77" t="s">
        <v>84</v>
      </c>
      <c r="AC1220" s="86">
        <v>45642</v>
      </c>
      <c r="AD1220" s="48" t="s">
        <v>644</v>
      </c>
      <c r="AE1220" s="8" t="s">
        <v>6721</v>
      </c>
      <c r="AF1220" s="77" t="s">
        <v>2884</v>
      </c>
      <c r="AG1220" s="61" t="s">
        <v>654</v>
      </c>
      <c r="AH1220" s="61" t="s">
        <v>655</v>
      </c>
      <c r="AI1220" s="48" t="s">
        <v>3174</v>
      </c>
      <c r="AJ1220" s="59">
        <v>45797</v>
      </c>
      <c r="AK1220" s="49"/>
      <c r="AL1220" s="50"/>
      <c r="AM1220" s="48" t="s">
        <v>77</v>
      </c>
      <c r="AN1220" s="48" t="s">
        <v>77</v>
      </c>
      <c r="AO1220" s="48" t="s">
        <v>77</v>
      </c>
      <c r="AP1220" s="48" t="s">
        <v>77</v>
      </c>
      <c r="AQ1220" s="48" t="s">
        <v>77</v>
      </c>
      <c r="AR1220" s="48" t="s">
        <v>77</v>
      </c>
      <c r="AS1220" s="48" t="s">
        <v>77</v>
      </c>
      <c r="AT1220" s="52">
        <v>1</v>
      </c>
      <c r="AU1220" s="52">
        <v>9</v>
      </c>
      <c r="AV1220" s="52">
        <v>39</v>
      </c>
      <c r="AW1220" s="52" t="s">
        <v>2743</v>
      </c>
      <c r="AX1220" s="52">
        <v>39</v>
      </c>
      <c r="AY1220" s="57">
        <v>45838</v>
      </c>
      <c r="AZ1220" s="37"/>
      <c r="BA1220" s="75"/>
      <c r="BB1220" s="75"/>
      <c r="BC1220" s="75"/>
      <c r="BD1220" s="75"/>
      <c r="BE1220" s="75"/>
      <c r="BF1220" s="75"/>
      <c r="BG1220" s="75"/>
      <c r="BH1220" s="75"/>
      <c r="BI1220" s="75"/>
      <c r="BJ1220" s="75"/>
      <c r="BK1220" s="75"/>
      <c r="BL1220" s="75"/>
      <c r="BM1220" s="75"/>
      <c r="BN1220" s="75"/>
      <c r="BO1220" s="75"/>
      <c r="BP1220" s="75"/>
      <c r="BQ1220" s="75"/>
      <c r="BR1220" s="75"/>
      <c r="BS1220" s="75"/>
      <c r="BT1220" s="75"/>
      <c r="BU1220" s="75"/>
      <c r="BV1220" s="76" t="s">
        <v>6562</v>
      </c>
      <c r="BW1220" s="86">
        <v>45757</v>
      </c>
      <c r="BX1220" s="64">
        <v>45838</v>
      </c>
      <c r="BY1220" s="65">
        <f>R1220+AX1220</f>
        <v>159</v>
      </c>
      <c r="BZ1220" s="66" t="s">
        <v>6722</v>
      </c>
      <c r="CA1220" s="69">
        <f>T1220+AL1220</f>
        <v>2984544</v>
      </c>
      <c r="CB1220" s="66" t="s">
        <v>2890</v>
      </c>
    </row>
    <row r="1221" spans="1:80" s="58" customFormat="1" ht="29.25" customHeight="1" x14ac:dyDescent="0.3">
      <c r="A1221" s="75">
        <v>1220</v>
      </c>
      <c r="B1221" s="73">
        <v>121537</v>
      </c>
      <c r="C1221" s="99" t="e">
        <v>#N/A</v>
      </c>
      <c r="D1221" s="71" t="s">
        <v>6715</v>
      </c>
      <c r="E1221" s="71" t="s">
        <v>6716</v>
      </c>
      <c r="F1221" s="99" t="s">
        <v>6723</v>
      </c>
      <c r="G1221" s="38" t="s">
        <v>6724</v>
      </c>
      <c r="H1221" s="76" t="s">
        <v>5712</v>
      </c>
      <c r="I1221" s="136" t="s">
        <v>6725</v>
      </c>
      <c r="J1221" s="138" t="s">
        <v>6720</v>
      </c>
      <c r="K1221" s="76" t="s">
        <v>2876</v>
      </c>
      <c r="L1221" s="76" t="s">
        <v>3263</v>
      </c>
      <c r="M1221" s="86">
        <v>45642</v>
      </c>
      <c r="N1221" s="86">
        <v>45670</v>
      </c>
      <c r="O1221" s="86">
        <v>45789</v>
      </c>
      <c r="P1221" s="76">
        <v>4</v>
      </c>
      <c r="Q1221" s="76">
        <v>0</v>
      </c>
      <c r="R1221" s="76">
        <v>120</v>
      </c>
      <c r="S1221" s="76" t="s">
        <v>1144</v>
      </c>
      <c r="T1221" s="69">
        <v>1935311</v>
      </c>
      <c r="U1221" s="69" t="s">
        <v>644</v>
      </c>
      <c r="V1221" s="77">
        <v>2014</v>
      </c>
      <c r="W1221" s="97">
        <v>45617</v>
      </c>
      <c r="X1221" s="45">
        <v>272614147</v>
      </c>
      <c r="Y1221" s="77">
        <v>2643</v>
      </c>
      <c r="Z1221" s="97">
        <v>45646</v>
      </c>
      <c r="AA1221" s="111">
        <v>1935310</v>
      </c>
      <c r="AB1221" s="77" t="s">
        <v>84</v>
      </c>
      <c r="AC1221" s="86">
        <v>45642</v>
      </c>
      <c r="AD1221" s="48" t="s">
        <v>644</v>
      </c>
      <c r="AE1221" s="8" t="s">
        <v>6726</v>
      </c>
      <c r="AF1221" s="77" t="s">
        <v>2884</v>
      </c>
      <c r="AG1221" s="61" t="s">
        <v>654</v>
      </c>
      <c r="AH1221" s="61" t="s">
        <v>529</v>
      </c>
      <c r="AI1221" s="48" t="s">
        <v>3174</v>
      </c>
      <c r="AJ1221" s="59">
        <v>45789</v>
      </c>
      <c r="AK1221" s="49"/>
      <c r="AL1221" s="50"/>
      <c r="AM1221" s="48" t="s">
        <v>77</v>
      </c>
      <c r="AN1221" s="48" t="s">
        <v>77</v>
      </c>
      <c r="AO1221" s="48" t="s">
        <v>77</v>
      </c>
      <c r="AP1221" s="48" t="s">
        <v>77</v>
      </c>
      <c r="AQ1221" s="48" t="s">
        <v>77</v>
      </c>
      <c r="AR1221" s="48" t="s">
        <v>77</v>
      </c>
      <c r="AS1221" s="48" t="s">
        <v>77</v>
      </c>
      <c r="AT1221" s="52">
        <v>0</v>
      </c>
      <c r="AU1221" s="52">
        <v>16</v>
      </c>
      <c r="AV1221" s="52">
        <v>16</v>
      </c>
      <c r="AW1221" s="52" t="s">
        <v>6727</v>
      </c>
      <c r="AX1221" s="52">
        <v>16</v>
      </c>
      <c r="AY1221" s="57">
        <v>45804</v>
      </c>
      <c r="AZ1221" s="37"/>
      <c r="BA1221" s="75"/>
      <c r="BB1221" s="75"/>
      <c r="BC1221" s="75"/>
      <c r="BD1221" s="75"/>
      <c r="BE1221" s="75"/>
      <c r="BF1221" s="75"/>
      <c r="BG1221" s="75"/>
      <c r="BH1221" s="75"/>
      <c r="BI1221" s="75"/>
      <c r="BJ1221" s="75"/>
      <c r="BK1221" s="75"/>
      <c r="BL1221" s="75"/>
      <c r="BM1221" s="75"/>
      <c r="BN1221" s="75"/>
      <c r="BO1221" s="75"/>
      <c r="BP1221" s="75"/>
      <c r="BQ1221" s="75"/>
      <c r="BR1221" s="75"/>
      <c r="BS1221" s="75"/>
      <c r="BT1221" s="75"/>
      <c r="BU1221" s="75"/>
      <c r="BV1221" s="76" t="s">
        <v>6562</v>
      </c>
      <c r="BW1221" s="86">
        <v>45757</v>
      </c>
      <c r="BX1221" s="64">
        <v>45804</v>
      </c>
      <c r="BY1221" s="65">
        <f>R1221+AX1221</f>
        <v>136</v>
      </c>
      <c r="BZ1221" s="66" t="s">
        <v>534</v>
      </c>
      <c r="CA1221" s="69">
        <f>T1221+AL1221</f>
        <v>1935311</v>
      </c>
      <c r="CB1221" s="66" t="s">
        <v>656</v>
      </c>
    </row>
    <row r="1222" spans="1:80" s="58" customFormat="1" ht="29.25" customHeight="1" x14ac:dyDescent="0.3">
      <c r="A1222" s="75">
        <v>1221</v>
      </c>
      <c r="B1222" s="73">
        <v>121537</v>
      </c>
      <c r="C1222" s="99" t="e">
        <v>#N/A</v>
      </c>
      <c r="D1222" s="71" t="s">
        <v>6715</v>
      </c>
      <c r="E1222" s="71" t="s">
        <v>6716</v>
      </c>
      <c r="F1222" s="99" t="s">
        <v>6728</v>
      </c>
      <c r="G1222" s="38" t="s">
        <v>6729</v>
      </c>
      <c r="H1222" s="76" t="s">
        <v>5712</v>
      </c>
      <c r="I1222" s="136" t="s">
        <v>6730</v>
      </c>
      <c r="J1222" s="138" t="s">
        <v>6720</v>
      </c>
      <c r="K1222" s="76" t="s">
        <v>2876</v>
      </c>
      <c r="L1222" s="76" t="s">
        <v>3263</v>
      </c>
      <c r="M1222" s="86">
        <v>45642</v>
      </c>
      <c r="N1222" s="86">
        <v>45670</v>
      </c>
      <c r="O1222" s="86">
        <v>45789</v>
      </c>
      <c r="P1222" s="76">
        <v>4</v>
      </c>
      <c r="Q1222" s="76">
        <v>0</v>
      </c>
      <c r="R1222" s="76">
        <v>120</v>
      </c>
      <c r="S1222" s="76" t="s">
        <v>1144</v>
      </c>
      <c r="T1222" s="69">
        <v>20020000</v>
      </c>
      <c r="U1222" s="69" t="s">
        <v>644</v>
      </c>
      <c r="V1222" s="77">
        <v>2014</v>
      </c>
      <c r="W1222" s="97">
        <v>45617</v>
      </c>
      <c r="X1222" s="45">
        <v>272614147</v>
      </c>
      <c r="Y1222" s="77">
        <v>2639</v>
      </c>
      <c r="Z1222" s="97">
        <v>45646</v>
      </c>
      <c r="AA1222" s="111">
        <v>20020000</v>
      </c>
      <c r="AB1222" s="77" t="s">
        <v>84</v>
      </c>
      <c r="AC1222" s="86">
        <v>45642</v>
      </c>
      <c r="AD1222" s="48" t="s">
        <v>644</v>
      </c>
      <c r="AE1222" s="8" t="s">
        <v>6731</v>
      </c>
      <c r="AF1222" s="77" t="s">
        <v>2884</v>
      </c>
      <c r="AG1222" s="61" t="s">
        <v>654</v>
      </c>
      <c r="AH1222" s="61" t="s">
        <v>529</v>
      </c>
      <c r="AI1222" s="48" t="s">
        <v>3174</v>
      </c>
      <c r="AJ1222" s="59">
        <v>45785</v>
      </c>
      <c r="AK1222" s="49"/>
      <c r="AL1222" s="50"/>
      <c r="AM1222" s="48" t="s">
        <v>77</v>
      </c>
      <c r="AN1222" s="48" t="s">
        <v>77</v>
      </c>
      <c r="AO1222" s="48" t="s">
        <v>77</v>
      </c>
      <c r="AP1222" s="48" t="s">
        <v>77</v>
      </c>
      <c r="AQ1222" s="48" t="s">
        <v>77</v>
      </c>
      <c r="AR1222" s="48" t="s">
        <v>77</v>
      </c>
      <c r="AS1222" s="48" t="s">
        <v>77</v>
      </c>
      <c r="AT1222" s="52">
        <v>0</v>
      </c>
      <c r="AU1222" s="52">
        <v>16</v>
      </c>
      <c r="AV1222" s="52">
        <v>16</v>
      </c>
      <c r="AW1222" s="52" t="s">
        <v>6727</v>
      </c>
      <c r="AX1222" s="52">
        <v>16</v>
      </c>
      <c r="AY1222" s="57">
        <v>45804</v>
      </c>
      <c r="AZ1222" s="37"/>
      <c r="BA1222" s="75"/>
      <c r="BB1222" s="75"/>
      <c r="BC1222" s="75"/>
      <c r="BD1222" s="75"/>
      <c r="BE1222" s="75"/>
      <c r="BF1222" s="75"/>
      <c r="BG1222" s="75"/>
      <c r="BH1222" s="75"/>
      <c r="BI1222" s="75"/>
      <c r="BJ1222" s="75"/>
      <c r="BK1222" s="75"/>
      <c r="BL1222" s="75"/>
      <c r="BM1222" s="75"/>
      <c r="BN1222" s="75"/>
      <c r="BO1222" s="75"/>
      <c r="BP1222" s="75"/>
      <c r="BQ1222" s="75"/>
      <c r="BR1222" s="75"/>
      <c r="BS1222" s="75"/>
      <c r="BT1222" s="75"/>
      <c r="BU1222" s="75"/>
      <c r="BV1222" s="76" t="s">
        <v>6562</v>
      </c>
      <c r="BW1222" s="86">
        <v>45757</v>
      </c>
      <c r="BX1222" s="64">
        <v>45804</v>
      </c>
      <c r="BY1222" s="65">
        <f>R1222+AX1222</f>
        <v>136</v>
      </c>
      <c r="BZ1222" s="66" t="s">
        <v>534</v>
      </c>
      <c r="CA1222" s="69">
        <f>T1222+AL1222</f>
        <v>20020000</v>
      </c>
      <c r="CB1222" s="66" t="s">
        <v>656</v>
      </c>
    </row>
    <row r="1223" spans="1:80" s="58" customFormat="1" ht="29.25" customHeight="1" x14ac:dyDescent="0.3">
      <c r="A1223" s="75">
        <v>1222</v>
      </c>
      <c r="B1223" s="73">
        <v>121537</v>
      </c>
      <c r="C1223" s="99" t="e">
        <v>#N/A</v>
      </c>
      <c r="D1223" s="71" t="s">
        <v>6715</v>
      </c>
      <c r="E1223" s="71" t="s">
        <v>6716</v>
      </c>
      <c r="F1223" s="99" t="s">
        <v>6732</v>
      </c>
      <c r="G1223" s="38" t="s">
        <v>6729</v>
      </c>
      <c r="H1223" s="76" t="s">
        <v>5712</v>
      </c>
      <c r="I1223" s="136" t="s">
        <v>6733</v>
      </c>
      <c r="J1223" s="138" t="s">
        <v>6720</v>
      </c>
      <c r="K1223" s="76" t="s">
        <v>2876</v>
      </c>
      <c r="L1223" s="76" t="s">
        <v>3263</v>
      </c>
      <c r="M1223" s="86">
        <v>45642</v>
      </c>
      <c r="N1223" s="86">
        <v>45670</v>
      </c>
      <c r="O1223" s="86">
        <v>45789</v>
      </c>
      <c r="P1223" s="76">
        <v>4</v>
      </c>
      <c r="Q1223" s="76">
        <v>0</v>
      </c>
      <c r="R1223" s="76">
        <v>120</v>
      </c>
      <c r="S1223" s="76" t="s">
        <v>1144</v>
      </c>
      <c r="T1223" s="69">
        <v>20944300</v>
      </c>
      <c r="U1223" s="69" t="s">
        <v>644</v>
      </c>
      <c r="V1223" s="77">
        <v>2014</v>
      </c>
      <c r="W1223" s="97">
        <v>45617</v>
      </c>
      <c r="X1223" s="45">
        <v>272614147</v>
      </c>
      <c r="Y1223" s="77">
        <v>2640</v>
      </c>
      <c r="Z1223" s="97">
        <v>45646</v>
      </c>
      <c r="AA1223" s="111">
        <v>20944300</v>
      </c>
      <c r="AB1223" s="77" t="s">
        <v>84</v>
      </c>
      <c r="AC1223" s="86">
        <v>45642</v>
      </c>
      <c r="AD1223" s="48" t="s">
        <v>644</v>
      </c>
      <c r="AE1223" s="8" t="s">
        <v>6734</v>
      </c>
      <c r="AF1223" s="77" t="s">
        <v>2884</v>
      </c>
      <c r="AG1223" s="61" t="s">
        <v>654</v>
      </c>
      <c r="AH1223" s="61" t="s">
        <v>529</v>
      </c>
      <c r="AI1223" s="48" t="s">
        <v>3174</v>
      </c>
      <c r="AJ1223" s="59">
        <v>45785</v>
      </c>
      <c r="AK1223" s="49"/>
      <c r="AL1223" s="50"/>
      <c r="AM1223" s="48" t="s">
        <v>77</v>
      </c>
      <c r="AN1223" s="48" t="s">
        <v>77</v>
      </c>
      <c r="AO1223" s="48" t="s">
        <v>77</v>
      </c>
      <c r="AP1223" s="48" t="s">
        <v>77</v>
      </c>
      <c r="AQ1223" s="48" t="s">
        <v>77</v>
      </c>
      <c r="AR1223" s="48" t="s">
        <v>77</v>
      </c>
      <c r="AS1223" s="48" t="s">
        <v>77</v>
      </c>
      <c r="AT1223" s="52">
        <v>0</v>
      </c>
      <c r="AU1223" s="52">
        <v>16</v>
      </c>
      <c r="AV1223" s="52">
        <v>16</v>
      </c>
      <c r="AW1223" s="52" t="s">
        <v>6727</v>
      </c>
      <c r="AX1223" s="52">
        <v>16</v>
      </c>
      <c r="AY1223" s="57">
        <v>45804</v>
      </c>
      <c r="AZ1223" s="37"/>
      <c r="BA1223" s="75"/>
      <c r="BB1223" s="75"/>
      <c r="BC1223" s="75"/>
      <c r="BD1223" s="75"/>
      <c r="BE1223" s="75"/>
      <c r="BF1223" s="75"/>
      <c r="BG1223" s="75"/>
      <c r="BH1223" s="75"/>
      <c r="BI1223" s="75"/>
      <c r="BJ1223" s="75"/>
      <c r="BK1223" s="75"/>
      <c r="BL1223" s="75"/>
      <c r="BM1223" s="75"/>
      <c r="BN1223" s="75"/>
      <c r="BO1223" s="75"/>
      <c r="BP1223" s="75"/>
      <c r="BQ1223" s="75"/>
      <c r="BR1223" s="75"/>
      <c r="BS1223" s="75"/>
      <c r="BT1223" s="75"/>
      <c r="BU1223" s="75"/>
      <c r="BV1223" s="76" t="s">
        <v>6562</v>
      </c>
      <c r="BW1223" s="86">
        <v>45757</v>
      </c>
      <c r="BX1223" s="64">
        <v>45804</v>
      </c>
      <c r="BY1223" s="65">
        <f>R1223+AX1223</f>
        <v>136</v>
      </c>
      <c r="BZ1223" s="66" t="s">
        <v>534</v>
      </c>
      <c r="CA1223" s="69">
        <f>T1223+AL1223</f>
        <v>20944300</v>
      </c>
      <c r="CB1223" s="66" t="s">
        <v>656</v>
      </c>
    </row>
    <row r="1224" spans="1:80" s="58" customFormat="1" ht="29.25" customHeight="1" x14ac:dyDescent="0.3">
      <c r="A1224" s="75">
        <v>1223</v>
      </c>
      <c r="B1224" s="73">
        <v>121537</v>
      </c>
      <c r="C1224" s="99" t="e">
        <v>#N/A</v>
      </c>
      <c r="D1224" s="71" t="s">
        <v>6715</v>
      </c>
      <c r="E1224" s="71" t="s">
        <v>6716</v>
      </c>
      <c r="F1224" s="99" t="s">
        <v>6735</v>
      </c>
      <c r="G1224" s="38" t="s">
        <v>6729</v>
      </c>
      <c r="H1224" s="76" t="s">
        <v>5712</v>
      </c>
      <c r="I1224" s="136" t="s">
        <v>6736</v>
      </c>
      <c r="J1224" s="138" t="s">
        <v>6720</v>
      </c>
      <c r="K1224" s="76" t="s">
        <v>2876</v>
      </c>
      <c r="L1224" s="76" t="s">
        <v>3263</v>
      </c>
      <c r="M1224" s="86">
        <v>45642</v>
      </c>
      <c r="N1224" s="86">
        <v>45670</v>
      </c>
      <c r="O1224" s="86">
        <v>45789</v>
      </c>
      <c r="P1224" s="76">
        <v>4</v>
      </c>
      <c r="Q1224" s="76">
        <v>0</v>
      </c>
      <c r="R1224" s="76">
        <v>120</v>
      </c>
      <c r="S1224" s="76" t="s">
        <v>1144</v>
      </c>
      <c r="T1224" s="69">
        <v>226003560</v>
      </c>
      <c r="U1224" s="69" t="s">
        <v>644</v>
      </c>
      <c r="V1224" s="77">
        <v>2014</v>
      </c>
      <c r="W1224" s="97">
        <v>45617</v>
      </c>
      <c r="X1224" s="45">
        <v>272614147</v>
      </c>
      <c r="Y1224" s="77">
        <v>2649</v>
      </c>
      <c r="Z1224" s="97">
        <v>45650</v>
      </c>
      <c r="AA1224" s="111">
        <v>226003560</v>
      </c>
      <c r="AB1224" s="77" t="s">
        <v>84</v>
      </c>
      <c r="AC1224" s="86">
        <v>45642</v>
      </c>
      <c r="AD1224" s="48" t="s">
        <v>644</v>
      </c>
      <c r="AE1224" s="8" t="s">
        <v>6737</v>
      </c>
      <c r="AF1224" s="77" t="s">
        <v>2884</v>
      </c>
      <c r="AG1224" s="61" t="s">
        <v>654</v>
      </c>
      <c r="AH1224" s="61" t="s">
        <v>529</v>
      </c>
      <c r="AI1224" s="48" t="s">
        <v>3174</v>
      </c>
      <c r="AJ1224" s="59">
        <v>45785</v>
      </c>
      <c r="AK1224" s="49"/>
      <c r="AL1224" s="50"/>
      <c r="AM1224" s="48" t="s">
        <v>77</v>
      </c>
      <c r="AN1224" s="48" t="s">
        <v>77</v>
      </c>
      <c r="AO1224" s="48" t="s">
        <v>77</v>
      </c>
      <c r="AP1224" s="48" t="s">
        <v>77</v>
      </c>
      <c r="AQ1224" s="48" t="s">
        <v>77</v>
      </c>
      <c r="AR1224" s="48" t="s">
        <v>77</v>
      </c>
      <c r="AS1224" s="48" t="s">
        <v>77</v>
      </c>
      <c r="AT1224" s="52">
        <v>0</v>
      </c>
      <c r="AU1224" s="52">
        <v>16</v>
      </c>
      <c r="AV1224" s="52">
        <v>16</v>
      </c>
      <c r="AW1224" s="52" t="s">
        <v>6727</v>
      </c>
      <c r="AX1224" s="52">
        <v>16</v>
      </c>
      <c r="AY1224" s="57">
        <v>45804</v>
      </c>
      <c r="AZ1224" s="37"/>
      <c r="BA1224" s="75"/>
      <c r="BB1224" s="75"/>
      <c r="BC1224" s="75"/>
      <c r="BD1224" s="75"/>
      <c r="BE1224" s="75"/>
      <c r="BF1224" s="75"/>
      <c r="BG1224" s="75"/>
      <c r="BH1224" s="75"/>
      <c r="BI1224" s="75"/>
      <c r="BJ1224" s="75"/>
      <c r="BK1224" s="75"/>
      <c r="BL1224" s="75"/>
      <c r="BM1224" s="75"/>
      <c r="BN1224" s="75"/>
      <c r="BO1224" s="75"/>
      <c r="BP1224" s="75"/>
      <c r="BQ1224" s="75"/>
      <c r="BR1224" s="75"/>
      <c r="BS1224" s="75"/>
      <c r="BT1224" s="75"/>
      <c r="BU1224" s="75"/>
      <c r="BV1224" s="76" t="s">
        <v>6562</v>
      </c>
      <c r="BW1224" s="86">
        <v>45757</v>
      </c>
      <c r="BX1224" s="64">
        <v>45804</v>
      </c>
      <c r="BY1224" s="65">
        <f>R1224+AX1224</f>
        <v>136</v>
      </c>
      <c r="BZ1224" s="66" t="s">
        <v>534</v>
      </c>
      <c r="CA1224" s="69">
        <f>T1224+AL1224</f>
        <v>226003560</v>
      </c>
      <c r="CB1224" s="66" t="s">
        <v>656</v>
      </c>
    </row>
    <row r="1225" spans="1:80" s="58" customFormat="1" ht="29.25" customHeight="1" x14ac:dyDescent="0.3">
      <c r="A1225" s="75">
        <v>1224</v>
      </c>
      <c r="B1225" s="73">
        <v>121503</v>
      </c>
      <c r="C1225" s="99" t="e">
        <v>#N/A</v>
      </c>
      <c r="D1225" s="71" t="s">
        <v>3190</v>
      </c>
      <c r="E1225" s="71" t="s">
        <v>3191</v>
      </c>
      <c r="F1225" s="99" t="s">
        <v>6738</v>
      </c>
      <c r="G1225" s="38" t="s">
        <v>6739</v>
      </c>
      <c r="H1225" s="76" t="s">
        <v>5712</v>
      </c>
      <c r="I1225" s="136" t="s">
        <v>6740</v>
      </c>
      <c r="J1225" s="138" t="s">
        <v>6741</v>
      </c>
      <c r="K1225" s="76" t="s">
        <v>4410</v>
      </c>
      <c r="L1225" s="76" t="s">
        <v>81</v>
      </c>
      <c r="M1225" s="86">
        <v>45646</v>
      </c>
      <c r="N1225" s="86">
        <v>45691</v>
      </c>
      <c r="O1225" s="86">
        <v>45779</v>
      </c>
      <c r="P1225" s="76">
        <v>3</v>
      </c>
      <c r="Q1225" s="76">
        <v>0</v>
      </c>
      <c r="R1225" s="76">
        <v>90</v>
      </c>
      <c r="S1225" s="76" t="s">
        <v>2842</v>
      </c>
      <c r="T1225" s="69">
        <v>117360000</v>
      </c>
      <c r="U1225" s="69" t="s">
        <v>644</v>
      </c>
      <c r="V1225" s="77">
        <v>2015</v>
      </c>
      <c r="W1225" s="97">
        <v>45617</v>
      </c>
      <c r="X1225" s="45">
        <v>117360000</v>
      </c>
      <c r="Y1225" s="77">
        <v>2652</v>
      </c>
      <c r="Z1225" s="97">
        <v>45652</v>
      </c>
      <c r="AA1225" s="111">
        <v>117360000</v>
      </c>
      <c r="AB1225" s="77" t="s">
        <v>84</v>
      </c>
      <c r="AC1225" s="86">
        <v>45616</v>
      </c>
      <c r="AD1225" s="48" t="s">
        <v>6742</v>
      </c>
      <c r="AE1225" s="8" t="s">
        <v>6743</v>
      </c>
      <c r="AF1225" s="77" t="s">
        <v>87</v>
      </c>
      <c r="AG1225" s="61" t="s">
        <v>654</v>
      </c>
      <c r="AH1225" s="61" t="s">
        <v>4235</v>
      </c>
      <c r="AI1225" s="48" t="s">
        <v>77</v>
      </c>
      <c r="AJ1225" s="48" t="s">
        <v>77</v>
      </c>
      <c r="AK1225" s="49"/>
      <c r="AL1225" s="50"/>
      <c r="AM1225" s="48" t="s">
        <v>77</v>
      </c>
      <c r="AN1225" s="48" t="s">
        <v>77</v>
      </c>
      <c r="AO1225" s="48" t="s">
        <v>77</v>
      </c>
      <c r="AP1225" s="48" t="s">
        <v>77</v>
      </c>
      <c r="AQ1225" s="48" t="s">
        <v>77</v>
      </c>
      <c r="AR1225" s="48" t="s">
        <v>77</v>
      </c>
      <c r="AS1225" s="48" t="s">
        <v>77</v>
      </c>
      <c r="AT1225" s="51"/>
      <c r="AU1225" s="51"/>
      <c r="AV1225" s="51"/>
      <c r="AW1225" s="51"/>
      <c r="AX1225" s="52"/>
      <c r="AY1225" s="37"/>
      <c r="AZ1225" s="37"/>
      <c r="BA1225" s="75"/>
      <c r="BB1225" s="75"/>
      <c r="BC1225" s="75"/>
      <c r="BD1225" s="75"/>
      <c r="BE1225" s="75"/>
      <c r="BF1225" s="75"/>
      <c r="BG1225" s="75"/>
      <c r="BH1225" s="75"/>
      <c r="BI1225" s="75"/>
      <c r="BJ1225" s="75"/>
      <c r="BK1225" s="75"/>
      <c r="BL1225" s="75"/>
      <c r="BM1225" s="75"/>
      <c r="BN1225" s="75"/>
      <c r="BO1225" s="75"/>
      <c r="BP1225" s="75"/>
      <c r="BQ1225" s="75"/>
      <c r="BR1225" s="75"/>
      <c r="BS1225" s="75"/>
      <c r="BT1225" s="75"/>
      <c r="BU1225" s="75"/>
      <c r="BV1225" s="75"/>
      <c r="BW1225" s="75"/>
      <c r="BX1225" s="64">
        <f>O1225</f>
        <v>45779</v>
      </c>
      <c r="BY1225" s="65">
        <f>R1225+AX1225</f>
        <v>90</v>
      </c>
      <c r="BZ1225" s="66" t="str">
        <f>S1225</f>
        <v>3 MESES</v>
      </c>
      <c r="CA1225" s="69">
        <f>T1225+AL1225</f>
        <v>117360000</v>
      </c>
      <c r="CB1225" s="66" t="s">
        <v>656</v>
      </c>
    </row>
    <row r="1226" spans="1:80" s="58" customFormat="1" ht="29.25" customHeight="1" x14ac:dyDescent="0.3">
      <c r="A1226" s="75">
        <v>1225</v>
      </c>
      <c r="B1226" s="73">
        <v>121510</v>
      </c>
      <c r="C1226" s="99" t="e">
        <v>#N/A</v>
      </c>
      <c r="D1226" s="71" t="s">
        <v>336</v>
      </c>
      <c r="E1226" s="71" t="s">
        <v>337</v>
      </c>
      <c r="F1226" s="99" t="s">
        <v>6744</v>
      </c>
      <c r="G1226" s="38" t="s">
        <v>6745</v>
      </c>
      <c r="H1226" s="76" t="s">
        <v>2901</v>
      </c>
      <c r="I1226" s="136" t="s">
        <v>6746</v>
      </c>
      <c r="J1226" s="138" t="s">
        <v>6747</v>
      </c>
      <c r="K1226" s="76" t="s">
        <v>4886</v>
      </c>
      <c r="L1226" s="76" t="s">
        <v>81</v>
      </c>
      <c r="M1226" s="86">
        <v>45652</v>
      </c>
      <c r="N1226" s="86">
        <v>45679</v>
      </c>
      <c r="O1226" s="86">
        <v>45951</v>
      </c>
      <c r="P1226" s="76">
        <v>9</v>
      </c>
      <c r="Q1226" s="76">
        <v>0</v>
      </c>
      <c r="R1226" s="76">
        <f>9*30</f>
        <v>270</v>
      </c>
      <c r="S1226" s="76" t="s">
        <v>6607</v>
      </c>
      <c r="T1226" s="69">
        <v>915855152</v>
      </c>
      <c r="U1226" s="69" t="s">
        <v>644</v>
      </c>
      <c r="V1226" s="77">
        <v>2020</v>
      </c>
      <c r="W1226" s="97">
        <v>45617</v>
      </c>
      <c r="X1226" s="45">
        <v>915855152</v>
      </c>
      <c r="Y1226" s="77">
        <v>2782</v>
      </c>
      <c r="Z1226" s="97">
        <v>45653</v>
      </c>
      <c r="AA1226" s="111">
        <v>915855152</v>
      </c>
      <c r="AB1226" s="77" t="s">
        <v>84</v>
      </c>
      <c r="AC1226" s="86">
        <v>45617</v>
      </c>
      <c r="AD1226" s="48" t="s">
        <v>6748</v>
      </c>
      <c r="AE1226" s="8" t="s">
        <v>6749</v>
      </c>
      <c r="AF1226" s="77" t="s">
        <v>87</v>
      </c>
      <c r="AG1226" s="61" t="s">
        <v>654</v>
      </c>
      <c r="AH1226" s="61" t="s">
        <v>345</v>
      </c>
      <c r="AI1226" s="48"/>
      <c r="AJ1226" s="59"/>
      <c r="AK1226" s="49"/>
      <c r="AL1226" s="50"/>
      <c r="AM1226" s="48" t="s">
        <v>77</v>
      </c>
      <c r="AN1226" s="48" t="s">
        <v>77</v>
      </c>
      <c r="AO1226" s="48" t="s">
        <v>77</v>
      </c>
      <c r="AP1226" s="48" t="s">
        <v>77</v>
      </c>
      <c r="AQ1226" s="48" t="s">
        <v>77</v>
      </c>
      <c r="AR1226" s="48" t="s">
        <v>77</v>
      </c>
      <c r="AS1226" s="48" t="s">
        <v>77</v>
      </c>
      <c r="AT1226" s="51"/>
      <c r="AU1226" s="51"/>
      <c r="AV1226" s="51"/>
      <c r="AW1226" s="51"/>
      <c r="AX1226" s="52"/>
      <c r="AY1226" s="57"/>
      <c r="AZ1226" s="37"/>
      <c r="BA1226" s="75"/>
      <c r="BB1226" s="75"/>
      <c r="BC1226" s="75"/>
      <c r="BD1226" s="75"/>
      <c r="BE1226" s="75"/>
      <c r="BF1226" s="75"/>
      <c r="BG1226" s="75"/>
      <c r="BH1226" s="75"/>
      <c r="BI1226" s="75"/>
      <c r="BJ1226" s="75"/>
      <c r="BK1226" s="75"/>
      <c r="BL1226" s="75"/>
      <c r="BM1226" s="75"/>
      <c r="BN1226" s="75"/>
      <c r="BO1226" s="75"/>
      <c r="BP1226" s="75"/>
      <c r="BQ1226" s="75"/>
      <c r="BR1226" s="75"/>
      <c r="BS1226" s="75"/>
      <c r="BT1226" s="75"/>
      <c r="BU1226" s="75"/>
      <c r="BV1226" s="75"/>
      <c r="BW1226" s="75"/>
      <c r="BX1226" s="64">
        <f>O1226</f>
        <v>45951</v>
      </c>
      <c r="BY1226" s="65">
        <f>R1226+AX1226</f>
        <v>270</v>
      </c>
      <c r="BZ1226" s="66" t="str">
        <f>S1226</f>
        <v>9 MESES</v>
      </c>
      <c r="CA1226" s="69">
        <f>T1226+AL1226</f>
        <v>915855152</v>
      </c>
      <c r="CB1226" s="66" t="s">
        <v>2890</v>
      </c>
    </row>
    <row r="1227" spans="1:80" s="58" customFormat="1" ht="29.25" customHeight="1" x14ac:dyDescent="0.3">
      <c r="A1227" s="75">
        <v>1226</v>
      </c>
      <c r="B1227" s="73">
        <v>121505</v>
      </c>
      <c r="C1227" s="99" t="e">
        <v>#N/A</v>
      </c>
      <c r="D1227" s="71" t="s">
        <v>2288</v>
      </c>
      <c r="E1227" s="71" t="s">
        <v>2289</v>
      </c>
      <c r="F1227" s="99" t="s">
        <v>6750</v>
      </c>
      <c r="G1227" s="38" t="s">
        <v>6751</v>
      </c>
      <c r="H1227" s="76" t="s">
        <v>5712</v>
      </c>
      <c r="I1227" s="136" t="s">
        <v>6752</v>
      </c>
      <c r="J1227" s="138" t="s">
        <v>6753</v>
      </c>
      <c r="K1227" s="76" t="s">
        <v>4886</v>
      </c>
      <c r="L1227" s="76" t="s">
        <v>3263</v>
      </c>
      <c r="M1227" s="86">
        <v>45650</v>
      </c>
      <c r="N1227" s="86">
        <v>45681</v>
      </c>
      <c r="O1227" s="86">
        <v>45770</v>
      </c>
      <c r="P1227" s="76">
        <v>3</v>
      </c>
      <c r="Q1227" s="76">
        <v>0</v>
      </c>
      <c r="R1227" s="76">
        <v>90</v>
      </c>
      <c r="S1227" s="76" t="s">
        <v>2842</v>
      </c>
      <c r="T1227" s="69">
        <v>1169547610</v>
      </c>
      <c r="U1227" s="69" t="s">
        <v>644</v>
      </c>
      <c r="V1227" s="77">
        <v>2016</v>
      </c>
      <c r="W1227" s="97">
        <v>45617</v>
      </c>
      <c r="X1227" s="45">
        <v>1169547610</v>
      </c>
      <c r="Y1227" s="77">
        <v>2743</v>
      </c>
      <c r="Z1227" s="97">
        <v>45653</v>
      </c>
      <c r="AA1227" s="111">
        <v>1169547610</v>
      </c>
      <c r="AB1227" s="77" t="s">
        <v>84</v>
      </c>
      <c r="AC1227" s="86">
        <v>45616</v>
      </c>
      <c r="AD1227" s="48" t="s">
        <v>6754</v>
      </c>
      <c r="AE1227" s="8" t="s">
        <v>6755</v>
      </c>
      <c r="AF1227" s="77" t="s">
        <v>87</v>
      </c>
      <c r="AG1227" s="61" t="s">
        <v>654</v>
      </c>
      <c r="AH1227" s="61" t="s">
        <v>3615</v>
      </c>
      <c r="AI1227" s="48" t="s">
        <v>3174</v>
      </c>
      <c r="AJ1227" s="59">
        <v>45769</v>
      </c>
      <c r="AK1227" s="49"/>
      <c r="AL1227" s="50"/>
      <c r="AM1227" s="48" t="s">
        <v>77</v>
      </c>
      <c r="AN1227" s="48" t="s">
        <v>77</v>
      </c>
      <c r="AO1227" s="48" t="s">
        <v>77</v>
      </c>
      <c r="AP1227" s="48" t="s">
        <v>77</v>
      </c>
      <c r="AQ1227" s="48" t="s">
        <v>77</v>
      </c>
      <c r="AR1227" s="48" t="s">
        <v>77</v>
      </c>
      <c r="AS1227" s="48" t="s">
        <v>77</v>
      </c>
      <c r="AT1227" s="52">
        <v>2</v>
      </c>
      <c r="AU1227" s="52">
        <v>0</v>
      </c>
      <c r="AV1227" s="52">
        <v>60</v>
      </c>
      <c r="AW1227" s="52" t="s">
        <v>3264</v>
      </c>
      <c r="AX1227" s="52">
        <v>60</v>
      </c>
      <c r="AY1227" s="57">
        <v>45831</v>
      </c>
      <c r="AZ1227" s="37"/>
      <c r="BA1227" s="75"/>
      <c r="BB1227" s="75"/>
      <c r="BC1227" s="75"/>
      <c r="BD1227" s="75"/>
      <c r="BE1227" s="75"/>
      <c r="BF1227" s="75"/>
      <c r="BG1227" s="75"/>
      <c r="BH1227" s="75"/>
      <c r="BI1227" s="75"/>
      <c r="BJ1227" s="75"/>
      <c r="BK1227" s="75"/>
      <c r="BL1227" s="75"/>
      <c r="BM1227" s="75"/>
      <c r="BN1227" s="75"/>
      <c r="BO1227" s="75"/>
      <c r="BP1227" s="75"/>
      <c r="BQ1227" s="75"/>
      <c r="BR1227" s="75"/>
      <c r="BS1227" s="75"/>
      <c r="BT1227" s="75"/>
      <c r="BU1227" s="75"/>
      <c r="BV1227" s="75"/>
      <c r="BW1227" s="75"/>
      <c r="BX1227" s="64">
        <v>45831</v>
      </c>
      <c r="BY1227" s="65">
        <f>R1227+AX1227</f>
        <v>150</v>
      </c>
      <c r="BZ1227" s="66" t="s">
        <v>111</v>
      </c>
      <c r="CA1227" s="69">
        <f>T1227+AL1227</f>
        <v>1169547610</v>
      </c>
      <c r="CB1227" s="66" t="s">
        <v>2890</v>
      </c>
    </row>
    <row r="1228" spans="1:80" s="58" customFormat="1" ht="29.25" customHeight="1" x14ac:dyDescent="0.3">
      <c r="A1228" s="75">
        <v>1227</v>
      </c>
      <c r="B1228" s="73">
        <v>121539</v>
      </c>
      <c r="C1228" s="99" t="e">
        <v>#N/A</v>
      </c>
      <c r="D1228" s="71" t="s">
        <v>72</v>
      </c>
      <c r="E1228" s="71" t="s">
        <v>73</v>
      </c>
      <c r="F1228" s="99" t="s">
        <v>6756</v>
      </c>
      <c r="G1228" s="38" t="s">
        <v>6757</v>
      </c>
      <c r="H1228" s="76" t="s">
        <v>4644</v>
      </c>
      <c r="I1228" s="136" t="s">
        <v>6758</v>
      </c>
      <c r="J1228" s="138" t="s">
        <v>6759</v>
      </c>
      <c r="K1228" s="76" t="s">
        <v>4886</v>
      </c>
      <c r="L1228" s="76" t="s">
        <v>2877</v>
      </c>
      <c r="M1228" s="86">
        <v>45649</v>
      </c>
      <c r="N1228" s="86">
        <v>45761</v>
      </c>
      <c r="O1228" s="86">
        <v>46004</v>
      </c>
      <c r="P1228" s="76">
        <v>8</v>
      </c>
      <c r="Q1228" s="76">
        <v>0</v>
      </c>
      <c r="R1228" s="76">
        <f>8*30</f>
        <v>240</v>
      </c>
      <c r="S1228" s="76" t="s">
        <v>2975</v>
      </c>
      <c r="T1228" s="69">
        <v>500000000</v>
      </c>
      <c r="U1228" s="69" t="s">
        <v>644</v>
      </c>
      <c r="V1228" s="77">
        <v>2019</v>
      </c>
      <c r="W1228" s="97">
        <v>45617</v>
      </c>
      <c r="X1228" s="45">
        <v>500000000</v>
      </c>
      <c r="Y1228" s="77">
        <v>2744</v>
      </c>
      <c r="Z1228" s="97">
        <v>45653</v>
      </c>
      <c r="AA1228" s="111">
        <v>500000000</v>
      </c>
      <c r="AB1228" s="77" t="s">
        <v>84</v>
      </c>
      <c r="AC1228" s="86">
        <v>45616</v>
      </c>
      <c r="AD1228" s="48" t="s">
        <v>6760</v>
      </c>
      <c r="AE1228" s="8" t="s">
        <v>6761</v>
      </c>
      <c r="AF1228" s="77" t="s">
        <v>87</v>
      </c>
      <c r="AG1228" s="61" t="s">
        <v>654</v>
      </c>
      <c r="AH1228" s="61" t="s">
        <v>6762</v>
      </c>
      <c r="AI1228" s="48" t="s">
        <v>77</v>
      </c>
      <c r="AJ1228" s="48" t="s">
        <v>77</v>
      </c>
      <c r="AK1228" s="49"/>
      <c r="AL1228" s="50"/>
      <c r="AM1228" s="48" t="s">
        <v>77</v>
      </c>
      <c r="AN1228" s="48" t="s">
        <v>77</v>
      </c>
      <c r="AO1228" s="48" t="s">
        <v>77</v>
      </c>
      <c r="AP1228" s="48" t="s">
        <v>77</v>
      </c>
      <c r="AQ1228" s="48" t="s">
        <v>77</v>
      </c>
      <c r="AR1228" s="48" t="s">
        <v>77</v>
      </c>
      <c r="AS1228" s="48" t="s">
        <v>77</v>
      </c>
      <c r="AT1228" s="51"/>
      <c r="AU1228" s="51"/>
      <c r="AV1228" s="51"/>
      <c r="AW1228" s="51"/>
      <c r="AX1228" s="52"/>
      <c r="AY1228" s="37"/>
      <c r="AZ1228" s="37"/>
      <c r="BA1228" s="75"/>
      <c r="BB1228" s="75"/>
      <c r="BC1228" s="75"/>
      <c r="BD1228" s="75"/>
      <c r="BE1228" s="75"/>
      <c r="BF1228" s="75"/>
      <c r="BG1228" s="75"/>
      <c r="BH1228" s="75"/>
      <c r="BI1228" s="75"/>
      <c r="BJ1228" s="75"/>
      <c r="BK1228" s="75"/>
      <c r="BL1228" s="75"/>
      <c r="BM1228" s="75"/>
      <c r="BN1228" s="75"/>
      <c r="BO1228" s="75"/>
      <c r="BP1228" s="75"/>
      <c r="BQ1228" s="75"/>
      <c r="BR1228" s="75"/>
      <c r="BS1228" s="75"/>
      <c r="BT1228" s="75"/>
      <c r="BU1228" s="75"/>
      <c r="BV1228" s="75"/>
      <c r="BW1228" s="75"/>
      <c r="BX1228" s="64">
        <f>O1228</f>
        <v>46004</v>
      </c>
      <c r="BY1228" s="65">
        <f>R1228+AX1228</f>
        <v>240</v>
      </c>
      <c r="BZ1228" s="66" t="str">
        <f>S1228</f>
        <v>8 MESES</v>
      </c>
      <c r="CA1228" s="69">
        <f>T1228+AL1228</f>
        <v>500000000</v>
      </c>
      <c r="CB1228" s="66" t="s">
        <v>2890</v>
      </c>
    </row>
    <row r="1229" spans="1:80" s="58" customFormat="1" ht="29.25" customHeight="1" x14ac:dyDescent="0.3">
      <c r="A1229" s="75">
        <v>1228</v>
      </c>
      <c r="B1229" s="73">
        <v>121692</v>
      </c>
      <c r="C1229" s="99" t="e">
        <v>#N/A</v>
      </c>
      <c r="D1229" s="71" t="s">
        <v>6617</v>
      </c>
      <c r="E1229" s="71" t="s">
        <v>6618</v>
      </c>
      <c r="F1229" s="99" t="s">
        <v>6625</v>
      </c>
      <c r="G1229" s="38" t="s">
        <v>6626</v>
      </c>
      <c r="H1229" s="76" t="s">
        <v>5712</v>
      </c>
      <c r="I1229" s="136" t="s">
        <v>6763</v>
      </c>
      <c r="J1229" s="138" t="s">
        <v>6764</v>
      </c>
      <c r="K1229" s="76" t="s">
        <v>2973</v>
      </c>
      <c r="L1229" s="76" t="s">
        <v>2974</v>
      </c>
      <c r="M1229" s="86">
        <v>45652</v>
      </c>
      <c r="N1229" s="86">
        <v>45678</v>
      </c>
      <c r="O1229" s="86">
        <v>45858</v>
      </c>
      <c r="P1229" s="76">
        <v>6</v>
      </c>
      <c r="Q1229" s="76">
        <v>0</v>
      </c>
      <c r="R1229" s="76">
        <f>6*30</f>
        <v>180</v>
      </c>
      <c r="S1229" s="76" t="s">
        <v>2888</v>
      </c>
      <c r="T1229" s="69">
        <v>89701242</v>
      </c>
      <c r="U1229" s="69" t="s">
        <v>644</v>
      </c>
      <c r="V1229" s="77">
        <v>2024</v>
      </c>
      <c r="W1229" s="97">
        <v>45621</v>
      </c>
      <c r="X1229" s="45">
        <v>89701242</v>
      </c>
      <c r="Y1229" s="77">
        <v>2783</v>
      </c>
      <c r="Z1229" s="97">
        <v>45653</v>
      </c>
      <c r="AA1229" s="111">
        <v>89701242</v>
      </c>
      <c r="AB1229" s="77" t="s">
        <v>84</v>
      </c>
      <c r="AC1229" s="86">
        <v>45621</v>
      </c>
      <c r="AD1229" s="48" t="s">
        <v>6765</v>
      </c>
      <c r="AE1229" s="8" t="s">
        <v>6766</v>
      </c>
      <c r="AF1229" s="77" t="s">
        <v>87</v>
      </c>
      <c r="AG1229" s="61" t="s">
        <v>6610</v>
      </c>
      <c r="AH1229" s="61" t="s">
        <v>3455</v>
      </c>
      <c r="AI1229" s="48" t="s">
        <v>77</v>
      </c>
      <c r="AJ1229" s="48" t="s">
        <v>77</v>
      </c>
      <c r="AK1229" s="49"/>
      <c r="AL1229" s="50"/>
      <c r="AM1229" s="48" t="s">
        <v>77</v>
      </c>
      <c r="AN1229" s="48" t="s">
        <v>77</v>
      </c>
      <c r="AO1229" s="48" t="s">
        <v>77</v>
      </c>
      <c r="AP1229" s="48" t="s">
        <v>77</v>
      </c>
      <c r="AQ1229" s="48" t="s">
        <v>77</v>
      </c>
      <c r="AR1229" s="48" t="s">
        <v>77</v>
      </c>
      <c r="AS1229" s="48" t="s">
        <v>77</v>
      </c>
      <c r="AT1229" s="51"/>
      <c r="AU1229" s="51"/>
      <c r="AV1229" s="51"/>
      <c r="AW1229" s="51"/>
      <c r="AX1229" s="52"/>
      <c r="AY1229" s="37"/>
      <c r="AZ1229" s="37"/>
      <c r="BA1229" s="75"/>
      <c r="BB1229" s="75"/>
      <c r="BC1229" s="75"/>
      <c r="BD1229" s="75"/>
      <c r="BE1229" s="75"/>
      <c r="BF1229" s="75"/>
      <c r="BG1229" s="75"/>
      <c r="BH1229" s="75"/>
      <c r="BI1229" s="75"/>
      <c r="BJ1229" s="75"/>
      <c r="BK1229" s="75"/>
      <c r="BL1229" s="75"/>
      <c r="BM1229" s="75"/>
      <c r="BN1229" s="75"/>
      <c r="BO1229" s="75"/>
      <c r="BP1229" s="75"/>
      <c r="BQ1229" s="75"/>
      <c r="BR1229" s="75"/>
      <c r="BS1229" s="75"/>
      <c r="BT1229" s="75"/>
      <c r="BU1229" s="75"/>
      <c r="BV1229" s="75"/>
      <c r="BW1229" s="75"/>
      <c r="BX1229" s="64">
        <f>O1229</f>
        <v>45858</v>
      </c>
      <c r="BY1229" s="65">
        <f>R1229+AX1229</f>
        <v>180</v>
      </c>
      <c r="BZ1229" s="66" t="str">
        <f>S1229</f>
        <v>6 MESES</v>
      </c>
      <c r="CA1229" s="69">
        <f>T1229+AL1229</f>
        <v>89701242</v>
      </c>
      <c r="CB1229" s="66" t="s">
        <v>2890</v>
      </c>
    </row>
    <row r="1230" spans="1:80" s="58" customFormat="1" ht="29.25" customHeight="1" x14ac:dyDescent="0.3">
      <c r="A1230" s="75">
        <v>1229</v>
      </c>
      <c r="B1230" s="73">
        <v>120953</v>
      </c>
      <c r="C1230" s="99" t="e">
        <v>#N/A</v>
      </c>
      <c r="D1230" s="71" t="s">
        <v>2967</v>
      </c>
      <c r="E1230" s="71" t="s">
        <v>2968</v>
      </c>
      <c r="F1230" s="99" t="s">
        <v>6767</v>
      </c>
      <c r="G1230" s="38" t="s">
        <v>6768</v>
      </c>
      <c r="H1230" s="76" t="s">
        <v>5712</v>
      </c>
      <c r="I1230" s="136" t="s">
        <v>6769</v>
      </c>
      <c r="J1230" s="138" t="s">
        <v>6770</v>
      </c>
      <c r="K1230" s="76" t="s">
        <v>4310</v>
      </c>
      <c r="L1230" s="76" t="s">
        <v>4311</v>
      </c>
      <c r="M1230" s="86">
        <v>45650</v>
      </c>
      <c r="N1230" s="86">
        <v>45691</v>
      </c>
      <c r="O1230" s="86">
        <v>45932</v>
      </c>
      <c r="P1230" s="76">
        <v>8</v>
      </c>
      <c r="Q1230" s="76">
        <v>0</v>
      </c>
      <c r="R1230" s="76">
        <f>8*30</f>
        <v>240</v>
      </c>
      <c r="S1230" s="76" t="s">
        <v>2975</v>
      </c>
      <c r="T1230" s="69">
        <v>748800000</v>
      </c>
      <c r="U1230" s="69" t="s">
        <v>644</v>
      </c>
      <c r="V1230" s="77">
        <v>2007</v>
      </c>
      <c r="W1230" s="97">
        <v>45604</v>
      </c>
      <c r="X1230" s="45">
        <v>748800000</v>
      </c>
      <c r="Y1230" s="77">
        <v>2746</v>
      </c>
      <c r="Z1230" s="97">
        <v>45653</v>
      </c>
      <c r="AA1230" s="111">
        <v>748800000</v>
      </c>
      <c r="AB1230" s="77" t="s">
        <v>84</v>
      </c>
      <c r="AC1230" s="86">
        <v>45603</v>
      </c>
      <c r="AD1230" s="48" t="s">
        <v>6771</v>
      </c>
      <c r="AE1230" s="8" t="s">
        <v>6772</v>
      </c>
      <c r="AF1230" s="77" t="s">
        <v>87</v>
      </c>
      <c r="AG1230" s="61" t="s">
        <v>6610</v>
      </c>
      <c r="AH1230" s="61" t="s">
        <v>2980</v>
      </c>
      <c r="AI1230" s="48" t="s">
        <v>77</v>
      </c>
      <c r="AJ1230" s="48" t="s">
        <v>77</v>
      </c>
      <c r="AK1230" s="49"/>
      <c r="AL1230" s="50"/>
      <c r="AM1230" s="48" t="s">
        <v>77</v>
      </c>
      <c r="AN1230" s="48" t="s">
        <v>77</v>
      </c>
      <c r="AO1230" s="48" t="s">
        <v>77</v>
      </c>
      <c r="AP1230" s="48" t="s">
        <v>77</v>
      </c>
      <c r="AQ1230" s="48" t="s">
        <v>77</v>
      </c>
      <c r="AR1230" s="48" t="s">
        <v>77</v>
      </c>
      <c r="AS1230" s="48" t="s">
        <v>77</v>
      </c>
      <c r="AT1230" s="51"/>
      <c r="AU1230" s="51"/>
      <c r="AV1230" s="51"/>
      <c r="AW1230" s="51"/>
      <c r="AX1230" s="52"/>
      <c r="AY1230" s="37"/>
      <c r="AZ1230" s="37"/>
      <c r="BA1230" s="75"/>
      <c r="BB1230" s="75"/>
      <c r="BC1230" s="75"/>
      <c r="BD1230" s="75"/>
      <c r="BE1230" s="75"/>
      <c r="BF1230" s="75"/>
      <c r="BG1230" s="75"/>
      <c r="BH1230" s="75"/>
      <c r="BI1230" s="75"/>
      <c r="BJ1230" s="75"/>
      <c r="BK1230" s="75"/>
      <c r="BL1230" s="75"/>
      <c r="BM1230" s="75"/>
      <c r="BN1230" s="75"/>
      <c r="BO1230" s="75"/>
      <c r="BP1230" s="75"/>
      <c r="BQ1230" s="75"/>
      <c r="BR1230" s="75"/>
      <c r="BS1230" s="75"/>
      <c r="BT1230" s="75"/>
      <c r="BU1230" s="75"/>
      <c r="BV1230" s="75"/>
      <c r="BW1230" s="75"/>
      <c r="BX1230" s="64">
        <f>O1230</f>
        <v>45932</v>
      </c>
      <c r="BY1230" s="65">
        <f>R1230+AX1230</f>
        <v>240</v>
      </c>
      <c r="BZ1230" s="66" t="str">
        <f>S1230</f>
        <v>8 MESES</v>
      </c>
      <c r="CA1230" s="69">
        <f>T1230+AL1230</f>
        <v>748800000</v>
      </c>
      <c r="CB1230" s="66" t="s">
        <v>2890</v>
      </c>
    </row>
    <row r="1231" spans="1:80" s="58" customFormat="1" ht="29.25" customHeight="1" x14ac:dyDescent="0.3">
      <c r="A1231" s="75">
        <v>1230</v>
      </c>
      <c r="B1231" s="73">
        <v>121507</v>
      </c>
      <c r="C1231" s="99" t="e">
        <v>#N/A</v>
      </c>
      <c r="D1231" s="71" t="s">
        <v>6775</v>
      </c>
      <c r="E1231" s="71" t="s">
        <v>6776</v>
      </c>
      <c r="F1231" s="99" t="s">
        <v>6777</v>
      </c>
      <c r="G1231" s="38" t="s">
        <v>6778</v>
      </c>
      <c r="H1231" s="76" t="s">
        <v>2901</v>
      </c>
      <c r="I1231" s="136" t="s">
        <v>6779</v>
      </c>
      <c r="J1231" s="138" t="s">
        <v>6780</v>
      </c>
      <c r="K1231" s="76" t="s">
        <v>4886</v>
      </c>
      <c r="L1231" s="76" t="s">
        <v>81</v>
      </c>
      <c r="M1231" s="86">
        <v>45650</v>
      </c>
      <c r="N1231" s="86">
        <v>45677</v>
      </c>
      <c r="O1231" s="86">
        <v>46041</v>
      </c>
      <c r="P1231" s="76">
        <v>12</v>
      </c>
      <c r="Q1231" s="76">
        <v>0</v>
      </c>
      <c r="R1231" s="76">
        <v>360</v>
      </c>
      <c r="S1231" s="76" t="s">
        <v>2878</v>
      </c>
      <c r="T1231" s="69">
        <v>2177883000</v>
      </c>
      <c r="U1231" s="69" t="s">
        <v>644</v>
      </c>
      <c r="V1231" s="61" t="s">
        <v>6781</v>
      </c>
      <c r="W1231" s="74" t="s">
        <v>6782</v>
      </c>
      <c r="X1231" s="109" t="s">
        <v>6783</v>
      </c>
      <c r="Y1231" s="61" t="s">
        <v>6784</v>
      </c>
      <c r="Z1231" s="74" t="s">
        <v>6645</v>
      </c>
      <c r="AA1231" s="109" t="s">
        <v>6783</v>
      </c>
      <c r="AB1231" s="77" t="s">
        <v>84</v>
      </c>
      <c r="AC1231" s="86">
        <v>45616</v>
      </c>
      <c r="AD1231" s="48" t="s">
        <v>6785</v>
      </c>
      <c r="AE1231" s="8" t="s">
        <v>6786</v>
      </c>
      <c r="AF1231" s="77" t="s">
        <v>87</v>
      </c>
      <c r="AG1231" s="61" t="s">
        <v>654</v>
      </c>
      <c r="AH1231" s="61" t="s">
        <v>4235</v>
      </c>
      <c r="AI1231" s="48" t="s">
        <v>77</v>
      </c>
      <c r="AJ1231" s="48" t="s">
        <v>77</v>
      </c>
      <c r="AK1231" s="49"/>
      <c r="AL1231" s="50"/>
      <c r="AM1231" s="48" t="s">
        <v>77</v>
      </c>
      <c r="AN1231" s="48" t="s">
        <v>77</v>
      </c>
      <c r="AO1231" s="48" t="s">
        <v>77</v>
      </c>
      <c r="AP1231" s="48" t="s">
        <v>77</v>
      </c>
      <c r="AQ1231" s="48" t="s">
        <v>77</v>
      </c>
      <c r="AR1231" s="48" t="s">
        <v>77</v>
      </c>
      <c r="AS1231" s="48" t="s">
        <v>77</v>
      </c>
      <c r="AT1231" s="51"/>
      <c r="AU1231" s="51"/>
      <c r="AV1231" s="51"/>
      <c r="AW1231" s="51"/>
      <c r="AX1231" s="52"/>
      <c r="AY1231" s="37"/>
      <c r="AZ1231" s="37"/>
      <c r="BA1231" s="75"/>
      <c r="BB1231" s="75"/>
      <c r="BC1231" s="75"/>
      <c r="BD1231" s="75"/>
      <c r="BE1231" s="75"/>
      <c r="BF1231" s="75"/>
      <c r="BG1231" s="75"/>
      <c r="BH1231" s="75"/>
      <c r="BI1231" s="75"/>
      <c r="BJ1231" s="75"/>
      <c r="BK1231" s="75"/>
      <c r="BL1231" s="75"/>
      <c r="BM1231" s="75"/>
      <c r="BN1231" s="75"/>
      <c r="BO1231" s="75"/>
      <c r="BP1231" s="75"/>
      <c r="BQ1231" s="75"/>
      <c r="BR1231" s="75"/>
      <c r="BS1231" s="75"/>
      <c r="BT1231" s="75"/>
      <c r="BU1231" s="75"/>
      <c r="BV1231" s="75"/>
      <c r="BW1231" s="75"/>
      <c r="BX1231" s="64">
        <f>O1231</f>
        <v>46041</v>
      </c>
      <c r="BY1231" s="65">
        <f>R1231+AX1231</f>
        <v>360</v>
      </c>
      <c r="BZ1231" s="66" t="str">
        <f>S1231</f>
        <v>12 MESES</v>
      </c>
      <c r="CA1231" s="69">
        <f>T1231+AL1231</f>
        <v>2177883000</v>
      </c>
      <c r="CB1231" s="66" t="s">
        <v>2890</v>
      </c>
    </row>
    <row r="1232" spans="1:80" s="58" customFormat="1" ht="48" customHeight="1" x14ac:dyDescent="0.3">
      <c r="A1232" s="75">
        <v>1231</v>
      </c>
      <c r="B1232" s="73">
        <v>120808</v>
      </c>
      <c r="C1232" s="99" t="e">
        <v>#N/A</v>
      </c>
      <c r="D1232" s="71" t="s">
        <v>6787</v>
      </c>
      <c r="E1232" s="71" t="s">
        <v>6788</v>
      </c>
      <c r="F1232" s="99" t="s">
        <v>6789</v>
      </c>
      <c r="G1232" s="38" t="s">
        <v>6790</v>
      </c>
      <c r="H1232" s="76" t="s">
        <v>5712</v>
      </c>
      <c r="I1232" s="136" t="s">
        <v>6791</v>
      </c>
      <c r="J1232" s="138" t="s">
        <v>6792</v>
      </c>
      <c r="K1232" s="76" t="s">
        <v>4310</v>
      </c>
      <c r="L1232" s="76" t="s">
        <v>81</v>
      </c>
      <c r="M1232" s="86">
        <v>45650</v>
      </c>
      <c r="N1232" s="86">
        <v>45691</v>
      </c>
      <c r="O1232" s="86">
        <v>45932</v>
      </c>
      <c r="P1232" s="76">
        <v>8</v>
      </c>
      <c r="Q1232" s="76">
        <v>0</v>
      </c>
      <c r="R1232" s="76">
        <f>8*30</f>
        <v>240</v>
      </c>
      <c r="S1232" s="76" t="s">
        <v>2975</v>
      </c>
      <c r="T1232" s="69">
        <v>1070285672</v>
      </c>
      <c r="U1232" s="69" t="s">
        <v>644</v>
      </c>
      <c r="V1232" s="61" t="s">
        <v>6793</v>
      </c>
      <c r="W1232" s="74" t="s">
        <v>6794</v>
      </c>
      <c r="X1232" s="109" t="s">
        <v>6795</v>
      </c>
      <c r="Y1232" s="61" t="s">
        <v>6796</v>
      </c>
      <c r="Z1232" s="74" t="s">
        <v>6797</v>
      </c>
      <c r="AA1232" s="109" t="s">
        <v>6795</v>
      </c>
      <c r="AB1232" s="77" t="s">
        <v>84</v>
      </c>
      <c r="AC1232" s="86">
        <v>45597</v>
      </c>
      <c r="AD1232" s="48" t="s">
        <v>6798</v>
      </c>
      <c r="AE1232" s="8" t="s">
        <v>6799</v>
      </c>
      <c r="AF1232" s="77" t="s">
        <v>87</v>
      </c>
      <c r="AG1232" s="61" t="s">
        <v>654</v>
      </c>
      <c r="AH1232" s="61" t="s">
        <v>6800</v>
      </c>
      <c r="AI1232" s="48" t="s">
        <v>77</v>
      </c>
      <c r="AJ1232" s="48" t="s">
        <v>77</v>
      </c>
      <c r="AK1232" s="49"/>
      <c r="AL1232" s="50"/>
      <c r="AM1232" s="48" t="s">
        <v>77</v>
      </c>
      <c r="AN1232" s="48" t="s">
        <v>77</v>
      </c>
      <c r="AO1232" s="48" t="s">
        <v>77</v>
      </c>
      <c r="AP1232" s="48" t="s">
        <v>77</v>
      </c>
      <c r="AQ1232" s="48" t="s">
        <v>77</v>
      </c>
      <c r="AR1232" s="48" t="s">
        <v>77</v>
      </c>
      <c r="AS1232" s="48" t="s">
        <v>77</v>
      </c>
      <c r="AT1232" s="51"/>
      <c r="AU1232" s="51"/>
      <c r="AV1232" s="51"/>
      <c r="AW1232" s="51"/>
      <c r="AX1232" s="52"/>
      <c r="AY1232" s="37"/>
      <c r="AZ1232" s="37"/>
      <c r="BA1232" s="75"/>
      <c r="BB1232" s="75"/>
      <c r="BC1232" s="75"/>
      <c r="BD1232" s="75"/>
      <c r="BE1232" s="75"/>
      <c r="BF1232" s="75"/>
      <c r="BG1232" s="75"/>
      <c r="BH1232" s="75"/>
      <c r="BI1232" s="75"/>
      <c r="BJ1232" s="75"/>
      <c r="BK1232" s="75"/>
      <c r="BL1232" s="75"/>
      <c r="BM1232" s="75"/>
      <c r="BN1232" s="75"/>
      <c r="BO1232" s="75"/>
      <c r="BP1232" s="75"/>
      <c r="BQ1232" s="75"/>
      <c r="BR1232" s="75"/>
      <c r="BS1232" s="75"/>
      <c r="BT1232" s="75"/>
      <c r="BU1232" s="75"/>
      <c r="BV1232" s="75"/>
      <c r="BW1232" s="75"/>
      <c r="BX1232" s="64">
        <f>O1232</f>
        <v>45932</v>
      </c>
      <c r="BY1232" s="65">
        <f>R1232+AX1232</f>
        <v>240</v>
      </c>
      <c r="BZ1232" s="66" t="str">
        <f>S1232</f>
        <v>8 MESES</v>
      </c>
      <c r="CA1232" s="69">
        <f>T1232+AL1232</f>
        <v>1070285672</v>
      </c>
      <c r="CB1232" s="66" t="s">
        <v>2890</v>
      </c>
    </row>
    <row r="1233" spans="1:80" s="58" customFormat="1" ht="29.25" customHeight="1" x14ac:dyDescent="0.3">
      <c r="A1233" s="75">
        <v>1232</v>
      </c>
      <c r="B1233" s="73">
        <v>120810</v>
      </c>
      <c r="C1233" s="99" t="e">
        <v>#N/A</v>
      </c>
      <c r="D1233" s="71" t="s">
        <v>2266</v>
      </c>
      <c r="E1233" s="71" t="s">
        <v>2267</v>
      </c>
      <c r="F1233" s="99" t="s">
        <v>6801</v>
      </c>
      <c r="G1233" s="38" t="s">
        <v>6802</v>
      </c>
      <c r="H1233" s="76" t="s">
        <v>5712</v>
      </c>
      <c r="I1233" s="136" t="s">
        <v>6803</v>
      </c>
      <c r="J1233" s="138" t="s">
        <v>6804</v>
      </c>
      <c r="K1233" s="76" t="s">
        <v>4310</v>
      </c>
      <c r="L1233" s="76" t="s">
        <v>81</v>
      </c>
      <c r="M1233" s="86">
        <v>45650</v>
      </c>
      <c r="N1233" s="86">
        <v>45677</v>
      </c>
      <c r="O1233" s="86">
        <v>45919</v>
      </c>
      <c r="P1233" s="76">
        <v>8</v>
      </c>
      <c r="Q1233" s="76">
        <v>0</v>
      </c>
      <c r="R1233" s="76">
        <f>8*30</f>
        <v>240</v>
      </c>
      <c r="S1233" s="76" t="s">
        <v>2975</v>
      </c>
      <c r="T1233" s="69">
        <v>1325619000</v>
      </c>
      <c r="U1233" s="69" t="s">
        <v>644</v>
      </c>
      <c r="V1233" s="77">
        <v>1999</v>
      </c>
      <c r="W1233" s="97">
        <v>45597</v>
      </c>
      <c r="X1233" s="45">
        <v>1325619000</v>
      </c>
      <c r="Y1233" s="77">
        <v>2654</v>
      </c>
      <c r="Z1233" s="97">
        <v>45652</v>
      </c>
      <c r="AA1233" s="111">
        <v>1325619000</v>
      </c>
      <c r="AB1233" s="77" t="s">
        <v>84</v>
      </c>
      <c r="AC1233" s="86">
        <v>45597</v>
      </c>
      <c r="AD1233" s="48" t="s">
        <v>6805</v>
      </c>
      <c r="AE1233" s="8" t="s">
        <v>6806</v>
      </c>
      <c r="AF1233" s="77" t="s">
        <v>87</v>
      </c>
      <c r="AG1233" s="61" t="s">
        <v>654</v>
      </c>
      <c r="AH1233" s="61" t="s">
        <v>3342</v>
      </c>
      <c r="AI1233" s="48" t="s">
        <v>77</v>
      </c>
      <c r="AJ1233" s="48" t="s">
        <v>77</v>
      </c>
      <c r="AK1233" s="49"/>
      <c r="AL1233" s="50"/>
      <c r="AM1233" s="48" t="s">
        <v>77</v>
      </c>
      <c r="AN1233" s="48" t="s">
        <v>77</v>
      </c>
      <c r="AO1233" s="48" t="s">
        <v>77</v>
      </c>
      <c r="AP1233" s="48" t="s">
        <v>77</v>
      </c>
      <c r="AQ1233" s="48" t="s">
        <v>77</v>
      </c>
      <c r="AR1233" s="48" t="s">
        <v>77</v>
      </c>
      <c r="AS1233" s="48" t="s">
        <v>77</v>
      </c>
      <c r="AT1233" s="51"/>
      <c r="AU1233" s="51"/>
      <c r="AV1233" s="51"/>
      <c r="AW1233" s="51"/>
      <c r="AX1233" s="52"/>
      <c r="AY1233" s="37"/>
      <c r="AZ1233" s="37"/>
      <c r="BA1233" s="75"/>
      <c r="BB1233" s="75"/>
      <c r="BC1233" s="75"/>
      <c r="BD1233" s="75"/>
      <c r="BE1233" s="75"/>
      <c r="BF1233" s="75"/>
      <c r="BG1233" s="75"/>
      <c r="BH1233" s="75"/>
      <c r="BI1233" s="75"/>
      <c r="BJ1233" s="75"/>
      <c r="BK1233" s="75"/>
      <c r="BL1233" s="75"/>
      <c r="BM1233" s="75"/>
      <c r="BN1233" s="75"/>
      <c r="BO1233" s="75"/>
      <c r="BP1233" s="75"/>
      <c r="BQ1233" s="75"/>
      <c r="BR1233" s="75"/>
      <c r="BS1233" s="75"/>
      <c r="BT1233" s="75"/>
      <c r="BU1233" s="75"/>
      <c r="BV1233" s="75"/>
      <c r="BW1233" s="75"/>
      <c r="BX1233" s="64">
        <f>O1233</f>
        <v>45919</v>
      </c>
      <c r="BY1233" s="65">
        <f>R1233+AX1233</f>
        <v>240</v>
      </c>
      <c r="BZ1233" s="66" t="str">
        <f>S1233</f>
        <v>8 MESES</v>
      </c>
      <c r="CA1233" s="69">
        <f>T1233+AL1233</f>
        <v>1325619000</v>
      </c>
      <c r="CB1233" s="66" t="s">
        <v>2890</v>
      </c>
    </row>
    <row r="1234" spans="1:80" s="58" customFormat="1" ht="29.25" customHeight="1" x14ac:dyDescent="0.3">
      <c r="A1234" s="75">
        <v>1233</v>
      </c>
      <c r="B1234" s="73">
        <v>123414</v>
      </c>
      <c r="C1234" s="99" t="e">
        <v>#N/A</v>
      </c>
      <c r="D1234" s="71" t="s">
        <v>6807</v>
      </c>
      <c r="E1234" s="71" t="s">
        <v>6808</v>
      </c>
      <c r="F1234" s="99" t="s">
        <v>6809</v>
      </c>
      <c r="G1234" s="38" t="s">
        <v>6810</v>
      </c>
      <c r="H1234" s="76" t="s">
        <v>5712</v>
      </c>
      <c r="I1234" s="136" t="s">
        <v>6811</v>
      </c>
      <c r="J1234" s="138" t="s">
        <v>6812</v>
      </c>
      <c r="K1234" s="76" t="s">
        <v>647</v>
      </c>
      <c r="L1234" s="76" t="s">
        <v>81</v>
      </c>
      <c r="M1234" s="86">
        <v>45650</v>
      </c>
      <c r="N1234" s="86">
        <v>45684</v>
      </c>
      <c r="O1234" s="86">
        <v>45774</v>
      </c>
      <c r="P1234" s="76">
        <v>1</v>
      </c>
      <c r="Q1234" s="76">
        <v>0</v>
      </c>
      <c r="R1234" s="76">
        <v>90</v>
      </c>
      <c r="S1234" s="76" t="s">
        <v>2842</v>
      </c>
      <c r="T1234" s="69">
        <v>35792250</v>
      </c>
      <c r="U1234" s="69" t="s">
        <v>644</v>
      </c>
      <c r="V1234" s="77">
        <v>2037</v>
      </c>
      <c r="W1234" s="97">
        <v>45639</v>
      </c>
      <c r="X1234" s="45">
        <v>35792250</v>
      </c>
      <c r="Y1234" s="77">
        <v>2655</v>
      </c>
      <c r="Z1234" s="97">
        <v>45652</v>
      </c>
      <c r="AA1234" s="111">
        <v>35792250</v>
      </c>
      <c r="AB1234" s="77" t="s">
        <v>3171</v>
      </c>
      <c r="AC1234" s="86">
        <v>45638</v>
      </c>
      <c r="AD1234" s="48" t="s">
        <v>6813</v>
      </c>
      <c r="AE1234" s="8" t="s">
        <v>6814</v>
      </c>
      <c r="AF1234" s="77" t="s">
        <v>87</v>
      </c>
      <c r="AG1234" s="61" t="s">
        <v>4889</v>
      </c>
      <c r="AH1234" s="61" t="s">
        <v>6815</v>
      </c>
      <c r="AI1234" s="48" t="s">
        <v>77</v>
      </c>
      <c r="AJ1234" s="48" t="s">
        <v>77</v>
      </c>
      <c r="AK1234" s="49"/>
      <c r="AL1234" s="50"/>
      <c r="AM1234" s="48" t="s">
        <v>77</v>
      </c>
      <c r="AN1234" s="48" t="s">
        <v>77</v>
      </c>
      <c r="AO1234" s="48" t="s">
        <v>77</v>
      </c>
      <c r="AP1234" s="48" t="s">
        <v>77</v>
      </c>
      <c r="AQ1234" s="48" t="s">
        <v>77</v>
      </c>
      <c r="AR1234" s="48" t="s">
        <v>77</v>
      </c>
      <c r="AS1234" s="48" t="s">
        <v>77</v>
      </c>
      <c r="AT1234" s="51"/>
      <c r="AU1234" s="51"/>
      <c r="AV1234" s="51"/>
      <c r="AW1234" s="51"/>
      <c r="AX1234" s="52"/>
      <c r="AY1234" s="37"/>
      <c r="AZ1234" s="37"/>
      <c r="BA1234" s="75"/>
      <c r="BB1234" s="75"/>
      <c r="BC1234" s="75"/>
      <c r="BD1234" s="75"/>
      <c r="BE1234" s="75"/>
      <c r="BF1234" s="75"/>
      <c r="BG1234" s="75"/>
      <c r="BH1234" s="75"/>
      <c r="BI1234" s="75"/>
      <c r="BJ1234" s="75"/>
      <c r="BK1234" s="75"/>
      <c r="BL1234" s="75"/>
      <c r="BM1234" s="75"/>
      <c r="BN1234" s="75"/>
      <c r="BO1234" s="75"/>
      <c r="BP1234" s="75"/>
      <c r="BQ1234" s="75"/>
      <c r="BR1234" s="75"/>
      <c r="BS1234" s="75"/>
      <c r="BT1234" s="75"/>
      <c r="BU1234" s="75"/>
      <c r="BV1234" s="75"/>
      <c r="BW1234" s="75"/>
      <c r="BX1234" s="64">
        <f>O1234</f>
        <v>45774</v>
      </c>
      <c r="BY1234" s="65">
        <f>R1234+AX1234</f>
        <v>90</v>
      </c>
      <c r="BZ1234" s="66" t="str">
        <f>S1234</f>
        <v>3 MESES</v>
      </c>
      <c r="CA1234" s="69">
        <f>T1234+AL1234</f>
        <v>35792250</v>
      </c>
      <c r="CB1234" s="66" t="s">
        <v>656</v>
      </c>
    </row>
    <row r="1235" spans="1:80" s="58" customFormat="1" ht="26.25" customHeight="1" x14ac:dyDescent="0.3">
      <c r="A1235" s="75">
        <v>1234</v>
      </c>
      <c r="B1235" s="73">
        <v>124527</v>
      </c>
      <c r="C1235" s="99" t="e">
        <v>#N/A</v>
      </c>
      <c r="D1235" s="71" t="s">
        <v>6816</v>
      </c>
      <c r="E1235" s="71" t="s">
        <v>6817</v>
      </c>
      <c r="F1235" s="99" t="s">
        <v>6818</v>
      </c>
      <c r="G1235" s="38" t="s">
        <v>3259</v>
      </c>
      <c r="H1235" s="76" t="s">
        <v>5712</v>
      </c>
      <c r="I1235" s="136" t="s">
        <v>6819</v>
      </c>
      <c r="J1235" s="138" t="s">
        <v>6820</v>
      </c>
      <c r="K1235" s="76" t="s">
        <v>3262</v>
      </c>
      <c r="L1235" s="76" t="s">
        <v>3263</v>
      </c>
      <c r="M1235" s="86">
        <v>45645</v>
      </c>
      <c r="N1235" s="86">
        <v>45645</v>
      </c>
      <c r="O1235" s="86">
        <v>45706</v>
      </c>
      <c r="P1235" s="76">
        <v>2</v>
      </c>
      <c r="Q1235" s="76">
        <v>0</v>
      </c>
      <c r="R1235" s="76">
        <v>60</v>
      </c>
      <c r="S1235" s="76" t="s">
        <v>3264</v>
      </c>
      <c r="T1235" s="69">
        <v>25837994</v>
      </c>
      <c r="U1235" s="69" t="s">
        <v>644</v>
      </c>
      <c r="V1235" s="77">
        <v>2140</v>
      </c>
      <c r="W1235" s="97">
        <v>45644</v>
      </c>
      <c r="X1235" s="45">
        <v>26335890</v>
      </c>
      <c r="Y1235" s="77">
        <v>2656</v>
      </c>
      <c r="Z1235" s="97">
        <v>45652</v>
      </c>
      <c r="AA1235" s="111">
        <v>25837994</v>
      </c>
      <c r="AB1235" s="77" t="s">
        <v>84</v>
      </c>
      <c r="AC1235" s="86">
        <v>45645</v>
      </c>
      <c r="AD1235" s="48" t="s">
        <v>644</v>
      </c>
      <c r="AE1235" s="8" t="s">
        <v>6821</v>
      </c>
      <c r="AF1235" s="77" t="s">
        <v>2884</v>
      </c>
      <c r="AG1235" s="61" t="s">
        <v>654</v>
      </c>
      <c r="AH1235" s="61" t="s">
        <v>808</v>
      </c>
      <c r="AI1235" s="48" t="s">
        <v>77</v>
      </c>
      <c r="AJ1235" s="48" t="s">
        <v>77</v>
      </c>
      <c r="AK1235" s="49"/>
      <c r="AL1235" s="50"/>
      <c r="AM1235" s="48" t="s">
        <v>77</v>
      </c>
      <c r="AN1235" s="48" t="s">
        <v>77</v>
      </c>
      <c r="AO1235" s="48" t="s">
        <v>77</v>
      </c>
      <c r="AP1235" s="48" t="s">
        <v>77</v>
      </c>
      <c r="AQ1235" s="48" t="s">
        <v>77</v>
      </c>
      <c r="AR1235" s="48" t="s">
        <v>77</v>
      </c>
      <c r="AS1235" s="48" t="s">
        <v>77</v>
      </c>
      <c r="AT1235" s="51"/>
      <c r="AU1235" s="51"/>
      <c r="AV1235" s="51"/>
      <c r="AW1235" s="51"/>
      <c r="AX1235" s="52"/>
      <c r="AY1235" s="37"/>
      <c r="AZ1235" s="37"/>
      <c r="BA1235" s="75"/>
      <c r="BB1235" s="75"/>
      <c r="BC1235" s="75"/>
      <c r="BD1235" s="75"/>
      <c r="BE1235" s="75"/>
      <c r="BF1235" s="75"/>
      <c r="BG1235" s="75"/>
      <c r="BH1235" s="75"/>
      <c r="BI1235" s="75"/>
      <c r="BJ1235" s="75"/>
      <c r="BK1235" s="75"/>
      <c r="BL1235" s="75"/>
      <c r="BM1235" s="75"/>
      <c r="BN1235" s="75"/>
      <c r="BO1235" s="75"/>
      <c r="BP1235" s="75"/>
      <c r="BQ1235" s="75"/>
      <c r="BR1235" s="75"/>
      <c r="BS1235" s="75"/>
      <c r="BT1235" s="75"/>
      <c r="BU1235" s="75"/>
      <c r="BV1235" s="75"/>
      <c r="BW1235" s="75"/>
      <c r="BX1235" s="64">
        <f>O1235</f>
        <v>45706</v>
      </c>
      <c r="BY1235" s="65">
        <f>R1235+AX1235</f>
        <v>60</v>
      </c>
      <c r="BZ1235" s="66" t="str">
        <f>S1235</f>
        <v>2 MESES</v>
      </c>
      <c r="CA1235" s="69">
        <f>T1235+AL1235</f>
        <v>25837994</v>
      </c>
      <c r="CB1235" s="66" t="s">
        <v>656</v>
      </c>
    </row>
    <row r="1236" spans="1:80" s="58" customFormat="1" ht="29.25" customHeight="1" x14ac:dyDescent="0.3">
      <c r="A1236" s="75">
        <v>1235</v>
      </c>
      <c r="B1236" s="73">
        <v>123611</v>
      </c>
      <c r="C1236" s="99" t="e">
        <v>#N/A</v>
      </c>
      <c r="D1236" s="71" t="s">
        <v>6617</v>
      </c>
      <c r="E1236" s="71" t="s">
        <v>6618</v>
      </c>
      <c r="F1236" s="99" t="s">
        <v>6822</v>
      </c>
      <c r="G1236" s="38" t="s">
        <v>6823</v>
      </c>
      <c r="H1236" s="76" t="s">
        <v>5712</v>
      </c>
      <c r="I1236" s="136" t="s">
        <v>6824</v>
      </c>
      <c r="J1236" s="138" t="s">
        <v>6825</v>
      </c>
      <c r="K1236" s="76" t="s">
        <v>80</v>
      </c>
      <c r="L1236" s="76" t="s">
        <v>4446</v>
      </c>
      <c r="M1236" s="86">
        <v>45653</v>
      </c>
      <c r="N1236" s="86">
        <v>45678</v>
      </c>
      <c r="O1236" s="86">
        <v>45920</v>
      </c>
      <c r="P1236" s="76">
        <v>8</v>
      </c>
      <c r="Q1236" s="76">
        <v>0</v>
      </c>
      <c r="R1236" s="76">
        <f>8*30</f>
        <v>240</v>
      </c>
      <c r="S1236" s="76" t="s">
        <v>2975</v>
      </c>
      <c r="T1236" s="69">
        <v>501234286</v>
      </c>
      <c r="U1236" s="69" t="s">
        <v>644</v>
      </c>
      <c r="V1236" s="77">
        <v>2062</v>
      </c>
      <c r="W1236" s="97">
        <v>45642</v>
      </c>
      <c r="X1236" s="45">
        <v>350864000</v>
      </c>
      <c r="Y1236" s="77">
        <v>2785</v>
      </c>
      <c r="Z1236" s="97">
        <v>45653</v>
      </c>
      <c r="AA1236" s="111">
        <v>350864000</v>
      </c>
      <c r="AB1236" s="77" t="s">
        <v>84</v>
      </c>
      <c r="AC1236" s="86">
        <v>45652</v>
      </c>
      <c r="AD1236" s="48" t="s">
        <v>6826</v>
      </c>
      <c r="AE1236" s="8" t="s">
        <v>6827</v>
      </c>
      <c r="AF1236" s="77" t="s">
        <v>87</v>
      </c>
      <c r="AG1236" s="61" t="s">
        <v>654</v>
      </c>
      <c r="AH1236" s="61" t="s">
        <v>6828</v>
      </c>
      <c r="AI1236" s="48" t="s">
        <v>77</v>
      </c>
      <c r="AJ1236" s="48" t="s">
        <v>77</v>
      </c>
      <c r="AK1236" s="49"/>
      <c r="AL1236" s="50"/>
      <c r="AM1236" s="48" t="s">
        <v>77</v>
      </c>
      <c r="AN1236" s="48" t="s">
        <v>77</v>
      </c>
      <c r="AO1236" s="48" t="s">
        <v>77</v>
      </c>
      <c r="AP1236" s="48" t="s">
        <v>77</v>
      </c>
      <c r="AQ1236" s="48" t="s">
        <v>77</v>
      </c>
      <c r="AR1236" s="48" t="s">
        <v>77</v>
      </c>
      <c r="AS1236" s="48" t="s">
        <v>77</v>
      </c>
      <c r="AT1236" s="51"/>
      <c r="AU1236" s="51"/>
      <c r="AV1236" s="51"/>
      <c r="AW1236" s="51"/>
      <c r="AX1236" s="52"/>
      <c r="AY1236" s="37"/>
      <c r="AZ1236" s="37"/>
      <c r="BA1236" s="75"/>
      <c r="BB1236" s="75"/>
      <c r="BC1236" s="75"/>
      <c r="BD1236" s="75"/>
      <c r="BE1236" s="75"/>
      <c r="BF1236" s="75"/>
      <c r="BG1236" s="75"/>
      <c r="BH1236" s="75"/>
      <c r="BI1236" s="75"/>
      <c r="BJ1236" s="75"/>
      <c r="BK1236" s="75"/>
      <c r="BL1236" s="75"/>
      <c r="BM1236" s="75"/>
      <c r="BN1236" s="75"/>
      <c r="BO1236" s="75"/>
      <c r="BP1236" s="75"/>
      <c r="BQ1236" s="75"/>
      <c r="BR1236" s="75"/>
      <c r="BS1236" s="75"/>
      <c r="BT1236" s="75"/>
      <c r="BU1236" s="75"/>
      <c r="BV1236" s="75"/>
      <c r="BW1236" s="75"/>
      <c r="BX1236" s="64">
        <f>O1236</f>
        <v>45920</v>
      </c>
      <c r="BY1236" s="65">
        <f>R1236+AX1236</f>
        <v>240</v>
      </c>
      <c r="BZ1236" s="66" t="str">
        <f>S1236</f>
        <v>8 MESES</v>
      </c>
      <c r="CA1236" s="69">
        <f>T1236+AL1236</f>
        <v>501234286</v>
      </c>
      <c r="CB1236" s="66" t="s">
        <v>2890</v>
      </c>
    </row>
    <row r="1237" spans="1:80" s="58" customFormat="1" ht="29.25" customHeight="1" x14ac:dyDescent="0.3">
      <c r="A1237" s="75">
        <v>1236</v>
      </c>
      <c r="B1237" s="73">
        <v>121545</v>
      </c>
      <c r="C1237" s="99" t="e">
        <v>#N/A</v>
      </c>
      <c r="D1237" s="71" t="s">
        <v>2967</v>
      </c>
      <c r="E1237" s="71" t="s">
        <v>2968</v>
      </c>
      <c r="F1237" s="99" t="s">
        <v>6773</v>
      </c>
      <c r="G1237" s="38" t="s">
        <v>6774</v>
      </c>
      <c r="H1237" s="76" t="s">
        <v>5712</v>
      </c>
      <c r="I1237" s="136" t="s">
        <v>6829</v>
      </c>
      <c r="J1237" s="138" t="s">
        <v>6830</v>
      </c>
      <c r="K1237" s="76" t="s">
        <v>2973</v>
      </c>
      <c r="L1237" s="76" t="s">
        <v>2974</v>
      </c>
      <c r="M1237" s="86">
        <v>45653</v>
      </c>
      <c r="N1237" s="86">
        <v>45691</v>
      </c>
      <c r="O1237" s="86">
        <v>45932</v>
      </c>
      <c r="P1237" s="76">
        <v>8</v>
      </c>
      <c r="Q1237" s="76">
        <v>0</v>
      </c>
      <c r="R1237" s="76">
        <f>8*30</f>
        <v>240</v>
      </c>
      <c r="S1237" s="76" t="s">
        <v>2975</v>
      </c>
      <c r="T1237" s="69">
        <v>115560998</v>
      </c>
      <c r="U1237" s="69" t="s">
        <v>644</v>
      </c>
      <c r="V1237" s="77">
        <v>2018</v>
      </c>
      <c r="W1237" s="97">
        <v>45617</v>
      </c>
      <c r="X1237" s="45">
        <v>115561010</v>
      </c>
      <c r="Y1237" s="77">
        <v>2786</v>
      </c>
      <c r="Z1237" s="97">
        <v>45653</v>
      </c>
      <c r="AA1237" s="111">
        <v>115560998</v>
      </c>
      <c r="AB1237" s="77" t="s">
        <v>84</v>
      </c>
      <c r="AC1237" s="86">
        <v>45617</v>
      </c>
      <c r="AD1237" s="48" t="s">
        <v>6831</v>
      </c>
      <c r="AE1237" s="8" t="s">
        <v>6832</v>
      </c>
      <c r="AF1237" s="77" t="s">
        <v>87</v>
      </c>
      <c r="AG1237" s="61" t="s">
        <v>6610</v>
      </c>
      <c r="AH1237" s="61" t="s">
        <v>2980</v>
      </c>
      <c r="AI1237" s="48" t="s">
        <v>77</v>
      </c>
      <c r="AJ1237" s="48" t="s">
        <v>77</v>
      </c>
      <c r="AK1237" s="49"/>
      <c r="AL1237" s="50"/>
      <c r="AM1237" s="48" t="s">
        <v>77</v>
      </c>
      <c r="AN1237" s="48" t="s">
        <v>77</v>
      </c>
      <c r="AO1237" s="48" t="s">
        <v>77</v>
      </c>
      <c r="AP1237" s="48" t="s">
        <v>77</v>
      </c>
      <c r="AQ1237" s="48" t="s">
        <v>77</v>
      </c>
      <c r="AR1237" s="48" t="s">
        <v>77</v>
      </c>
      <c r="AS1237" s="48" t="s">
        <v>77</v>
      </c>
      <c r="AT1237" s="51"/>
      <c r="AU1237" s="51"/>
      <c r="AV1237" s="51"/>
      <c r="AW1237" s="51"/>
      <c r="AX1237" s="52"/>
      <c r="AY1237" s="37"/>
      <c r="AZ1237" s="37"/>
      <c r="BA1237" s="75"/>
      <c r="BB1237" s="75"/>
      <c r="BC1237" s="75"/>
      <c r="BD1237" s="75"/>
      <c r="BE1237" s="75"/>
      <c r="BF1237" s="75"/>
      <c r="BG1237" s="75"/>
      <c r="BH1237" s="75"/>
      <c r="BI1237" s="75"/>
      <c r="BJ1237" s="75"/>
      <c r="BK1237" s="75"/>
      <c r="BL1237" s="75"/>
      <c r="BM1237" s="75"/>
      <c r="BN1237" s="75"/>
      <c r="BO1237" s="75"/>
      <c r="BP1237" s="75"/>
      <c r="BQ1237" s="75"/>
      <c r="BR1237" s="75"/>
      <c r="BS1237" s="75"/>
      <c r="BT1237" s="75"/>
      <c r="BU1237" s="75"/>
      <c r="BV1237" s="75"/>
      <c r="BW1237" s="75"/>
      <c r="BX1237" s="64">
        <f>O1237</f>
        <v>45932</v>
      </c>
      <c r="BY1237" s="65">
        <f>R1237+AX1237</f>
        <v>240</v>
      </c>
      <c r="BZ1237" s="66" t="str">
        <f>S1237</f>
        <v>8 MESES</v>
      </c>
      <c r="CA1237" s="69">
        <f>T1237+AL1237</f>
        <v>115560998</v>
      </c>
      <c r="CB1237" s="66" t="s">
        <v>2890</v>
      </c>
    </row>
    <row r="1238" spans="1:80" s="58" customFormat="1" ht="29.25" customHeight="1" x14ac:dyDescent="0.3">
      <c r="A1238" s="75">
        <v>1237</v>
      </c>
      <c r="B1238" s="73">
        <v>124119</v>
      </c>
      <c r="C1238" s="99" t="e">
        <v>#N/A</v>
      </c>
      <c r="D1238" s="71" t="s">
        <v>6833</v>
      </c>
      <c r="E1238" s="71" t="s">
        <v>6834</v>
      </c>
      <c r="F1238" s="99" t="s">
        <v>6835</v>
      </c>
      <c r="G1238" s="38" t="s">
        <v>6823</v>
      </c>
      <c r="H1238" s="76" t="s">
        <v>5712</v>
      </c>
      <c r="I1238" s="136" t="s">
        <v>6836</v>
      </c>
      <c r="J1238" s="138" t="s">
        <v>6837</v>
      </c>
      <c r="K1238" s="76" t="s">
        <v>80</v>
      </c>
      <c r="L1238" s="76" t="s">
        <v>6838</v>
      </c>
      <c r="M1238" s="86">
        <v>45656</v>
      </c>
      <c r="N1238" s="86">
        <v>45684</v>
      </c>
      <c r="O1238" s="86">
        <v>45895</v>
      </c>
      <c r="P1238" s="76">
        <v>7</v>
      </c>
      <c r="Q1238" s="76">
        <v>0</v>
      </c>
      <c r="R1238" s="76">
        <f>7*30</f>
        <v>210</v>
      </c>
      <c r="S1238" s="76" t="s">
        <v>4343</v>
      </c>
      <c r="T1238" s="69">
        <v>1771202453</v>
      </c>
      <c r="U1238" s="69" t="s">
        <v>644</v>
      </c>
      <c r="V1238" s="61" t="s">
        <v>6839</v>
      </c>
      <c r="W1238" s="74" t="s">
        <v>6840</v>
      </c>
      <c r="X1238" s="109" t="s">
        <v>6841</v>
      </c>
      <c r="Y1238" s="61" t="s">
        <v>6842</v>
      </c>
      <c r="Z1238" s="74" t="s">
        <v>6843</v>
      </c>
      <c r="AA1238" s="109" t="s">
        <v>6841</v>
      </c>
      <c r="AB1238" s="77" t="s">
        <v>84</v>
      </c>
      <c r="AC1238" s="86">
        <v>45652</v>
      </c>
      <c r="AD1238" s="48" t="s">
        <v>6844</v>
      </c>
      <c r="AE1238" s="8" t="s">
        <v>6845</v>
      </c>
      <c r="AF1238" s="77" t="s">
        <v>87</v>
      </c>
      <c r="AG1238" s="61" t="s">
        <v>654</v>
      </c>
      <c r="AH1238" s="61" t="s">
        <v>1610</v>
      </c>
      <c r="AI1238" s="48" t="s">
        <v>77</v>
      </c>
      <c r="AJ1238" s="48" t="s">
        <v>77</v>
      </c>
      <c r="AK1238" s="49"/>
      <c r="AL1238" s="50"/>
      <c r="AM1238" s="48" t="s">
        <v>77</v>
      </c>
      <c r="AN1238" s="48" t="s">
        <v>77</v>
      </c>
      <c r="AO1238" s="48" t="s">
        <v>77</v>
      </c>
      <c r="AP1238" s="48" t="s">
        <v>77</v>
      </c>
      <c r="AQ1238" s="48" t="s">
        <v>77</v>
      </c>
      <c r="AR1238" s="48" t="s">
        <v>77</v>
      </c>
      <c r="AS1238" s="48" t="s">
        <v>77</v>
      </c>
      <c r="AT1238" s="51"/>
      <c r="AU1238" s="51"/>
      <c r="AV1238" s="51"/>
      <c r="AW1238" s="51"/>
      <c r="AX1238" s="52"/>
      <c r="AY1238" s="37"/>
      <c r="AZ1238" s="37"/>
      <c r="BA1238" s="75"/>
      <c r="BB1238" s="75"/>
      <c r="BC1238" s="75"/>
      <c r="BD1238" s="75"/>
      <c r="BE1238" s="75"/>
      <c r="BF1238" s="75"/>
      <c r="BG1238" s="75"/>
      <c r="BH1238" s="75"/>
      <c r="BI1238" s="75"/>
      <c r="BJ1238" s="75"/>
      <c r="BK1238" s="75"/>
      <c r="BL1238" s="75"/>
      <c r="BM1238" s="75"/>
      <c r="BN1238" s="75"/>
      <c r="BO1238" s="75"/>
      <c r="BP1238" s="75"/>
      <c r="BQ1238" s="75"/>
      <c r="BR1238" s="75"/>
      <c r="BS1238" s="75"/>
      <c r="BT1238" s="75"/>
      <c r="BU1238" s="75"/>
      <c r="BV1238" s="75"/>
      <c r="BW1238" s="75"/>
      <c r="BX1238" s="64">
        <f>O1238</f>
        <v>45895</v>
      </c>
      <c r="BY1238" s="65">
        <f>R1238+AX1238</f>
        <v>210</v>
      </c>
      <c r="BZ1238" s="66" t="str">
        <f>S1238</f>
        <v>7 MESES</v>
      </c>
      <c r="CA1238" s="69">
        <f>T1238+AL1238</f>
        <v>1771202453</v>
      </c>
      <c r="CB1238" s="66" t="s">
        <v>2890</v>
      </c>
    </row>
    <row r="1239" spans="1:80" s="58" customFormat="1" ht="29.25" customHeight="1" x14ac:dyDescent="0.3">
      <c r="A1239" s="75">
        <v>1238</v>
      </c>
      <c r="B1239" s="73">
        <v>120807</v>
      </c>
      <c r="C1239" s="99" t="e">
        <v>#N/A</v>
      </c>
      <c r="D1239" s="71" t="s">
        <v>6846</v>
      </c>
      <c r="E1239" s="71" t="s">
        <v>6847</v>
      </c>
      <c r="F1239" s="99" t="s">
        <v>6848</v>
      </c>
      <c r="G1239" s="38" t="s">
        <v>6849</v>
      </c>
      <c r="H1239" s="76" t="s">
        <v>2901</v>
      </c>
      <c r="I1239" s="136" t="s">
        <v>6850</v>
      </c>
      <c r="J1239" s="138" t="s">
        <v>6851</v>
      </c>
      <c r="K1239" s="76" t="s">
        <v>4310</v>
      </c>
      <c r="L1239" s="76" t="s">
        <v>81</v>
      </c>
      <c r="M1239" s="86">
        <v>45653</v>
      </c>
      <c r="N1239" s="86">
        <v>45681</v>
      </c>
      <c r="O1239" s="86">
        <v>45923</v>
      </c>
      <c r="P1239" s="76">
        <v>8</v>
      </c>
      <c r="Q1239" s="76">
        <v>0</v>
      </c>
      <c r="R1239" s="76">
        <f>8*30</f>
        <v>240</v>
      </c>
      <c r="S1239" s="76" t="s">
        <v>2975</v>
      </c>
      <c r="T1239" s="69">
        <v>2527342125</v>
      </c>
      <c r="U1239" s="69" t="s">
        <v>644</v>
      </c>
      <c r="V1239" s="61" t="s">
        <v>6852</v>
      </c>
      <c r="W1239" s="74" t="s">
        <v>6853</v>
      </c>
      <c r="X1239" s="109" t="s">
        <v>6854</v>
      </c>
      <c r="Y1239" s="61" t="s">
        <v>6855</v>
      </c>
      <c r="Z1239" s="74" t="s">
        <v>6856</v>
      </c>
      <c r="AA1239" s="109" t="s">
        <v>6854</v>
      </c>
      <c r="AB1239" s="77" t="s">
        <v>84</v>
      </c>
      <c r="AC1239" s="86">
        <v>45597</v>
      </c>
      <c r="AD1239" s="48" t="s">
        <v>6857</v>
      </c>
      <c r="AE1239" s="8" t="s">
        <v>6858</v>
      </c>
      <c r="AF1239" s="77" t="s">
        <v>87</v>
      </c>
      <c r="AG1239" s="61" t="s">
        <v>654</v>
      </c>
      <c r="AH1239" s="61" t="s">
        <v>3615</v>
      </c>
      <c r="AI1239" s="48" t="s">
        <v>77</v>
      </c>
      <c r="AJ1239" s="48" t="s">
        <v>77</v>
      </c>
      <c r="AK1239" s="49"/>
      <c r="AL1239" s="50"/>
      <c r="AM1239" s="48" t="s">
        <v>77</v>
      </c>
      <c r="AN1239" s="48" t="s">
        <v>77</v>
      </c>
      <c r="AO1239" s="48" t="s">
        <v>77</v>
      </c>
      <c r="AP1239" s="48" t="s">
        <v>77</v>
      </c>
      <c r="AQ1239" s="48" t="s">
        <v>77</v>
      </c>
      <c r="AR1239" s="48" t="s">
        <v>77</v>
      </c>
      <c r="AS1239" s="48" t="s">
        <v>77</v>
      </c>
      <c r="AT1239" s="51"/>
      <c r="AU1239" s="51"/>
      <c r="AV1239" s="51"/>
      <c r="AW1239" s="51"/>
      <c r="AX1239" s="52"/>
      <c r="AY1239" s="37"/>
      <c r="AZ1239" s="37"/>
      <c r="BA1239" s="75"/>
      <c r="BB1239" s="75"/>
      <c r="BC1239" s="75"/>
      <c r="BD1239" s="75"/>
      <c r="BE1239" s="75"/>
      <c r="BF1239" s="75"/>
      <c r="BG1239" s="75"/>
      <c r="BH1239" s="75"/>
      <c r="BI1239" s="75"/>
      <c r="BJ1239" s="75"/>
      <c r="BK1239" s="75"/>
      <c r="BL1239" s="75"/>
      <c r="BM1239" s="75"/>
      <c r="BN1239" s="75"/>
      <c r="BO1239" s="75"/>
      <c r="BP1239" s="75"/>
      <c r="BQ1239" s="75"/>
      <c r="BR1239" s="75"/>
      <c r="BS1239" s="75"/>
      <c r="BT1239" s="75"/>
      <c r="BU1239" s="75"/>
      <c r="BV1239" s="75"/>
      <c r="BW1239" s="75"/>
      <c r="BX1239" s="64">
        <f>O1239</f>
        <v>45923</v>
      </c>
      <c r="BY1239" s="65">
        <f>R1239+AX1239</f>
        <v>240</v>
      </c>
      <c r="BZ1239" s="66" t="str">
        <f>S1239</f>
        <v>8 MESES</v>
      </c>
      <c r="CA1239" s="69">
        <f>T1239+AL1239</f>
        <v>2527342125</v>
      </c>
      <c r="CB1239" s="66" t="s">
        <v>2890</v>
      </c>
    </row>
    <row r="1240" spans="1:80" s="58" customFormat="1" ht="29.25" customHeight="1" x14ac:dyDescent="0.3">
      <c r="A1240" s="75">
        <v>1239</v>
      </c>
      <c r="B1240" s="73">
        <v>121695</v>
      </c>
      <c r="C1240" s="99" t="e">
        <v>#N/A</v>
      </c>
      <c r="D1240" s="71" t="s">
        <v>6617</v>
      </c>
      <c r="E1240" s="71" t="s">
        <v>6618</v>
      </c>
      <c r="F1240" s="99" t="s">
        <v>6859</v>
      </c>
      <c r="G1240" s="38" t="s">
        <v>6860</v>
      </c>
      <c r="H1240" s="76" t="s">
        <v>5712</v>
      </c>
      <c r="I1240" s="136" t="s">
        <v>6861</v>
      </c>
      <c r="J1240" s="138" t="s">
        <v>6862</v>
      </c>
      <c r="K1240" s="76" t="s">
        <v>4886</v>
      </c>
      <c r="L1240" s="76" t="s">
        <v>3263</v>
      </c>
      <c r="M1240" s="86">
        <v>45652</v>
      </c>
      <c r="N1240" s="86">
        <v>45705</v>
      </c>
      <c r="O1240" s="86">
        <v>45916</v>
      </c>
      <c r="P1240" s="76">
        <v>6</v>
      </c>
      <c r="Q1240" s="76">
        <v>0</v>
      </c>
      <c r="R1240" s="76">
        <v>180</v>
      </c>
      <c r="S1240" s="76" t="s">
        <v>2888</v>
      </c>
      <c r="T1240" s="69">
        <v>1279064674</v>
      </c>
      <c r="U1240" s="69" t="s">
        <v>644</v>
      </c>
      <c r="V1240" s="77">
        <v>2028</v>
      </c>
      <c r="W1240" s="97">
        <v>45622</v>
      </c>
      <c r="X1240" s="45">
        <v>1279064674</v>
      </c>
      <c r="Y1240" s="77">
        <v>2788</v>
      </c>
      <c r="Z1240" s="97">
        <v>45653</v>
      </c>
      <c r="AA1240" s="111">
        <v>1279064674</v>
      </c>
      <c r="AB1240" s="77" t="s">
        <v>84</v>
      </c>
      <c r="AC1240" s="86">
        <v>45622</v>
      </c>
      <c r="AD1240" s="48" t="s">
        <v>6863</v>
      </c>
      <c r="AE1240" s="8" t="s">
        <v>6864</v>
      </c>
      <c r="AF1240" s="77" t="s">
        <v>87</v>
      </c>
      <c r="AG1240" s="61" t="s">
        <v>654</v>
      </c>
      <c r="AH1240" s="61" t="s">
        <v>6865</v>
      </c>
      <c r="AI1240" s="48" t="s">
        <v>77</v>
      </c>
      <c r="AJ1240" s="48" t="s">
        <v>77</v>
      </c>
      <c r="AK1240" s="49"/>
      <c r="AL1240" s="50"/>
      <c r="AM1240" s="48" t="s">
        <v>77</v>
      </c>
      <c r="AN1240" s="48" t="s">
        <v>77</v>
      </c>
      <c r="AO1240" s="48" t="s">
        <v>77</v>
      </c>
      <c r="AP1240" s="48" t="s">
        <v>77</v>
      </c>
      <c r="AQ1240" s="48" t="s">
        <v>77</v>
      </c>
      <c r="AR1240" s="48" t="s">
        <v>77</v>
      </c>
      <c r="AS1240" s="48" t="s">
        <v>77</v>
      </c>
      <c r="AT1240" s="51"/>
      <c r="AU1240" s="51"/>
      <c r="AV1240" s="51"/>
      <c r="AW1240" s="51"/>
      <c r="AX1240" s="52"/>
      <c r="AY1240" s="37"/>
      <c r="AZ1240" s="37"/>
      <c r="BA1240" s="75"/>
      <c r="BB1240" s="75"/>
      <c r="BC1240" s="75"/>
      <c r="BD1240" s="75"/>
      <c r="BE1240" s="75"/>
      <c r="BF1240" s="75"/>
      <c r="BG1240" s="75"/>
      <c r="BH1240" s="75"/>
      <c r="BI1240" s="75"/>
      <c r="BJ1240" s="75"/>
      <c r="BK1240" s="75"/>
      <c r="BL1240" s="75"/>
      <c r="BM1240" s="75"/>
      <c r="BN1240" s="75"/>
      <c r="BO1240" s="75"/>
      <c r="BP1240" s="75"/>
      <c r="BQ1240" s="75"/>
      <c r="BR1240" s="75"/>
      <c r="BS1240" s="75"/>
      <c r="BT1240" s="75"/>
      <c r="BU1240" s="75"/>
      <c r="BV1240" s="75"/>
      <c r="BW1240" s="75"/>
      <c r="BX1240" s="64">
        <f>O1240</f>
        <v>45916</v>
      </c>
      <c r="BY1240" s="65">
        <f>R1240+AX1240</f>
        <v>180</v>
      </c>
      <c r="BZ1240" s="66" t="str">
        <f>S1240</f>
        <v>6 MESES</v>
      </c>
      <c r="CA1240" s="69">
        <f>T1240+AL1240</f>
        <v>1279064674</v>
      </c>
      <c r="CB1240" s="66" t="s">
        <v>2890</v>
      </c>
    </row>
    <row r="1241" spans="1:80" s="58" customFormat="1" ht="29.25" customHeight="1" x14ac:dyDescent="0.3">
      <c r="A1241" s="75">
        <v>1240</v>
      </c>
      <c r="B1241" s="73">
        <v>120809</v>
      </c>
      <c r="C1241" s="99" t="e">
        <v>#N/A</v>
      </c>
      <c r="D1241" s="71" t="s">
        <v>282</v>
      </c>
      <c r="E1241" s="71" t="s">
        <v>283</v>
      </c>
      <c r="F1241" s="99" t="s">
        <v>6866</v>
      </c>
      <c r="G1241" s="38" t="s">
        <v>6867</v>
      </c>
      <c r="H1241" s="76" t="s">
        <v>5712</v>
      </c>
      <c r="I1241" s="136" t="s">
        <v>6868</v>
      </c>
      <c r="J1241" s="138" t="s">
        <v>6869</v>
      </c>
      <c r="K1241" s="76" t="s">
        <v>4310</v>
      </c>
      <c r="L1241" s="76" t="s">
        <v>81</v>
      </c>
      <c r="M1241" s="86">
        <v>45653</v>
      </c>
      <c r="N1241" s="86">
        <v>45680</v>
      </c>
      <c r="O1241" s="86">
        <v>45891</v>
      </c>
      <c r="P1241" s="76">
        <v>7</v>
      </c>
      <c r="Q1241" s="76">
        <v>0</v>
      </c>
      <c r="R1241" s="76">
        <f>7*30</f>
        <v>210</v>
      </c>
      <c r="S1241" s="76" t="s">
        <v>4343</v>
      </c>
      <c r="T1241" s="69">
        <v>572510000</v>
      </c>
      <c r="U1241" s="69" t="s">
        <v>644</v>
      </c>
      <c r="V1241" s="77">
        <v>1998</v>
      </c>
      <c r="W1241" s="97">
        <v>45597</v>
      </c>
      <c r="X1241" s="45">
        <v>572510000</v>
      </c>
      <c r="Y1241" s="77">
        <v>2784</v>
      </c>
      <c r="Z1241" s="97">
        <v>45653</v>
      </c>
      <c r="AA1241" s="111">
        <v>572510000</v>
      </c>
      <c r="AB1241" s="77" t="s">
        <v>84</v>
      </c>
      <c r="AC1241" s="86">
        <v>45597</v>
      </c>
      <c r="AD1241" s="48" t="s">
        <v>6870</v>
      </c>
      <c r="AE1241" s="8" t="s">
        <v>6871</v>
      </c>
      <c r="AF1241" s="77" t="s">
        <v>87</v>
      </c>
      <c r="AG1241" s="61" t="s">
        <v>6872</v>
      </c>
      <c r="AH1241" s="61" t="s">
        <v>4337</v>
      </c>
      <c r="AI1241" s="48" t="s">
        <v>77</v>
      </c>
      <c r="AJ1241" s="48" t="s">
        <v>77</v>
      </c>
      <c r="AK1241" s="49"/>
      <c r="AL1241" s="50"/>
      <c r="AM1241" s="48" t="s">
        <v>77</v>
      </c>
      <c r="AN1241" s="48" t="s">
        <v>77</v>
      </c>
      <c r="AO1241" s="48" t="s">
        <v>77</v>
      </c>
      <c r="AP1241" s="48" t="s">
        <v>77</v>
      </c>
      <c r="AQ1241" s="48" t="s">
        <v>77</v>
      </c>
      <c r="AR1241" s="48" t="s">
        <v>77</v>
      </c>
      <c r="AS1241" s="48" t="s">
        <v>77</v>
      </c>
      <c r="AT1241" s="51"/>
      <c r="AU1241" s="51"/>
      <c r="AV1241" s="51"/>
      <c r="AW1241" s="51"/>
      <c r="AX1241" s="52"/>
      <c r="AY1241" s="37"/>
      <c r="AZ1241" s="37"/>
      <c r="BA1241" s="75"/>
      <c r="BB1241" s="75"/>
      <c r="BC1241" s="75"/>
      <c r="BD1241" s="75"/>
      <c r="BE1241" s="75"/>
      <c r="BF1241" s="75"/>
      <c r="BG1241" s="75"/>
      <c r="BH1241" s="75"/>
      <c r="BI1241" s="75"/>
      <c r="BJ1241" s="75"/>
      <c r="BK1241" s="75"/>
      <c r="BL1241" s="75"/>
      <c r="BM1241" s="75"/>
      <c r="BN1241" s="75"/>
      <c r="BO1241" s="75"/>
      <c r="BP1241" s="75"/>
      <c r="BQ1241" s="75"/>
      <c r="BR1241" s="75"/>
      <c r="BS1241" s="75"/>
      <c r="BT1241" s="75"/>
      <c r="BU1241" s="75"/>
      <c r="BV1241" s="75"/>
      <c r="BW1241" s="75"/>
      <c r="BX1241" s="64">
        <f>O1241</f>
        <v>45891</v>
      </c>
      <c r="BY1241" s="65">
        <f>R1241+AX1241</f>
        <v>210</v>
      </c>
      <c r="BZ1241" s="66" t="str">
        <f>S1241</f>
        <v>7 MESES</v>
      </c>
      <c r="CA1241" s="69">
        <f>T1241+AL1241</f>
        <v>572510000</v>
      </c>
      <c r="CB1241" s="66" t="s">
        <v>2890</v>
      </c>
    </row>
    <row r="1242" spans="1:80" s="58" customFormat="1" ht="29.25" customHeight="1" x14ac:dyDescent="0.3">
      <c r="A1242" s="75">
        <v>1241</v>
      </c>
      <c r="B1242" s="73">
        <v>124326</v>
      </c>
      <c r="C1242" s="99" t="e">
        <v>#N/A</v>
      </c>
      <c r="D1242" s="71" t="s">
        <v>6873</v>
      </c>
      <c r="E1242" s="71" t="s">
        <v>6874</v>
      </c>
      <c r="F1242" s="99" t="s">
        <v>6875</v>
      </c>
      <c r="G1242" s="38" t="s">
        <v>6876</v>
      </c>
      <c r="H1242" s="76" t="s">
        <v>5712</v>
      </c>
      <c r="I1242" s="136" t="s">
        <v>6877</v>
      </c>
      <c r="J1242" s="138" t="s">
        <v>6878</v>
      </c>
      <c r="K1242" s="76" t="s">
        <v>80</v>
      </c>
      <c r="L1242" s="76" t="s">
        <v>4446</v>
      </c>
      <c r="M1242" s="86">
        <v>45653</v>
      </c>
      <c r="N1242" s="86">
        <v>45679</v>
      </c>
      <c r="O1242" s="86">
        <v>45921</v>
      </c>
      <c r="P1242" s="76">
        <v>8</v>
      </c>
      <c r="Q1242" s="76">
        <v>0</v>
      </c>
      <c r="R1242" s="76">
        <f>8*30</f>
        <v>240</v>
      </c>
      <c r="S1242" s="76" t="s">
        <v>2975</v>
      </c>
      <c r="T1242" s="69">
        <v>3874919036</v>
      </c>
      <c r="U1242" s="69" t="s">
        <v>644</v>
      </c>
      <c r="V1242" s="61" t="s">
        <v>6879</v>
      </c>
      <c r="W1242" s="74" t="s">
        <v>6880</v>
      </c>
      <c r="X1242" s="109" t="s">
        <v>6881</v>
      </c>
      <c r="Y1242" s="61" t="s">
        <v>6882</v>
      </c>
      <c r="Z1242" s="74" t="s">
        <v>6883</v>
      </c>
      <c r="AA1242" s="109" t="s">
        <v>6881</v>
      </c>
      <c r="AB1242" s="77" t="s">
        <v>84</v>
      </c>
      <c r="AC1242" s="86">
        <v>45653</v>
      </c>
      <c r="AD1242" s="48" t="s">
        <v>6884</v>
      </c>
      <c r="AE1242" s="8" t="s">
        <v>6885</v>
      </c>
      <c r="AF1242" s="77" t="s">
        <v>87</v>
      </c>
      <c r="AG1242" s="61" t="s">
        <v>654</v>
      </c>
      <c r="AH1242" s="61" t="s">
        <v>874</v>
      </c>
      <c r="AI1242" s="48" t="s">
        <v>77</v>
      </c>
      <c r="AJ1242" s="48" t="s">
        <v>77</v>
      </c>
      <c r="AK1242" s="49"/>
      <c r="AL1242" s="50"/>
      <c r="AM1242" s="48" t="s">
        <v>77</v>
      </c>
      <c r="AN1242" s="48" t="s">
        <v>77</v>
      </c>
      <c r="AO1242" s="48" t="s">
        <v>77</v>
      </c>
      <c r="AP1242" s="48" t="s">
        <v>77</v>
      </c>
      <c r="AQ1242" s="48" t="s">
        <v>77</v>
      </c>
      <c r="AR1242" s="48" t="s">
        <v>77</v>
      </c>
      <c r="AS1242" s="48" t="s">
        <v>77</v>
      </c>
      <c r="AT1242" s="51"/>
      <c r="AU1242" s="51"/>
      <c r="AV1242" s="51"/>
      <c r="AW1242" s="51"/>
      <c r="AX1242" s="52"/>
      <c r="AY1242" s="37"/>
      <c r="AZ1242" s="37"/>
      <c r="BA1242" s="75"/>
      <c r="BB1242" s="75"/>
      <c r="BC1242" s="75"/>
      <c r="BD1242" s="75"/>
      <c r="BE1242" s="75"/>
      <c r="BF1242" s="75"/>
      <c r="BG1242" s="75"/>
      <c r="BH1242" s="75"/>
      <c r="BI1242" s="75"/>
      <c r="BJ1242" s="75"/>
      <c r="BK1242" s="75"/>
      <c r="BL1242" s="75"/>
      <c r="BM1242" s="75"/>
      <c r="BN1242" s="75"/>
      <c r="BO1242" s="75"/>
      <c r="BP1242" s="75"/>
      <c r="BQ1242" s="75"/>
      <c r="BR1242" s="75"/>
      <c r="BS1242" s="75"/>
      <c r="BT1242" s="75"/>
      <c r="BU1242" s="75"/>
      <c r="BV1242" s="75"/>
      <c r="BW1242" s="75"/>
      <c r="BX1242" s="64">
        <f>O1242</f>
        <v>45921</v>
      </c>
      <c r="BY1242" s="65">
        <f>R1242+AX1242</f>
        <v>240</v>
      </c>
      <c r="BZ1242" s="66" t="str">
        <f>S1242</f>
        <v>8 MESES</v>
      </c>
      <c r="CA1242" s="69">
        <f>T1242+AL1242</f>
        <v>3874919036</v>
      </c>
      <c r="CB1242" s="66" t="s">
        <v>2890</v>
      </c>
    </row>
    <row r="1243" spans="1:80" s="58" customFormat="1" ht="29.25" customHeight="1" x14ac:dyDescent="0.3">
      <c r="A1243" s="75">
        <v>1242</v>
      </c>
      <c r="B1243" s="73">
        <v>120941</v>
      </c>
      <c r="C1243" s="99" t="e">
        <v>#N/A</v>
      </c>
      <c r="D1243" s="71" t="s">
        <v>6886</v>
      </c>
      <c r="E1243" s="71" t="s">
        <v>6887</v>
      </c>
      <c r="F1243" s="99" t="s">
        <v>6888</v>
      </c>
      <c r="G1243" s="38" t="s">
        <v>6889</v>
      </c>
      <c r="H1243" s="76" t="s">
        <v>5712</v>
      </c>
      <c r="I1243" s="136" t="s">
        <v>6890</v>
      </c>
      <c r="J1243" s="138" t="s">
        <v>6891</v>
      </c>
      <c r="K1243" s="76" t="s">
        <v>4886</v>
      </c>
      <c r="L1243" s="76" t="s">
        <v>3263</v>
      </c>
      <c r="M1243" s="86">
        <v>45653</v>
      </c>
      <c r="N1243" s="86">
        <v>45691</v>
      </c>
      <c r="O1243" s="86">
        <v>45993</v>
      </c>
      <c r="P1243" s="76">
        <v>10</v>
      </c>
      <c r="Q1243" s="76">
        <v>0</v>
      </c>
      <c r="R1243" s="76">
        <v>300</v>
      </c>
      <c r="S1243" s="76" t="s">
        <v>6892</v>
      </c>
      <c r="T1243" s="69">
        <v>385973281</v>
      </c>
      <c r="U1243" s="69" t="s">
        <v>644</v>
      </c>
      <c r="V1243" s="61" t="s">
        <v>6893</v>
      </c>
      <c r="W1243" s="74" t="s">
        <v>6894</v>
      </c>
      <c r="X1243" s="137" t="s">
        <v>6895</v>
      </c>
      <c r="Y1243" s="61" t="s">
        <v>6896</v>
      </c>
      <c r="Z1243" s="74" t="s">
        <v>6856</v>
      </c>
      <c r="AA1243" s="109" t="s">
        <v>6895</v>
      </c>
      <c r="AB1243" s="77" t="s">
        <v>84</v>
      </c>
      <c r="AC1243" s="86">
        <v>45653</v>
      </c>
      <c r="AD1243" s="48" t="s">
        <v>6897</v>
      </c>
      <c r="AE1243" s="8" t="s">
        <v>6898</v>
      </c>
      <c r="AF1243" s="77" t="s">
        <v>87</v>
      </c>
      <c r="AG1243" s="61" t="s">
        <v>6872</v>
      </c>
      <c r="AH1243" s="61" t="s">
        <v>4337</v>
      </c>
      <c r="AI1243" s="48" t="s">
        <v>77</v>
      </c>
      <c r="AJ1243" s="48" t="s">
        <v>77</v>
      </c>
      <c r="AK1243" s="49"/>
      <c r="AL1243" s="50"/>
      <c r="AM1243" s="48" t="s">
        <v>77</v>
      </c>
      <c r="AN1243" s="48" t="s">
        <v>77</v>
      </c>
      <c r="AO1243" s="48" t="s">
        <v>77</v>
      </c>
      <c r="AP1243" s="48" t="s">
        <v>77</v>
      </c>
      <c r="AQ1243" s="48" t="s">
        <v>77</v>
      </c>
      <c r="AR1243" s="48" t="s">
        <v>77</v>
      </c>
      <c r="AS1243" s="48" t="s">
        <v>77</v>
      </c>
      <c r="AT1243" s="51"/>
      <c r="AU1243" s="51"/>
      <c r="AV1243" s="51"/>
      <c r="AW1243" s="51"/>
      <c r="AX1243" s="52"/>
      <c r="AY1243" s="37"/>
      <c r="AZ1243" s="37"/>
      <c r="BA1243" s="75"/>
      <c r="BB1243" s="75"/>
      <c r="BC1243" s="75"/>
      <c r="BD1243" s="75"/>
      <c r="BE1243" s="75"/>
      <c r="BF1243" s="75"/>
      <c r="BG1243" s="75"/>
      <c r="BH1243" s="75"/>
      <c r="BI1243" s="75"/>
      <c r="BJ1243" s="75"/>
      <c r="BK1243" s="75"/>
      <c r="BL1243" s="75"/>
      <c r="BM1243" s="75"/>
      <c r="BN1243" s="75"/>
      <c r="BO1243" s="75"/>
      <c r="BP1243" s="75"/>
      <c r="BQ1243" s="75"/>
      <c r="BR1243" s="75"/>
      <c r="BS1243" s="75"/>
      <c r="BT1243" s="75"/>
      <c r="BU1243" s="75"/>
      <c r="BV1243" s="75"/>
      <c r="BW1243" s="75"/>
      <c r="BX1243" s="64">
        <f>O1243</f>
        <v>45993</v>
      </c>
      <c r="BY1243" s="65">
        <f>R1243+AX1243</f>
        <v>300</v>
      </c>
      <c r="BZ1243" s="66" t="str">
        <f>S1243</f>
        <v>10 MESES</v>
      </c>
      <c r="CA1243" s="69">
        <f>T1243+AL1243</f>
        <v>385973281</v>
      </c>
      <c r="CB1243" s="66" t="s">
        <v>2890</v>
      </c>
    </row>
    <row r="1244" spans="1:80" s="58" customFormat="1" ht="29.25" customHeight="1" x14ac:dyDescent="0.3">
      <c r="A1244" s="75">
        <v>1243</v>
      </c>
      <c r="B1244" s="73">
        <v>121698</v>
      </c>
      <c r="C1244" s="99" t="e">
        <v>#N/A</v>
      </c>
      <c r="D1244" s="71" t="s">
        <v>6715</v>
      </c>
      <c r="E1244" s="71" t="s">
        <v>6716</v>
      </c>
      <c r="F1244" s="99" t="s">
        <v>6899</v>
      </c>
      <c r="G1244" s="38" t="s">
        <v>6900</v>
      </c>
      <c r="H1244" s="76" t="s">
        <v>5712</v>
      </c>
      <c r="I1244" s="136" t="s">
        <v>6901</v>
      </c>
      <c r="J1244" s="138" t="s">
        <v>6902</v>
      </c>
      <c r="K1244" s="76" t="s">
        <v>4886</v>
      </c>
      <c r="L1244" s="76" t="s">
        <v>3263</v>
      </c>
      <c r="M1244" s="86">
        <v>45653</v>
      </c>
      <c r="N1244" s="86">
        <v>45687</v>
      </c>
      <c r="O1244" s="86">
        <v>45776</v>
      </c>
      <c r="P1244" s="76">
        <v>3</v>
      </c>
      <c r="Q1244" s="76">
        <v>0</v>
      </c>
      <c r="R1244" s="76">
        <f>3*30</f>
        <v>90</v>
      </c>
      <c r="S1244" s="76" t="s">
        <v>2842</v>
      </c>
      <c r="T1244" s="69">
        <v>214687855</v>
      </c>
      <c r="U1244" s="69" t="s">
        <v>644</v>
      </c>
      <c r="V1244" s="61">
        <v>2023</v>
      </c>
      <c r="W1244" s="97">
        <v>45621</v>
      </c>
      <c r="X1244" s="45">
        <v>214687855</v>
      </c>
      <c r="Y1244" s="61">
        <v>2790</v>
      </c>
      <c r="Z1244" s="74">
        <v>45653</v>
      </c>
      <c r="AA1244" s="109">
        <v>214687855</v>
      </c>
      <c r="AB1244" s="77" t="s">
        <v>84</v>
      </c>
      <c r="AC1244" s="86">
        <v>45622</v>
      </c>
      <c r="AD1244" s="48" t="s">
        <v>6903</v>
      </c>
      <c r="AE1244" s="8" t="s">
        <v>6904</v>
      </c>
      <c r="AF1244" s="77" t="s">
        <v>87</v>
      </c>
      <c r="AG1244" s="77" t="s">
        <v>655</v>
      </c>
      <c r="AH1244" s="61" t="s">
        <v>6681</v>
      </c>
      <c r="AI1244" s="48" t="s">
        <v>6905</v>
      </c>
      <c r="AJ1244" s="59">
        <v>45776</v>
      </c>
      <c r="AK1244" s="49"/>
      <c r="AL1244" s="50"/>
      <c r="AM1244" s="48" t="s">
        <v>77</v>
      </c>
      <c r="AN1244" s="48" t="s">
        <v>77</v>
      </c>
      <c r="AO1244" s="48" t="s">
        <v>77</v>
      </c>
      <c r="AP1244" s="48" t="s">
        <v>77</v>
      </c>
      <c r="AQ1244" s="48" t="s">
        <v>77</v>
      </c>
      <c r="AR1244" s="48" t="s">
        <v>77</v>
      </c>
      <c r="AS1244" s="48" t="s">
        <v>77</v>
      </c>
      <c r="AT1244" s="52">
        <v>1</v>
      </c>
      <c r="AU1244" s="52">
        <v>15</v>
      </c>
      <c r="AV1244" s="52">
        <v>45</v>
      </c>
      <c r="AW1244" s="52" t="s">
        <v>110</v>
      </c>
      <c r="AX1244" s="52">
        <v>45</v>
      </c>
      <c r="AY1244" s="57">
        <v>45823</v>
      </c>
      <c r="AZ1244" s="37"/>
      <c r="BA1244" s="75"/>
      <c r="BB1244" s="75"/>
      <c r="BC1244" s="75"/>
      <c r="BD1244" s="75"/>
      <c r="BE1244" s="75"/>
      <c r="BF1244" s="75"/>
      <c r="BG1244" s="75"/>
      <c r="BH1244" s="75"/>
      <c r="BI1244" s="75"/>
      <c r="BJ1244" s="75"/>
      <c r="BK1244" s="75"/>
      <c r="BL1244" s="75"/>
      <c r="BM1244" s="75"/>
      <c r="BN1244" s="75"/>
      <c r="BO1244" s="75"/>
      <c r="BP1244" s="75"/>
      <c r="BQ1244" s="75"/>
      <c r="BR1244" s="75"/>
      <c r="BS1244" s="75"/>
      <c r="BT1244" s="75"/>
      <c r="BU1244" s="75"/>
      <c r="BV1244" s="75"/>
      <c r="BW1244" s="75"/>
      <c r="BX1244" s="64">
        <v>45823</v>
      </c>
      <c r="BY1244" s="65">
        <f>R1244+AX1244</f>
        <v>135</v>
      </c>
      <c r="BZ1244" s="66" t="s">
        <v>2785</v>
      </c>
      <c r="CA1244" s="69">
        <f>T1244+AL1244</f>
        <v>214687855</v>
      </c>
      <c r="CB1244" s="66" t="s">
        <v>2890</v>
      </c>
    </row>
    <row r="1245" spans="1:80" s="58" customFormat="1" ht="29.25" customHeight="1" x14ac:dyDescent="0.3">
      <c r="A1245" s="75">
        <v>1244</v>
      </c>
      <c r="B1245" s="73">
        <v>122976</v>
      </c>
      <c r="C1245" s="99" t="e">
        <v>#N/A</v>
      </c>
      <c r="D1245" s="71" t="s">
        <v>6816</v>
      </c>
      <c r="E1245" s="71" t="s">
        <v>6817</v>
      </c>
      <c r="F1245" s="99" t="s">
        <v>6906</v>
      </c>
      <c r="G1245" s="38" t="s">
        <v>6907</v>
      </c>
      <c r="H1245" s="76" t="s">
        <v>5712</v>
      </c>
      <c r="I1245" s="136" t="s">
        <v>6908</v>
      </c>
      <c r="J1245" s="138" t="s">
        <v>6909</v>
      </c>
      <c r="K1245" s="76" t="s">
        <v>2876</v>
      </c>
      <c r="L1245" s="76" t="s">
        <v>3263</v>
      </c>
      <c r="M1245" s="86">
        <v>45649</v>
      </c>
      <c r="N1245" s="86">
        <v>45649</v>
      </c>
      <c r="O1245" s="86">
        <v>45799</v>
      </c>
      <c r="P1245" s="76">
        <v>5</v>
      </c>
      <c r="Q1245" s="76">
        <v>0</v>
      </c>
      <c r="R1245" s="76">
        <v>150</v>
      </c>
      <c r="S1245" s="76" t="s">
        <v>111</v>
      </c>
      <c r="T1245" s="69">
        <v>1064027015</v>
      </c>
      <c r="U1245" s="69" t="s">
        <v>644</v>
      </c>
      <c r="V1245" s="61">
        <v>2036</v>
      </c>
      <c r="W1245" s="97">
        <v>45637</v>
      </c>
      <c r="X1245" s="45">
        <v>1136128110</v>
      </c>
      <c r="Y1245" s="61">
        <v>2824</v>
      </c>
      <c r="Z1245" s="74">
        <v>45656</v>
      </c>
      <c r="AA1245" s="109">
        <v>1064027015</v>
      </c>
      <c r="AB1245" s="77" t="s">
        <v>84</v>
      </c>
      <c r="AC1245" s="86">
        <v>45649</v>
      </c>
      <c r="AD1245" s="48" t="s">
        <v>644</v>
      </c>
      <c r="AE1245" s="8" t="s">
        <v>6910</v>
      </c>
      <c r="AF1245" s="77" t="s">
        <v>2884</v>
      </c>
      <c r="AG1245" s="61" t="s">
        <v>654</v>
      </c>
      <c r="AH1245" s="77" t="s">
        <v>808</v>
      </c>
      <c r="AI1245" s="48" t="s">
        <v>77</v>
      </c>
      <c r="AJ1245" s="48" t="s">
        <v>77</v>
      </c>
      <c r="AK1245" s="49"/>
      <c r="AL1245" s="50"/>
      <c r="AM1245" s="48" t="s">
        <v>77</v>
      </c>
      <c r="AN1245" s="48" t="s">
        <v>77</v>
      </c>
      <c r="AO1245" s="48" t="s">
        <v>77</v>
      </c>
      <c r="AP1245" s="48" t="s">
        <v>77</v>
      </c>
      <c r="AQ1245" s="48" t="s">
        <v>77</v>
      </c>
      <c r="AR1245" s="48" t="s">
        <v>77</v>
      </c>
      <c r="AS1245" s="48" t="s">
        <v>77</v>
      </c>
      <c r="AT1245" s="51"/>
      <c r="AU1245" s="51"/>
      <c r="AV1245" s="51"/>
      <c r="AW1245" s="51"/>
      <c r="AX1245" s="52"/>
      <c r="AY1245" s="37"/>
      <c r="AZ1245" s="37"/>
      <c r="BA1245" s="75"/>
      <c r="BB1245" s="75"/>
      <c r="BC1245" s="75"/>
      <c r="BD1245" s="75"/>
      <c r="BE1245" s="75"/>
      <c r="BF1245" s="75"/>
      <c r="BG1245" s="75"/>
      <c r="BH1245" s="75"/>
      <c r="BI1245" s="75"/>
      <c r="BJ1245" s="75"/>
      <c r="BK1245" s="75"/>
      <c r="BL1245" s="75"/>
      <c r="BM1245" s="75"/>
      <c r="BN1245" s="75"/>
      <c r="BO1245" s="75"/>
      <c r="BP1245" s="75"/>
      <c r="BQ1245" s="75"/>
      <c r="BR1245" s="75"/>
      <c r="BS1245" s="75"/>
      <c r="BT1245" s="75"/>
      <c r="BU1245" s="75"/>
      <c r="BV1245" s="75"/>
      <c r="BW1245" s="75"/>
      <c r="BX1245" s="64">
        <f>O1245</f>
        <v>45799</v>
      </c>
      <c r="BY1245" s="65">
        <f>R1245+AX1245</f>
        <v>150</v>
      </c>
      <c r="BZ1245" s="66" t="str">
        <f>S1245</f>
        <v>5 MESES</v>
      </c>
      <c r="CA1245" s="69">
        <f>T1245+AL1245</f>
        <v>1064027015</v>
      </c>
      <c r="CB1245" s="66" t="s">
        <v>656</v>
      </c>
    </row>
    <row r="1246" spans="1:80" s="58" customFormat="1" ht="29.25" customHeight="1" x14ac:dyDescent="0.3">
      <c r="A1246" s="75">
        <v>1245</v>
      </c>
      <c r="B1246" s="73">
        <v>124364</v>
      </c>
      <c r="C1246" s="99" t="e">
        <v>#N/A</v>
      </c>
      <c r="D1246" s="71" t="s">
        <v>1790</v>
      </c>
      <c r="E1246" s="71" t="s">
        <v>1791</v>
      </c>
      <c r="F1246" s="99" t="s">
        <v>6911</v>
      </c>
      <c r="G1246" s="38" t="s">
        <v>6912</v>
      </c>
      <c r="H1246" s="76" t="s">
        <v>5712</v>
      </c>
      <c r="I1246" s="136" t="s">
        <v>6913</v>
      </c>
      <c r="J1246" s="138" t="s">
        <v>6914</v>
      </c>
      <c r="K1246" s="76" t="s">
        <v>2876</v>
      </c>
      <c r="L1246" s="76" t="s">
        <v>2877</v>
      </c>
      <c r="M1246" s="86">
        <v>45653</v>
      </c>
      <c r="N1246" s="86">
        <v>45684</v>
      </c>
      <c r="O1246" s="86">
        <v>45926</v>
      </c>
      <c r="P1246" s="76">
        <v>8</v>
      </c>
      <c r="Q1246" s="76">
        <v>0</v>
      </c>
      <c r="R1246" s="76">
        <f>8*30</f>
        <v>240</v>
      </c>
      <c r="S1246" s="76" t="s">
        <v>2975</v>
      </c>
      <c r="T1246" s="69">
        <v>1173121600</v>
      </c>
      <c r="U1246" s="69" t="s">
        <v>644</v>
      </c>
      <c r="V1246" s="61">
        <v>2141</v>
      </c>
      <c r="W1246" s="97">
        <v>45639</v>
      </c>
      <c r="X1246" s="45">
        <v>22500000</v>
      </c>
      <c r="Y1246" s="61">
        <v>2825</v>
      </c>
      <c r="Z1246" s="74">
        <v>45656</v>
      </c>
      <c r="AA1246" s="109">
        <v>1173121600</v>
      </c>
      <c r="AB1246" s="77" t="s">
        <v>84</v>
      </c>
      <c r="AC1246" s="86">
        <v>45653</v>
      </c>
      <c r="AD1246" s="48" t="s">
        <v>644</v>
      </c>
      <c r="AE1246" s="8" t="s">
        <v>6915</v>
      </c>
      <c r="AF1246" s="77" t="s">
        <v>2884</v>
      </c>
      <c r="AG1246" s="61" t="s">
        <v>654</v>
      </c>
      <c r="AH1246" s="61" t="s">
        <v>4235</v>
      </c>
      <c r="AI1246" s="48" t="s">
        <v>77</v>
      </c>
      <c r="AJ1246" s="48" t="s">
        <v>77</v>
      </c>
      <c r="AK1246" s="49"/>
      <c r="AL1246" s="50"/>
      <c r="AM1246" s="48" t="s">
        <v>77</v>
      </c>
      <c r="AN1246" s="48" t="s">
        <v>77</v>
      </c>
      <c r="AO1246" s="48" t="s">
        <v>77</v>
      </c>
      <c r="AP1246" s="48" t="s">
        <v>77</v>
      </c>
      <c r="AQ1246" s="48" t="s">
        <v>77</v>
      </c>
      <c r="AR1246" s="48" t="s">
        <v>77</v>
      </c>
      <c r="AS1246" s="48" t="s">
        <v>77</v>
      </c>
      <c r="AT1246" s="51"/>
      <c r="AU1246" s="51"/>
      <c r="AV1246" s="51"/>
      <c r="AW1246" s="51"/>
      <c r="AX1246" s="52"/>
      <c r="AY1246" s="37"/>
      <c r="AZ1246" s="37"/>
      <c r="BA1246" s="75"/>
      <c r="BB1246" s="75"/>
      <c r="BC1246" s="75"/>
      <c r="BD1246" s="75"/>
      <c r="BE1246" s="75"/>
      <c r="BF1246" s="75"/>
      <c r="BG1246" s="75"/>
      <c r="BH1246" s="75"/>
      <c r="BI1246" s="75"/>
      <c r="BJ1246" s="75"/>
      <c r="BK1246" s="75"/>
      <c r="BL1246" s="75"/>
      <c r="BM1246" s="75"/>
      <c r="BN1246" s="75"/>
      <c r="BO1246" s="75"/>
      <c r="BP1246" s="75"/>
      <c r="BQ1246" s="75"/>
      <c r="BR1246" s="75"/>
      <c r="BS1246" s="75"/>
      <c r="BT1246" s="75"/>
      <c r="BU1246" s="75"/>
      <c r="BV1246" s="75"/>
      <c r="BW1246" s="75"/>
      <c r="BX1246" s="64">
        <f>O1246</f>
        <v>45926</v>
      </c>
      <c r="BY1246" s="65">
        <f>R1246+AX1246</f>
        <v>240</v>
      </c>
      <c r="BZ1246" s="66" t="str">
        <f>S1246</f>
        <v>8 MESES</v>
      </c>
      <c r="CA1246" s="69">
        <f>T1246+AL1246</f>
        <v>1173121600</v>
      </c>
      <c r="CB1246" s="66" t="s">
        <v>2890</v>
      </c>
    </row>
    <row r="1247" spans="1:80" s="58" customFormat="1" ht="29.25" customHeight="1" x14ac:dyDescent="0.3">
      <c r="A1247" s="75">
        <v>1246</v>
      </c>
      <c r="B1247" s="73">
        <v>121543</v>
      </c>
      <c r="C1247" s="99" t="e">
        <v>#N/A</v>
      </c>
      <c r="D1247" s="71" t="s">
        <v>6916</v>
      </c>
      <c r="E1247" s="71" t="s">
        <v>6917</v>
      </c>
      <c r="F1247" s="99" t="s">
        <v>6918</v>
      </c>
      <c r="G1247" s="38" t="s">
        <v>6919</v>
      </c>
      <c r="H1247" s="76" t="s">
        <v>5712</v>
      </c>
      <c r="I1247" s="136" t="s">
        <v>6920</v>
      </c>
      <c r="J1247" s="138" t="s">
        <v>6921</v>
      </c>
      <c r="K1247" s="76" t="s">
        <v>4410</v>
      </c>
      <c r="L1247" s="76" t="s">
        <v>81</v>
      </c>
      <c r="M1247" s="86">
        <v>45656</v>
      </c>
      <c r="N1247" s="86">
        <v>45702</v>
      </c>
      <c r="O1247" s="86">
        <v>45821</v>
      </c>
      <c r="P1247" s="76">
        <v>4</v>
      </c>
      <c r="Q1247" s="76">
        <v>0</v>
      </c>
      <c r="R1247" s="76">
        <v>120</v>
      </c>
      <c r="S1247" s="76" t="s">
        <v>1144</v>
      </c>
      <c r="T1247" s="69">
        <v>231429000</v>
      </c>
      <c r="U1247" s="69" t="s">
        <v>644</v>
      </c>
      <c r="V1247" s="61">
        <v>2017</v>
      </c>
      <c r="W1247" s="97">
        <v>45617</v>
      </c>
      <c r="X1247" s="45">
        <v>231429000</v>
      </c>
      <c r="Y1247" s="61">
        <v>2847</v>
      </c>
      <c r="Z1247" s="74">
        <v>45656</v>
      </c>
      <c r="AA1247" s="109">
        <v>231429000</v>
      </c>
      <c r="AB1247" s="77" t="s">
        <v>84</v>
      </c>
      <c r="AC1247" s="86">
        <v>45618</v>
      </c>
      <c r="AD1247" s="48" t="s">
        <v>6922</v>
      </c>
      <c r="AE1247" s="8" t="s">
        <v>6923</v>
      </c>
      <c r="AF1247" s="77" t="s">
        <v>87</v>
      </c>
      <c r="AG1247" s="61" t="s">
        <v>654</v>
      </c>
      <c r="AH1247" s="61" t="s">
        <v>808</v>
      </c>
      <c r="AI1247" s="48" t="s">
        <v>77</v>
      </c>
      <c r="AJ1247" s="48" t="s">
        <v>77</v>
      </c>
      <c r="AK1247" s="49"/>
      <c r="AL1247" s="50"/>
      <c r="AM1247" s="48" t="s">
        <v>77</v>
      </c>
      <c r="AN1247" s="48" t="s">
        <v>77</v>
      </c>
      <c r="AO1247" s="48" t="s">
        <v>77</v>
      </c>
      <c r="AP1247" s="48" t="s">
        <v>77</v>
      </c>
      <c r="AQ1247" s="48" t="s">
        <v>77</v>
      </c>
      <c r="AR1247" s="48" t="s">
        <v>77</v>
      </c>
      <c r="AS1247" s="48" t="s">
        <v>77</v>
      </c>
      <c r="AT1247" s="51"/>
      <c r="AU1247" s="51"/>
      <c r="AV1247" s="51"/>
      <c r="AW1247" s="51"/>
      <c r="AX1247" s="52"/>
      <c r="AY1247" s="37"/>
      <c r="AZ1247" s="37"/>
      <c r="BA1247" s="75"/>
      <c r="BB1247" s="75"/>
      <c r="BC1247" s="75"/>
      <c r="BD1247" s="75"/>
      <c r="BE1247" s="75"/>
      <c r="BF1247" s="75"/>
      <c r="BG1247" s="75"/>
      <c r="BH1247" s="75"/>
      <c r="BI1247" s="75"/>
      <c r="BJ1247" s="75"/>
      <c r="BK1247" s="75"/>
      <c r="BL1247" s="75"/>
      <c r="BM1247" s="75"/>
      <c r="BN1247" s="75"/>
      <c r="BO1247" s="75"/>
      <c r="BP1247" s="75"/>
      <c r="BQ1247" s="75"/>
      <c r="BR1247" s="75"/>
      <c r="BS1247" s="75"/>
      <c r="BT1247" s="75"/>
      <c r="BU1247" s="75"/>
      <c r="BV1247" s="75"/>
      <c r="BW1247" s="75"/>
      <c r="BX1247" s="64">
        <f>O1247</f>
        <v>45821</v>
      </c>
      <c r="BY1247" s="65">
        <f>R1247+AX1247</f>
        <v>120</v>
      </c>
      <c r="BZ1247" s="66" t="str">
        <f>S1247</f>
        <v>4 MESES</v>
      </c>
      <c r="CA1247" s="69">
        <f>T1247+AL1247</f>
        <v>231429000</v>
      </c>
      <c r="CB1247" s="66" t="s">
        <v>2890</v>
      </c>
    </row>
    <row r="1248" spans="1:80" s="58" customFormat="1" ht="29.25" customHeight="1" x14ac:dyDescent="0.3">
      <c r="A1248" s="34">
        <v>1247</v>
      </c>
      <c r="B1248" s="37" t="s">
        <v>142</v>
      </c>
      <c r="C1248" s="37" t="s">
        <v>142</v>
      </c>
      <c r="D1248" s="37" t="s">
        <v>142</v>
      </c>
      <c r="E1248" s="37" t="s">
        <v>142</v>
      </c>
      <c r="F1248" s="37" t="s">
        <v>142</v>
      </c>
      <c r="G1248" s="61" t="s">
        <v>142</v>
      </c>
      <c r="H1248" s="37" t="s">
        <v>142</v>
      </c>
      <c r="I1248" s="37" t="s">
        <v>142</v>
      </c>
      <c r="J1248" s="37" t="s">
        <v>142</v>
      </c>
      <c r="K1248" s="37" t="s">
        <v>142</v>
      </c>
      <c r="L1248" s="37" t="s">
        <v>142</v>
      </c>
      <c r="M1248" s="37" t="s">
        <v>142</v>
      </c>
      <c r="N1248" s="37" t="s">
        <v>142</v>
      </c>
      <c r="O1248" s="37" t="s">
        <v>142</v>
      </c>
      <c r="P1248" s="37" t="s">
        <v>142</v>
      </c>
      <c r="Q1248" s="37" t="s">
        <v>142</v>
      </c>
      <c r="R1248" s="37" t="s">
        <v>142</v>
      </c>
      <c r="S1248" s="37" t="s">
        <v>142</v>
      </c>
      <c r="T1248" s="48" t="s">
        <v>142</v>
      </c>
      <c r="U1248" s="37" t="s">
        <v>142</v>
      </c>
      <c r="V1248" s="48" t="s">
        <v>142</v>
      </c>
      <c r="W1248" s="48" t="s">
        <v>142</v>
      </c>
      <c r="X1248" s="48" t="s">
        <v>142</v>
      </c>
      <c r="Y1248" s="48" t="s">
        <v>142</v>
      </c>
      <c r="Z1248" s="48" t="s">
        <v>142</v>
      </c>
      <c r="AA1248" s="62" t="s">
        <v>142</v>
      </c>
      <c r="AB1248" s="48" t="s">
        <v>142</v>
      </c>
      <c r="AC1248" s="48" t="s">
        <v>142</v>
      </c>
      <c r="AD1248" s="48" t="s">
        <v>142</v>
      </c>
      <c r="AE1248" s="48" t="s">
        <v>142</v>
      </c>
      <c r="AF1248" s="48" t="s">
        <v>142</v>
      </c>
      <c r="AG1248" s="48" t="s">
        <v>142</v>
      </c>
      <c r="AH1248" s="48" t="s">
        <v>142</v>
      </c>
      <c r="AI1248" s="48" t="s">
        <v>142</v>
      </c>
      <c r="AJ1248" s="48" t="s">
        <v>142</v>
      </c>
      <c r="AK1248" s="48" t="s">
        <v>142</v>
      </c>
      <c r="AL1248" s="48" t="s">
        <v>142</v>
      </c>
      <c r="AM1248" s="48" t="s">
        <v>142</v>
      </c>
      <c r="AN1248" s="48" t="s">
        <v>142</v>
      </c>
      <c r="AO1248" s="37" t="s">
        <v>142</v>
      </c>
      <c r="AP1248" s="37" t="s">
        <v>142</v>
      </c>
      <c r="AQ1248" s="37" t="s">
        <v>142</v>
      </c>
      <c r="AR1248" s="37" t="s">
        <v>142</v>
      </c>
      <c r="AS1248" s="37" t="s">
        <v>142</v>
      </c>
      <c r="AT1248" s="37" t="s">
        <v>142</v>
      </c>
      <c r="AU1248" s="37" t="s">
        <v>142</v>
      </c>
      <c r="AV1248" s="37" t="s">
        <v>142</v>
      </c>
      <c r="AW1248" s="37" t="s">
        <v>142</v>
      </c>
      <c r="AX1248" s="37" t="s">
        <v>142</v>
      </c>
      <c r="AY1248" s="37" t="s">
        <v>142</v>
      </c>
      <c r="AZ1248" s="37" t="s">
        <v>142</v>
      </c>
      <c r="BA1248" s="37" t="s">
        <v>142</v>
      </c>
      <c r="BB1248" s="37" t="s">
        <v>142</v>
      </c>
      <c r="BC1248" s="37" t="s">
        <v>142</v>
      </c>
      <c r="BD1248" s="37" t="s">
        <v>142</v>
      </c>
      <c r="BE1248" s="37" t="s">
        <v>142</v>
      </c>
      <c r="BF1248" s="37" t="s">
        <v>142</v>
      </c>
      <c r="BG1248" s="37" t="s">
        <v>142</v>
      </c>
      <c r="BH1248" s="37" t="s">
        <v>142</v>
      </c>
      <c r="BI1248" s="37" t="s">
        <v>142</v>
      </c>
      <c r="BJ1248" s="37" t="s">
        <v>142</v>
      </c>
      <c r="BK1248" s="37" t="s">
        <v>142</v>
      </c>
      <c r="BL1248" s="37" t="s">
        <v>142</v>
      </c>
      <c r="BM1248" s="37" t="s">
        <v>142</v>
      </c>
      <c r="BN1248" s="37" t="s">
        <v>142</v>
      </c>
      <c r="BO1248" s="37" t="s">
        <v>142</v>
      </c>
      <c r="BP1248" s="37" t="s">
        <v>142</v>
      </c>
      <c r="BQ1248" s="37" t="s">
        <v>142</v>
      </c>
      <c r="BR1248" s="37" t="s">
        <v>142</v>
      </c>
      <c r="BS1248" s="37" t="s">
        <v>142</v>
      </c>
      <c r="BT1248" s="37" t="s">
        <v>142</v>
      </c>
      <c r="BU1248" s="37" t="s">
        <v>142</v>
      </c>
      <c r="BV1248" s="37" t="s">
        <v>142</v>
      </c>
      <c r="BW1248" s="37" t="s">
        <v>142</v>
      </c>
      <c r="BX1248" s="37" t="s">
        <v>142</v>
      </c>
      <c r="BY1248" s="37" t="s">
        <v>142</v>
      </c>
      <c r="BZ1248" s="37" t="s">
        <v>142</v>
      </c>
      <c r="CA1248" s="37" t="s">
        <v>142</v>
      </c>
      <c r="CB1248" s="37" t="s">
        <v>142</v>
      </c>
    </row>
    <row r="1249" spans="1:80" s="58" customFormat="1" ht="29.25" customHeight="1" x14ac:dyDescent="0.3">
      <c r="A1249" s="75">
        <v>1248</v>
      </c>
      <c r="B1249" s="73">
        <v>121693</v>
      </c>
      <c r="C1249" s="99" t="e">
        <v>#N/A</v>
      </c>
      <c r="D1249" s="71" t="s">
        <v>6916</v>
      </c>
      <c r="E1249" s="71" t="s">
        <v>6917</v>
      </c>
      <c r="F1249" s="99" t="s">
        <v>6924</v>
      </c>
      <c r="G1249" s="38" t="s">
        <v>6925</v>
      </c>
      <c r="H1249" s="76" t="s">
        <v>2901</v>
      </c>
      <c r="I1249" s="136" t="s">
        <v>6926</v>
      </c>
      <c r="J1249" s="138" t="s">
        <v>6927</v>
      </c>
      <c r="K1249" s="76" t="s">
        <v>4410</v>
      </c>
      <c r="L1249" s="76" t="s">
        <v>81</v>
      </c>
      <c r="M1249" s="86">
        <v>45656</v>
      </c>
      <c r="N1249" s="86">
        <v>45693</v>
      </c>
      <c r="O1249" s="86">
        <v>45873</v>
      </c>
      <c r="P1249" s="76">
        <v>6</v>
      </c>
      <c r="Q1249" s="76">
        <v>0</v>
      </c>
      <c r="R1249" s="76">
        <v>180</v>
      </c>
      <c r="S1249" s="76" t="s">
        <v>2888</v>
      </c>
      <c r="T1249" s="69">
        <v>350864000</v>
      </c>
      <c r="U1249" s="69" t="s">
        <v>644</v>
      </c>
      <c r="V1249" s="61">
        <v>2025</v>
      </c>
      <c r="W1249" s="97">
        <v>45621</v>
      </c>
      <c r="X1249" s="45">
        <v>350864000</v>
      </c>
      <c r="Y1249" s="61">
        <v>2855</v>
      </c>
      <c r="Z1249" s="74">
        <v>45657</v>
      </c>
      <c r="AA1249" s="109">
        <v>350864000</v>
      </c>
      <c r="AB1249" s="77" t="s">
        <v>84</v>
      </c>
      <c r="AC1249" s="86">
        <v>45621</v>
      </c>
      <c r="AD1249" s="48" t="s">
        <v>6928</v>
      </c>
      <c r="AE1249" s="8" t="s">
        <v>6929</v>
      </c>
      <c r="AF1249" s="77" t="s">
        <v>87</v>
      </c>
      <c r="AG1249" s="61" t="s">
        <v>654</v>
      </c>
      <c r="AH1249" s="61" t="s">
        <v>808</v>
      </c>
      <c r="AI1249" s="48" t="s">
        <v>77</v>
      </c>
      <c r="AJ1249" s="48" t="s">
        <v>77</v>
      </c>
      <c r="AK1249" s="49"/>
      <c r="AL1249" s="50"/>
      <c r="AM1249" s="48" t="s">
        <v>77</v>
      </c>
      <c r="AN1249" s="48" t="s">
        <v>77</v>
      </c>
      <c r="AO1249" s="48" t="s">
        <v>77</v>
      </c>
      <c r="AP1249" s="48" t="s">
        <v>77</v>
      </c>
      <c r="AQ1249" s="48" t="s">
        <v>77</v>
      </c>
      <c r="AR1249" s="48" t="s">
        <v>77</v>
      </c>
      <c r="AS1249" s="48" t="s">
        <v>77</v>
      </c>
      <c r="AT1249" s="51"/>
      <c r="AU1249" s="51"/>
      <c r="AV1249" s="51"/>
      <c r="AW1249" s="51"/>
      <c r="AX1249" s="52"/>
      <c r="AY1249" s="37"/>
      <c r="AZ1249" s="37"/>
      <c r="BA1249" s="75"/>
      <c r="BB1249" s="75"/>
      <c r="BC1249" s="75"/>
      <c r="BD1249" s="75"/>
      <c r="BE1249" s="75"/>
      <c r="BF1249" s="75"/>
      <c r="BG1249" s="75"/>
      <c r="BH1249" s="75"/>
      <c r="BI1249" s="75"/>
      <c r="BJ1249" s="75"/>
      <c r="BK1249" s="75"/>
      <c r="BL1249" s="75"/>
      <c r="BM1249" s="75"/>
      <c r="BN1249" s="75"/>
      <c r="BO1249" s="75"/>
      <c r="BP1249" s="75"/>
      <c r="BQ1249" s="75"/>
      <c r="BR1249" s="75"/>
      <c r="BS1249" s="75"/>
      <c r="BT1249" s="75"/>
      <c r="BU1249" s="75"/>
      <c r="BV1249" s="75"/>
      <c r="BW1249" s="75"/>
      <c r="BX1249" s="64">
        <f>O1249</f>
        <v>45873</v>
      </c>
      <c r="BY1249" s="65">
        <f>R1249+AX1249</f>
        <v>180</v>
      </c>
      <c r="BZ1249" s="66" t="str">
        <f>S1249</f>
        <v>6 MESES</v>
      </c>
      <c r="CA1249" s="69">
        <f>T1249+AL1249</f>
        <v>350864000</v>
      </c>
      <c r="CB1249" s="66" t="s">
        <v>2890</v>
      </c>
    </row>
    <row r="1250" spans="1:80" s="58" customFormat="1" ht="29.25" customHeight="1" x14ac:dyDescent="0.3">
      <c r="A1250" s="34">
        <v>1249</v>
      </c>
      <c r="B1250" s="37" t="s">
        <v>142</v>
      </c>
      <c r="C1250" s="37" t="s">
        <v>142</v>
      </c>
      <c r="D1250" s="37" t="s">
        <v>142</v>
      </c>
      <c r="E1250" s="37" t="s">
        <v>142</v>
      </c>
      <c r="F1250" s="37" t="s">
        <v>142</v>
      </c>
      <c r="G1250" s="61" t="s">
        <v>142</v>
      </c>
      <c r="H1250" s="37" t="s">
        <v>142</v>
      </c>
      <c r="I1250" s="37" t="s">
        <v>142</v>
      </c>
      <c r="J1250" s="37" t="s">
        <v>142</v>
      </c>
      <c r="K1250" s="37" t="s">
        <v>142</v>
      </c>
      <c r="L1250" s="37" t="s">
        <v>142</v>
      </c>
      <c r="M1250" s="37" t="s">
        <v>142</v>
      </c>
      <c r="N1250" s="37" t="s">
        <v>142</v>
      </c>
      <c r="O1250" s="37" t="s">
        <v>142</v>
      </c>
      <c r="P1250" s="37" t="s">
        <v>142</v>
      </c>
      <c r="Q1250" s="37" t="s">
        <v>142</v>
      </c>
      <c r="R1250" s="37" t="s">
        <v>142</v>
      </c>
      <c r="S1250" s="37" t="s">
        <v>142</v>
      </c>
      <c r="T1250" s="48" t="s">
        <v>142</v>
      </c>
      <c r="U1250" s="37" t="s">
        <v>142</v>
      </c>
      <c r="V1250" s="48" t="s">
        <v>142</v>
      </c>
      <c r="W1250" s="48" t="s">
        <v>142</v>
      </c>
      <c r="X1250" s="48" t="s">
        <v>142</v>
      </c>
      <c r="Y1250" s="48" t="s">
        <v>142</v>
      </c>
      <c r="Z1250" s="48" t="s">
        <v>142</v>
      </c>
      <c r="AA1250" s="62" t="s">
        <v>142</v>
      </c>
      <c r="AB1250" s="48" t="s">
        <v>142</v>
      </c>
      <c r="AC1250" s="48" t="s">
        <v>142</v>
      </c>
      <c r="AD1250" s="48" t="s">
        <v>142</v>
      </c>
      <c r="AE1250" s="48" t="s">
        <v>142</v>
      </c>
      <c r="AF1250" s="48" t="s">
        <v>142</v>
      </c>
      <c r="AG1250" s="48" t="s">
        <v>142</v>
      </c>
      <c r="AH1250" s="48" t="s">
        <v>142</v>
      </c>
      <c r="AI1250" s="48" t="s">
        <v>142</v>
      </c>
      <c r="AJ1250" s="48" t="s">
        <v>142</v>
      </c>
      <c r="AK1250" s="48" t="s">
        <v>142</v>
      </c>
      <c r="AL1250" s="48" t="s">
        <v>142</v>
      </c>
      <c r="AM1250" s="48" t="s">
        <v>142</v>
      </c>
      <c r="AN1250" s="48" t="s">
        <v>142</v>
      </c>
      <c r="AO1250" s="37" t="s">
        <v>142</v>
      </c>
      <c r="AP1250" s="37" t="s">
        <v>142</v>
      </c>
      <c r="AQ1250" s="37" t="s">
        <v>142</v>
      </c>
      <c r="AR1250" s="37" t="s">
        <v>142</v>
      </c>
      <c r="AS1250" s="37" t="s">
        <v>142</v>
      </c>
      <c r="AT1250" s="37" t="s">
        <v>142</v>
      </c>
      <c r="AU1250" s="37" t="s">
        <v>142</v>
      </c>
      <c r="AV1250" s="37" t="s">
        <v>142</v>
      </c>
      <c r="AW1250" s="37" t="s">
        <v>142</v>
      </c>
      <c r="AX1250" s="37" t="s">
        <v>142</v>
      </c>
      <c r="AY1250" s="37" t="s">
        <v>142</v>
      </c>
      <c r="AZ1250" s="37" t="s">
        <v>142</v>
      </c>
      <c r="BA1250" s="37" t="s">
        <v>142</v>
      </c>
      <c r="BB1250" s="37" t="s">
        <v>142</v>
      </c>
      <c r="BC1250" s="37" t="s">
        <v>142</v>
      </c>
      <c r="BD1250" s="37" t="s">
        <v>142</v>
      </c>
      <c r="BE1250" s="37" t="s">
        <v>142</v>
      </c>
      <c r="BF1250" s="37" t="s">
        <v>142</v>
      </c>
      <c r="BG1250" s="37" t="s">
        <v>142</v>
      </c>
      <c r="BH1250" s="37" t="s">
        <v>142</v>
      </c>
      <c r="BI1250" s="37" t="s">
        <v>142</v>
      </c>
      <c r="BJ1250" s="37" t="s">
        <v>142</v>
      </c>
      <c r="BK1250" s="37" t="s">
        <v>142</v>
      </c>
      <c r="BL1250" s="37" t="s">
        <v>142</v>
      </c>
      <c r="BM1250" s="37" t="s">
        <v>142</v>
      </c>
      <c r="BN1250" s="37" t="s">
        <v>142</v>
      </c>
      <c r="BO1250" s="37" t="s">
        <v>142</v>
      </c>
      <c r="BP1250" s="37" t="s">
        <v>142</v>
      </c>
      <c r="BQ1250" s="37" t="s">
        <v>142</v>
      </c>
      <c r="BR1250" s="37" t="s">
        <v>142</v>
      </c>
      <c r="BS1250" s="37" t="s">
        <v>142</v>
      </c>
      <c r="BT1250" s="37" t="s">
        <v>142</v>
      </c>
      <c r="BU1250" s="37" t="s">
        <v>142</v>
      </c>
      <c r="BV1250" s="37" t="s">
        <v>142</v>
      </c>
      <c r="BW1250" s="37" t="s">
        <v>142</v>
      </c>
      <c r="BX1250" s="37" t="s">
        <v>142</v>
      </c>
      <c r="BY1250" s="37" t="s">
        <v>142</v>
      </c>
      <c r="BZ1250" s="37" t="s">
        <v>142</v>
      </c>
      <c r="CA1250" s="37" t="s">
        <v>142</v>
      </c>
      <c r="CB1250" s="37" t="s">
        <v>142</v>
      </c>
    </row>
    <row r="1251" spans="1:80" s="58" customFormat="1" ht="29.25" customHeight="1" x14ac:dyDescent="0.3">
      <c r="A1251" s="75">
        <v>1250</v>
      </c>
      <c r="B1251" s="73">
        <v>124181</v>
      </c>
      <c r="C1251" s="99" t="e">
        <v>#N/A</v>
      </c>
      <c r="D1251" s="71" t="s">
        <v>72</v>
      </c>
      <c r="E1251" s="71" t="s">
        <v>73</v>
      </c>
      <c r="F1251" s="99" t="s">
        <v>6930</v>
      </c>
      <c r="G1251" s="38" t="s">
        <v>6931</v>
      </c>
      <c r="H1251" s="76" t="s">
        <v>5712</v>
      </c>
      <c r="I1251" s="136" t="s">
        <v>6932</v>
      </c>
      <c r="J1251" s="138" t="s">
        <v>6933</v>
      </c>
      <c r="K1251" s="76" t="s">
        <v>2876</v>
      </c>
      <c r="L1251" s="76" t="s">
        <v>3263</v>
      </c>
      <c r="M1251" s="86">
        <v>45656</v>
      </c>
      <c r="N1251" s="86">
        <v>45656</v>
      </c>
      <c r="O1251" s="86">
        <v>45776</v>
      </c>
      <c r="P1251" s="76">
        <v>4</v>
      </c>
      <c r="Q1251" s="76">
        <v>0</v>
      </c>
      <c r="R1251" s="76">
        <v>120</v>
      </c>
      <c r="S1251" s="76" t="s">
        <v>1144</v>
      </c>
      <c r="T1251" s="69">
        <v>3272500</v>
      </c>
      <c r="U1251" s="69" t="s">
        <v>644</v>
      </c>
      <c r="V1251" s="61">
        <v>2225</v>
      </c>
      <c r="W1251" s="74" t="s">
        <v>6880</v>
      </c>
      <c r="X1251" s="137" t="s">
        <v>6934</v>
      </c>
      <c r="Y1251" s="61">
        <v>2849</v>
      </c>
      <c r="Z1251" s="74">
        <v>45657</v>
      </c>
      <c r="AA1251" s="109">
        <v>3272500</v>
      </c>
      <c r="AB1251" s="77" t="s">
        <v>84</v>
      </c>
      <c r="AC1251" s="86">
        <v>45656</v>
      </c>
      <c r="AD1251" s="48" t="s">
        <v>644</v>
      </c>
      <c r="AE1251" s="8" t="s">
        <v>6935</v>
      </c>
      <c r="AF1251" s="77" t="s">
        <v>2884</v>
      </c>
      <c r="AG1251" s="61" t="s">
        <v>654</v>
      </c>
      <c r="AH1251" s="61" t="s">
        <v>808</v>
      </c>
      <c r="AI1251" s="48" t="s">
        <v>77</v>
      </c>
      <c r="AJ1251" s="48" t="s">
        <v>77</v>
      </c>
      <c r="AK1251" s="49"/>
      <c r="AL1251" s="50"/>
      <c r="AM1251" s="48" t="s">
        <v>77</v>
      </c>
      <c r="AN1251" s="48" t="s">
        <v>77</v>
      </c>
      <c r="AO1251" s="48" t="s">
        <v>77</v>
      </c>
      <c r="AP1251" s="48" t="s">
        <v>77</v>
      </c>
      <c r="AQ1251" s="48" t="s">
        <v>77</v>
      </c>
      <c r="AR1251" s="48" t="s">
        <v>77</v>
      </c>
      <c r="AS1251" s="48" t="s">
        <v>77</v>
      </c>
      <c r="AT1251" s="51"/>
      <c r="AU1251" s="51"/>
      <c r="AV1251" s="51"/>
      <c r="AW1251" s="51"/>
      <c r="AX1251" s="52"/>
      <c r="AY1251" s="37"/>
      <c r="AZ1251" s="37"/>
      <c r="BA1251" s="75"/>
      <c r="BB1251" s="75"/>
      <c r="BC1251" s="75"/>
      <c r="BD1251" s="75"/>
      <c r="BE1251" s="75"/>
      <c r="BF1251" s="75"/>
      <c r="BG1251" s="75"/>
      <c r="BH1251" s="75"/>
      <c r="BI1251" s="75"/>
      <c r="BJ1251" s="75"/>
      <c r="BK1251" s="75"/>
      <c r="BL1251" s="75"/>
      <c r="BM1251" s="75"/>
      <c r="BN1251" s="75"/>
      <c r="BO1251" s="75"/>
      <c r="BP1251" s="75"/>
      <c r="BQ1251" s="75"/>
      <c r="BR1251" s="75"/>
      <c r="BS1251" s="75"/>
      <c r="BT1251" s="75"/>
      <c r="BU1251" s="75"/>
      <c r="BV1251" s="75"/>
      <c r="BW1251" s="75"/>
      <c r="BX1251" s="64">
        <f>O1251</f>
        <v>45776</v>
      </c>
      <c r="BY1251" s="65">
        <f>R1251+AX1251</f>
        <v>120</v>
      </c>
      <c r="BZ1251" s="66" t="str">
        <f>S1251</f>
        <v>4 MESES</v>
      </c>
      <c r="CA1251" s="69">
        <f>T1251+AL1251</f>
        <v>3272500</v>
      </c>
      <c r="CB1251" s="66" t="s">
        <v>656</v>
      </c>
    </row>
    <row r="1252" spans="1:80" s="58" customFormat="1" ht="29.25" customHeight="1" x14ac:dyDescent="0.3">
      <c r="A1252" s="75">
        <v>1251</v>
      </c>
      <c r="B1252" s="73">
        <v>124181</v>
      </c>
      <c r="C1252" s="99" t="e">
        <v>#N/A</v>
      </c>
      <c r="D1252" s="71" t="s">
        <v>72</v>
      </c>
      <c r="E1252" s="71" t="s">
        <v>73</v>
      </c>
      <c r="F1252" s="99" t="s">
        <v>6936</v>
      </c>
      <c r="G1252" s="38" t="s">
        <v>6937</v>
      </c>
      <c r="H1252" s="76" t="s">
        <v>5712</v>
      </c>
      <c r="I1252" s="136" t="s">
        <v>6938</v>
      </c>
      <c r="J1252" s="138" t="s">
        <v>6933</v>
      </c>
      <c r="K1252" s="76" t="s">
        <v>2876</v>
      </c>
      <c r="L1252" s="76" t="s">
        <v>3263</v>
      </c>
      <c r="M1252" s="86">
        <v>45656</v>
      </c>
      <c r="N1252" s="86">
        <v>45656</v>
      </c>
      <c r="O1252" s="86">
        <v>45776</v>
      </c>
      <c r="P1252" s="76">
        <v>4</v>
      </c>
      <c r="Q1252" s="76">
        <v>0</v>
      </c>
      <c r="R1252" s="76">
        <v>120</v>
      </c>
      <c r="S1252" s="76" t="s">
        <v>1144</v>
      </c>
      <c r="T1252" s="69">
        <v>2882905</v>
      </c>
      <c r="U1252" s="69" t="s">
        <v>644</v>
      </c>
      <c r="V1252" s="61">
        <v>2225</v>
      </c>
      <c r="W1252" s="74" t="s">
        <v>6880</v>
      </c>
      <c r="X1252" s="137" t="s">
        <v>6934</v>
      </c>
      <c r="Y1252" s="61">
        <v>2850</v>
      </c>
      <c r="Z1252" s="74">
        <v>45657</v>
      </c>
      <c r="AA1252" s="109">
        <v>2882905</v>
      </c>
      <c r="AB1252" s="77" t="s">
        <v>84</v>
      </c>
      <c r="AC1252" s="86">
        <v>45656</v>
      </c>
      <c r="AD1252" s="48" t="s">
        <v>644</v>
      </c>
      <c r="AE1252" s="8" t="s">
        <v>6939</v>
      </c>
      <c r="AF1252" s="77" t="s">
        <v>2884</v>
      </c>
      <c r="AG1252" s="61" t="s">
        <v>654</v>
      </c>
      <c r="AH1252" s="61" t="s">
        <v>808</v>
      </c>
      <c r="AI1252" s="48" t="s">
        <v>77</v>
      </c>
      <c r="AJ1252" s="48" t="s">
        <v>77</v>
      </c>
      <c r="AK1252" s="49"/>
      <c r="AL1252" s="50"/>
      <c r="AM1252" s="48" t="s">
        <v>77</v>
      </c>
      <c r="AN1252" s="48" t="s">
        <v>77</v>
      </c>
      <c r="AO1252" s="48" t="s">
        <v>77</v>
      </c>
      <c r="AP1252" s="48" t="s">
        <v>77</v>
      </c>
      <c r="AQ1252" s="48" t="s">
        <v>77</v>
      </c>
      <c r="AR1252" s="48" t="s">
        <v>77</v>
      </c>
      <c r="AS1252" s="48" t="s">
        <v>77</v>
      </c>
      <c r="AT1252" s="51"/>
      <c r="AU1252" s="51"/>
      <c r="AV1252" s="51"/>
      <c r="AW1252" s="51"/>
      <c r="AX1252" s="52"/>
      <c r="AY1252" s="37"/>
      <c r="AZ1252" s="37"/>
      <c r="BA1252" s="75"/>
      <c r="BB1252" s="75"/>
      <c r="BC1252" s="75"/>
      <c r="BD1252" s="75"/>
      <c r="BE1252" s="75"/>
      <c r="BF1252" s="75"/>
      <c r="BG1252" s="75"/>
      <c r="BH1252" s="75"/>
      <c r="BI1252" s="75"/>
      <c r="BJ1252" s="75"/>
      <c r="BK1252" s="75"/>
      <c r="BL1252" s="75"/>
      <c r="BM1252" s="75"/>
      <c r="BN1252" s="75"/>
      <c r="BO1252" s="75"/>
      <c r="BP1252" s="75"/>
      <c r="BQ1252" s="75"/>
      <c r="BR1252" s="75"/>
      <c r="BS1252" s="75"/>
      <c r="BT1252" s="75"/>
      <c r="BU1252" s="75"/>
      <c r="BV1252" s="75"/>
      <c r="BW1252" s="75"/>
      <c r="BX1252" s="64">
        <f>O1252</f>
        <v>45776</v>
      </c>
      <c r="BY1252" s="65">
        <f>R1252+AX1252</f>
        <v>120</v>
      </c>
      <c r="BZ1252" s="66" t="str">
        <f>S1252</f>
        <v>4 MESES</v>
      </c>
      <c r="CA1252" s="69">
        <f>T1252+AL1252</f>
        <v>2882905</v>
      </c>
      <c r="CB1252" s="66" t="s">
        <v>656</v>
      </c>
    </row>
    <row r="1253" spans="1:80" s="58" customFormat="1" ht="29.25" customHeight="1" x14ac:dyDescent="0.3">
      <c r="A1253" s="75">
        <v>1252</v>
      </c>
      <c r="B1253" s="73">
        <v>124181</v>
      </c>
      <c r="C1253" s="99" t="e">
        <v>#N/A</v>
      </c>
      <c r="D1253" s="71" t="s">
        <v>6940</v>
      </c>
      <c r="E1253" s="71" t="s">
        <v>6941</v>
      </c>
      <c r="F1253" s="99" t="s">
        <v>6942</v>
      </c>
      <c r="G1253" s="38" t="s">
        <v>6943</v>
      </c>
      <c r="H1253" s="76" t="s">
        <v>5712</v>
      </c>
      <c r="I1253" s="136" t="s">
        <v>6944</v>
      </c>
      <c r="J1253" s="138" t="s">
        <v>6933</v>
      </c>
      <c r="K1253" s="76" t="s">
        <v>2876</v>
      </c>
      <c r="L1253" s="76" t="s">
        <v>3263</v>
      </c>
      <c r="M1253" s="86">
        <v>45656</v>
      </c>
      <c r="N1253" s="86">
        <v>45656</v>
      </c>
      <c r="O1253" s="86">
        <v>45776</v>
      </c>
      <c r="P1253" s="76">
        <v>4</v>
      </c>
      <c r="Q1253" s="76">
        <v>0</v>
      </c>
      <c r="R1253" s="76">
        <v>120</v>
      </c>
      <c r="S1253" s="76" t="s">
        <v>1144</v>
      </c>
      <c r="T1253" s="69">
        <v>491873310</v>
      </c>
      <c r="U1253" s="69" t="s">
        <v>644</v>
      </c>
      <c r="V1253" s="61" t="s">
        <v>6945</v>
      </c>
      <c r="W1253" s="74" t="s">
        <v>6880</v>
      </c>
      <c r="X1253" s="137" t="s">
        <v>6934</v>
      </c>
      <c r="Y1253" s="61" t="s">
        <v>6946</v>
      </c>
      <c r="Z1253" s="74" t="s">
        <v>6947</v>
      </c>
      <c r="AA1253" s="109" t="s">
        <v>6948</v>
      </c>
      <c r="AB1253" s="77" t="s">
        <v>84</v>
      </c>
      <c r="AC1253" s="86">
        <v>45656</v>
      </c>
      <c r="AD1253" s="48" t="s">
        <v>644</v>
      </c>
      <c r="AE1253" s="8" t="s">
        <v>6949</v>
      </c>
      <c r="AF1253" s="77" t="s">
        <v>2884</v>
      </c>
      <c r="AG1253" s="61" t="s">
        <v>654</v>
      </c>
      <c r="AH1253" s="61" t="s">
        <v>808</v>
      </c>
      <c r="AI1253" s="48" t="s">
        <v>3174</v>
      </c>
      <c r="AJ1253" s="59">
        <v>45775</v>
      </c>
      <c r="AK1253" s="49"/>
      <c r="AL1253" s="50"/>
      <c r="AM1253" s="48" t="s">
        <v>77</v>
      </c>
      <c r="AN1253" s="48" t="s">
        <v>77</v>
      </c>
      <c r="AO1253" s="48" t="s">
        <v>77</v>
      </c>
      <c r="AP1253" s="48" t="s">
        <v>77</v>
      </c>
      <c r="AQ1253" s="48" t="s">
        <v>77</v>
      </c>
      <c r="AR1253" s="48" t="s">
        <v>77</v>
      </c>
      <c r="AS1253" s="48" t="s">
        <v>77</v>
      </c>
      <c r="AT1253" s="76">
        <v>2</v>
      </c>
      <c r="AU1253" s="76">
        <v>0</v>
      </c>
      <c r="AV1253" s="76">
        <v>60</v>
      </c>
      <c r="AW1253" s="76" t="s">
        <v>4484</v>
      </c>
      <c r="AX1253" s="52">
        <v>60</v>
      </c>
      <c r="AY1253" s="57">
        <v>45838</v>
      </c>
      <c r="AZ1253" s="37"/>
      <c r="BA1253" s="75"/>
      <c r="BB1253" s="75"/>
      <c r="BC1253" s="75"/>
      <c r="BD1253" s="75"/>
      <c r="BE1253" s="75"/>
      <c r="BF1253" s="75"/>
      <c r="BG1253" s="75"/>
      <c r="BH1253" s="75"/>
      <c r="BI1253" s="75"/>
      <c r="BJ1253" s="75"/>
      <c r="BK1253" s="75"/>
      <c r="BL1253" s="75"/>
      <c r="BM1253" s="75"/>
      <c r="BN1253" s="75"/>
      <c r="BO1253" s="75"/>
      <c r="BP1253" s="75"/>
      <c r="BQ1253" s="75"/>
      <c r="BR1253" s="75"/>
      <c r="BS1253" s="75"/>
      <c r="BT1253" s="75"/>
      <c r="BU1253" s="75"/>
      <c r="BV1253" s="76"/>
      <c r="BW1253" s="86"/>
      <c r="BX1253" s="64">
        <v>45838</v>
      </c>
      <c r="BY1253" s="65">
        <f>R1253+AX1253</f>
        <v>180</v>
      </c>
      <c r="BZ1253" s="66" t="s">
        <v>2888</v>
      </c>
      <c r="CA1253" s="69">
        <f>T1253+AL1253</f>
        <v>491873310</v>
      </c>
      <c r="CB1253" s="66" t="s">
        <v>2890</v>
      </c>
    </row>
    <row r="1254" spans="1:80" s="58" customFormat="1" ht="29.25" customHeight="1" x14ac:dyDescent="0.3">
      <c r="A1254" s="34">
        <v>1253</v>
      </c>
      <c r="B1254" s="37" t="s">
        <v>142</v>
      </c>
      <c r="C1254" s="37" t="s">
        <v>142</v>
      </c>
      <c r="D1254" s="37" t="s">
        <v>142</v>
      </c>
      <c r="E1254" s="37" t="s">
        <v>142</v>
      </c>
      <c r="F1254" s="37" t="s">
        <v>142</v>
      </c>
      <c r="G1254" s="61" t="s">
        <v>142</v>
      </c>
      <c r="H1254" s="37" t="s">
        <v>142</v>
      </c>
      <c r="I1254" s="37" t="s">
        <v>142</v>
      </c>
      <c r="J1254" s="37" t="s">
        <v>142</v>
      </c>
      <c r="K1254" s="37" t="s">
        <v>142</v>
      </c>
      <c r="L1254" s="37" t="s">
        <v>142</v>
      </c>
      <c r="M1254" s="37" t="s">
        <v>142</v>
      </c>
      <c r="N1254" s="37" t="s">
        <v>142</v>
      </c>
      <c r="O1254" s="37" t="s">
        <v>142</v>
      </c>
      <c r="P1254" s="37" t="s">
        <v>142</v>
      </c>
      <c r="Q1254" s="37" t="s">
        <v>142</v>
      </c>
      <c r="R1254" s="37" t="s">
        <v>142</v>
      </c>
      <c r="S1254" s="37" t="s">
        <v>142</v>
      </c>
      <c r="T1254" s="48" t="s">
        <v>142</v>
      </c>
      <c r="U1254" s="37" t="s">
        <v>142</v>
      </c>
      <c r="V1254" s="48" t="s">
        <v>142</v>
      </c>
      <c r="W1254" s="48" t="s">
        <v>142</v>
      </c>
      <c r="X1254" s="48" t="s">
        <v>142</v>
      </c>
      <c r="Y1254" s="48" t="s">
        <v>142</v>
      </c>
      <c r="Z1254" s="48" t="s">
        <v>142</v>
      </c>
      <c r="AA1254" s="62" t="s">
        <v>142</v>
      </c>
      <c r="AB1254" s="48" t="s">
        <v>142</v>
      </c>
      <c r="AC1254" s="48" t="s">
        <v>142</v>
      </c>
      <c r="AD1254" s="48" t="s">
        <v>142</v>
      </c>
      <c r="AE1254" s="48" t="s">
        <v>142</v>
      </c>
      <c r="AF1254" s="48" t="s">
        <v>142</v>
      </c>
      <c r="AG1254" s="48" t="s">
        <v>142</v>
      </c>
      <c r="AH1254" s="48" t="s">
        <v>142</v>
      </c>
      <c r="AI1254" s="48" t="s">
        <v>142</v>
      </c>
      <c r="AJ1254" s="48" t="s">
        <v>142</v>
      </c>
      <c r="AK1254" s="48" t="s">
        <v>142</v>
      </c>
      <c r="AL1254" s="48" t="s">
        <v>142</v>
      </c>
      <c r="AM1254" s="48" t="s">
        <v>142</v>
      </c>
      <c r="AN1254" s="48" t="s">
        <v>142</v>
      </c>
      <c r="AO1254" s="37" t="s">
        <v>142</v>
      </c>
      <c r="AP1254" s="37" t="s">
        <v>142</v>
      </c>
      <c r="AQ1254" s="37" t="s">
        <v>142</v>
      </c>
      <c r="AR1254" s="37" t="s">
        <v>142</v>
      </c>
      <c r="AS1254" s="37" t="s">
        <v>142</v>
      </c>
      <c r="AT1254" s="37" t="s">
        <v>142</v>
      </c>
      <c r="AU1254" s="37" t="s">
        <v>142</v>
      </c>
      <c r="AV1254" s="37" t="s">
        <v>142</v>
      </c>
      <c r="AW1254" s="37" t="s">
        <v>142</v>
      </c>
      <c r="AX1254" s="37" t="s">
        <v>142</v>
      </c>
      <c r="AY1254" s="37" t="s">
        <v>142</v>
      </c>
      <c r="AZ1254" s="37" t="s">
        <v>142</v>
      </c>
      <c r="BA1254" s="37" t="s">
        <v>142</v>
      </c>
      <c r="BB1254" s="37" t="s">
        <v>142</v>
      </c>
      <c r="BC1254" s="37" t="s">
        <v>142</v>
      </c>
      <c r="BD1254" s="37" t="s">
        <v>142</v>
      </c>
      <c r="BE1254" s="37" t="s">
        <v>142</v>
      </c>
      <c r="BF1254" s="37" t="s">
        <v>142</v>
      </c>
      <c r="BG1254" s="37" t="s">
        <v>142</v>
      </c>
      <c r="BH1254" s="37" t="s">
        <v>142</v>
      </c>
      <c r="BI1254" s="37" t="s">
        <v>142</v>
      </c>
      <c r="BJ1254" s="37" t="s">
        <v>142</v>
      </c>
      <c r="BK1254" s="37" t="s">
        <v>142</v>
      </c>
      <c r="BL1254" s="37" t="s">
        <v>142</v>
      </c>
      <c r="BM1254" s="37" t="s">
        <v>142</v>
      </c>
      <c r="BN1254" s="37" t="s">
        <v>142</v>
      </c>
      <c r="BO1254" s="37" t="s">
        <v>142</v>
      </c>
      <c r="BP1254" s="37" t="s">
        <v>142</v>
      </c>
      <c r="BQ1254" s="37" t="s">
        <v>142</v>
      </c>
      <c r="BR1254" s="37" t="s">
        <v>142</v>
      </c>
      <c r="BS1254" s="37" t="s">
        <v>142</v>
      </c>
      <c r="BT1254" s="37" t="s">
        <v>142</v>
      </c>
      <c r="BU1254" s="37" t="s">
        <v>142</v>
      </c>
      <c r="BV1254" s="37" t="s">
        <v>142</v>
      </c>
      <c r="BW1254" s="37" t="s">
        <v>142</v>
      </c>
      <c r="BX1254" s="37" t="s">
        <v>142</v>
      </c>
      <c r="BY1254" s="37" t="s">
        <v>142</v>
      </c>
      <c r="BZ1254" s="37" t="s">
        <v>142</v>
      </c>
      <c r="CA1254" s="37" t="s">
        <v>142</v>
      </c>
      <c r="CB1254" s="37" t="s">
        <v>142</v>
      </c>
    </row>
    <row r="1255" spans="1:80" s="58" customFormat="1" ht="29.25" customHeight="1" x14ac:dyDescent="0.3">
      <c r="A1255" s="75">
        <v>1254</v>
      </c>
      <c r="B1255" s="73">
        <v>126119</v>
      </c>
      <c r="C1255" s="99" t="e">
        <v>#N/A</v>
      </c>
      <c r="D1255" s="71" t="s">
        <v>6950</v>
      </c>
      <c r="E1255" s="71" t="s">
        <v>6951</v>
      </c>
      <c r="F1255" s="99" t="s">
        <v>6952</v>
      </c>
      <c r="G1255" s="38" t="s">
        <v>6953</v>
      </c>
      <c r="H1255" s="76" t="s">
        <v>5712</v>
      </c>
      <c r="I1255" s="136" t="s">
        <v>6954</v>
      </c>
      <c r="J1255" s="138" t="s">
        <v>6955</v>
      </c>
      <c r="K1255" s="66" t="s">
        <v>80</v>
      </c>
      <c r="L1255" s="76" t="s">
        <v>4446</v>
      </c>
      <c r="M1255" s="86">
        <v>45657</v>
      </c>
      <c r="N1255" s="86">
        <v>45741</v>
      </c>
      <c r="O1255" s="86">
        <v>46015</v>
      </c>
      <c r="P1255" s="76">
        <v>9</v>
      </c>
      <c r="Q1255" s="76">
        <v>0</v>
      </c>
      <c r="R1255" s="76">
        <v>270</v>
      </c>
      <c r="S1255" s="76" t="s">
        <v>6607</v>
      </c>
      <c r="T1255" s="69">
        <v>4210794878</v>
      </c>
      <c r="U1255" s="69" t="s">
        <v>644</v>
      </c>
      <c r="V1255" s="61" t="s">
        <v>6956</v>
      </c>
      <c r="W1255" s="74" t="s">
        <v>6843</v>
      </c>
      <c r="X1255" s="137" t="s">
        <v>6957</v>
      </c>
      <c r="Y1255" s="61" t="s">
        <v>6958</v>
      </c>
      <c r="Z1255" s="74" t="s">
        <v>6959</v>
      </c>
      <c r="AA1255" s="109" t="s">
        <v>6957</v>
      </c>
      <c r="AB1255" s="77" t="s">
        <v>84</v>
      </c>
      <c r="AC1255" s="86">
        <v>45657</v>
      </c>
      <c r="AD1255" s="48" t="s">
        <v>6960</v>
      </c>
      <c r="AE1255" s="8" t="s">
        <v>6961</v>
      </c>
      <c r="AF1255" s="77" t="s">
        <v>87</v>
      </c>
      <c r="AG1255" s="61" t="s">
        <v>654</v>
      </c>
      <c r="AH1255" s="61" t="s">
        <v>6962</v>
      </c>
      <c r="AI1255" s="48" t="s">
        <v>77</v>
      </c>
      <c r="AJ1255" s="48" t="s">
        <v>77</v>
      </c>
      <c r="AK1255" s="49"/>
      <c r="AL1255" s="50"/>
      <c r="AM1255" s="48" t="s">
        <v>77</v>
      </c>
      <c r="AN1255" s="48" t="s">
        <v>77</v>
      </c>
      <c r="AO1255" s="48" t="s">
        <v>77</v>
      </c>
      <c r="AP1255" s="48" t="s">
        <v>77</v>
      </c>
      <c r="AQ1255" s="48" t="s">
        <v>77</v>
      </c>
      <c r="AR1255" s="48" t="s">
        <v>77</v>
      </c>
      <c r="AS1255" s="48" t="s">
        <v>77</v>
      </c>
      <c r="AT1255" s="51"/>
      <c r="AU1255" s="51"/>
      <c r="AV1255" s="51"/>
      <c r="AW1255" s="51"/>
      <c r="AX1255" s="52"/>
      <c r="AY1255" s="37"/>
      <c r="AZ1255" s="37"/>
      <c r="BA1255" s="75"/>
      <c r="BB1255" s="75"/>
      <c r="BC1255" s="75"/>
      <c r="BD1255" s="75"/>
      <c r="BE1255" s="75"/>
      <c r="BF1255" s="75"/>
      <c r="BG1255" s="75"/>
      <c r="BH1255" s="75"/>
      <c r="BI1255" s="75"/>
      <c r="BJ1255" s="75"/>
      <c r="BK1255" s="75"/>
      <c r="BL1255" s="75"/>
      <c r="BM1255" s="75"/>
      <c r="BN1255" s="75"/>
      <c r="BO1255" s="75"/>
      <c r="BP1255" s="75"/>
      <c r="BQ1255" s="75"/>
      <c r="BR1255" s="75"/>
      <c r="BS1255" s="75"/>
      <c r="BT1255" s="75"/>
      <c r="BU1255" s="75"/>
      <c r="BV1255" s="75"/>
      <c r="BW1255" s="75"/>
      <c r="BX1255" s="64">
        <f>O1255</f>
        <v>46015</v>
      </c>
      <c r="BY1255" s="65">
        <f>R1255+AX1255</f>
        <v>270</v>
      </c>
      <c r="BZ1255" s="66" t="str">
        <f>S1255</f>
        <v>9 MESES</v>
      </c>
      <c r="CA1255" s="69">
        <f>T1255+AL1255</f>
        <v>4210794878</v>
      </c>
      <c r="CB1255" s="66" t="s">
        <v>2890</v>
      </c>
    </row>
    <row r="1256" spans="1:80" x14ac:dyDescent="0.3">
      <c r="T1256" s="1"/>
      <c r="U1256" s="11"/>
    </row>
  </sheetData>
  <autoFilter ref="A1:CB1" xr:uid="{00000000-0001-0000-0000-000000000000}">
    <filterColumn colId="45" showButton="0"/>
    <filterColumn colId="46" showButton="0"/>
    <filterColumn colId="47" showButton="0"/>
    <filterColumn colId="54" showButton="0"/>
    <filterColumn colId="55" showButton="0"/>
    <filterColumn colId="56" showButton="0"/>
  </autoFilter>
  <mergeCells count="2">
    <mergeCell ref="AT1:AW1"/>
    <mergeCell ref="BC1:BF1"/>
  </mergeCells>
  <conditionalFormatting sqref="B29:B321 B9:B27 B323:B477 B698:B747 B749:B962 B964:B1032 B2:B7 B479:B696">
    <cfRule type="duplicateValues" dxfId="15" priority="302"/>
  </conditionalFormatting>
  <conditionalFormatting sqref="B1034:B1247">
    <cfRule type="duplicateValues" dxfId="14" priority="288"/>
  </conditionalFormatting>
  <conditionalFormatting sqref="B1249 B1251:B1253">
    <cfRule type="duplicateValues" dxfId="13" priority="15"/>
  </conditionalFormatting>
  <conditionalFormatting sqref="B1255">
    <cfRule type="duplicateValues" dxfId="12" priority="8"/>
  </conditionalFormatting>
  <conditionalFormatting sqref="V798">
    <cfRule type="duplicateValues" dxfId="11" priority="75"/>
  </conditionalFormatting>
  <conditionalFormatting sqref="V917">
    <cfRule type="duplicateValues" dxfId="10" priority="68"/>
  </conditionalFormatting>
  <conditionalFormatting sqref="V964:V1032 V2:V7 V9:V27 V29:V321 V323:V477 V479:V696 V698:V747 V749:V962">
    <cfRule type="duplicateValues" dxfId="9" priority="300"/>
  </conditionalFormatting>
  <conditionalFormatting sqref="V1183:V1186">
    <cfRule type="duplicateValues" dxfId="8" priority="286"/>
  </conditionalFormatting>
  <conditionalFormatting sqref="V1188:V1190">
    <cfRule type="duplicateValues" dxfId="7" priority="33"/>
  </conditionalFormatting>
  <conditionalFormatting sqref="V1249">
    <cfRule type="duplicateValues" dxfId="6" priority="10"/>
  </conditionalFormatting>
  <conditionalFormatting sqref="V1251:V1253">
    <cfRule type="duplicateValues" dxfId="5" priority="9"/>
  </conditionalFormatting>
  <conditionalFormatting sqref="V1255 V1034:V1247">
    <cfRule type="duplicateValues" dxfId="4" priority="287"/>
  </conditionalFormatting>
  <conditionalFormatting sqref="BN553">
    <cfRule type="duplicateValues" dxfId="3" priority="87"/>
    <cfRule type="duplicateValues" dxfId="2" priority="88"/>
  </conditionalFormatting>
  <conditionalFormatting sqref="BR553">
    <cfRule type="duplicateValues" dxfId="1" priority="89"/>
    <cfRule type="duplicateValues" dxfId="0" priority="90"/>
  </conditionalFormatting>
  <hyperlinks>
    <hyperlink ref="AE3" r:id="rId1" xr:uid="{061882E4-A5B0-4E7D-B6C1-AC378C5A0413}"/>
    <hyperlink ref="AE4" r:id="rId2" xr:uid="{C8A7B04E-311D-4A2D-9D74-E018DB423918}"/>
    <hyperlink ref="AE5" r:id="rId3" xr:uid="{74F6947D-04D2-4D83-A727-37543FA01DD5}"/>
    <hyperlink ref="AE6" r:id="rId4" xr:uid="{F3D046BC-21DB-4A67-9F11-7A13140EDA7A}"/>
    <hyperlink ref="AE7" r:id="rId5" xr:uid="{FF784841-F1EE-4F64-9E3D-3AF77C874255}"/>
    <hyperlink ref="AE9" r:id="rId6" xr:uid="{352AF77B-5B96-4026-BA7B-AB1825931DAF}"/>
    <hyperlink ref="AE10" r:id="rId7" xr:uid="{27918D09-A782-4A6B-B3FC-0333D40E93C8}"/>
    <hyperlink ref="AE11" r:id="rId8" xr:uid="{AB929C7A-0641-4AF9-96FF-92800F7633BD}"/>
    <hyperlink ref="AE12" r:id="rId9" xr:uid="{39979485-F0F7-4F63-9406-21D780A75F8F}"/>
    <hyperlink ref="AE13" r:id="rId10" xr:uid="{3EEABE46-E106-4074-903C-DCE30928162B}"/>
    <hyperlink ref="AE14" r:id="rId11" xr:uid="{376561FD-7F08-4A86-9308-23260E50F2ED}"/>
    <hyperlink ref="AE15" r:id="rId12" xr:uid="{CCC116A5-F72C-48B9-980F-F289395F18AA}"/>
    <hyperlink ref="AE16" r:id="rId13" xr:uid="{92CC14CA-03CE-4257-AC89-C96D919A3068}"/>
    <hyperlink ref="AE17" r:id="rId14" xr:uid="{F96727B0-1833-4A12-9D13-FEC1C6E39552}"/>
    <hyperlink ref="AE18" r:id="rId15" xr:uid="{59A6169F-0732-45F6-8C55-EF81185DAAE5}"/>
    <hyperlink ref="AE19" r:id="rId16" xr:uid="{D7B51EEE-92CB-4C35-9DF2-7389FFA80D1C}"/>
    <hyperlink ref="AE20" r:id="rId17" xr:uid="{A54C9200-7D89-4EB6-803F-B4C3FAD9901D}"/>
    <hyperlink ref="AE21" r:id="rId18" xr:uid="{944DF3BD-CAA6-43D6-B574-53CE1DF9B00D}"/>
    <hyperlink ref="AE22" r:id="rId19" xr:uid="{7F7FA307-58B9-462F-A487-8C6A9CEDAEA5}"/>
    <hyperlink ref="AE23" r:id="rId20" xr:uid="{0418416A-5AB3-43BE-B909-EA58F8B00C7D}"/>
    <hyperlink ref="AE24" r:id="rId21" xr:uid="{D51BE389-7086-4197-8F6A-2392AECB640B}"/>
    <hyperlink ref="AE25" r:id="rId22" xr:uid="{F5A381DC-43FB-47AA-9700-1367AF64A9DD}"/>
    <hyperlink ref="AE26" r:id="rId23" xr:uid="{7FBB4378-FB61-4974-A85D-21FD1F562C1C}"/>
    <hyperlink ref="AE27" r:id="rId24" xr:uid="{417D4C73-43DC-426F-86BC-36F7C7A6C01A}"/>
    <hyperlink ref="AE29" r:id="rId25" xr:uid="{4D1002D3-6B37-4392-BBCC-4A52DC6DD15D}"/>
    <hyperlink ref="AE30" r:id="rId26" xr:uid="{C4089730-9AAD-45CB-BC82-0C07FEFE9733}"/>
    <hyperlink ref="AE31" r:id="rId27" xr:uid="{69A68A65-7663-4C60-8180-F2034937DFAF}"/>
    <hyperlink ref="AE32" r:id="rId28" xr:uid="{8111EE1B-BA25-4CB8-B3B5-F7014BCC8EFC}"/>
    <hyperlink ref="AE33" r:id="rId29" xr:uid="{61141835-1EBF-4975-A6B3-CEE626402ACB}"/>
    <hyperlink ref="AE34" r:id="rId30" xr:uid="{4A5987FC-81A2-47BB-97EC-ABCCF48379EC}"/>
    <hyperlink ref="AE35" r:id="rId31" xr:uid="{32442A8C-1B8D-4098-8695-539E18D8F6F8}"/>
    <hyperlink ref="AE36" r:id="rId32" xr:uid="{9C770118-A90F-4271-8AF9-D280533F15D6}"/>
    <hyperlink ref="AE37" r:id="rId33" xr:uid="{702465E5-0130-4908-BB18-7D570CEB400C}"/>
    <hyperlink ref="AE38" r:id="rId34" xr:uid="{6B5DA3BF-1C8D-4B83-A36D-989CB6FB31FC}"/>
    <hyperlink ref="AE39" r:id="rId35" xr:uid="{D573D272-F32B-4BBF-8F2C-C72D5A63776A}"/>
    <hyperlink ref="AE40" r:id="rId36" xr:uid="{08BF9C76-D545-4912-A07F-55A4C9B2276B}"/>
    <hyperlink ref="AE41" r:id="rId37" xr:uid="{F4DBFD86-A230-4E39-B528-B40D63310A57}"/>
    <hyperlink ref="AE42" r:id="rId38" xr:uid="{1D78DC00-9252-4FB8-ABE5-FEB98301EA04}"/>
    <hyperlink ref="AE43" r:id="rId39" xr:uid="{EDBED526-C31D-4570-B03C-B7F574812335}"/>
    <hyperlink ref="AE44" r:id="rId40" xr:uid="{5A5F5DDA-CECE-4721-AEEB-927A40C9BCA3}"/>
    <hyperlink ref="AE45" r:id="rId41" xr:uid="{9DC7C360-3F37-4238-8307-DB69282A5E49}"/>
    <hyperlink ref="AE46" r:id="rId42" xr:uid="{45C075DF-5284-42ED-AC51-B02103114D76}"/>
    <hyperlink ref="AE47" r:id="rId43" xr:uid="{02F983FE-CB3A-41EF-8D6B-8EE3AFEF6A07}"/>
    <hyperlink ref="AE48" r:id="rId44" xr:uid="{70AFF3C0-DDCB-45D7-8B5C-C4A0D2C74787}"/>
    <hyperlink ref="AE49" r:id="rId45" xr:uid="{C0670BBF-B987-43AD-907D-DE36852FFB5A}"/>
    <hyperlink ref="AE50" r:id="rId46" xr:uid="{41A86CAD-7D5B-449C-9940-9456276AFC2B}"/>
    <hyperlink ref="AE51" r:id="rId47" xr:uid="{80632E4D-F00A-4297-8791-A6564C0E1800}"/>
    <hyperlink ref="AE52" r:id="rId48" xr:uid="{48EF459A-6E1F-4C38-811D-1CB3DB4B0A1D}"/>
    <hyperlink ref="AE53" r:id="rId49" xr:uid="{C90A7D45-48B1-4FA5-AB61-22BDC5B7BDF0}"/>
    <hyperlink ref="AE54" r:id="rId50" xr:uid="{3890E355-5D3A-49A4-B38A-7612FC0B3F28}"/>
    <hyperlink ref="AE55" r:id="rId51" xr:uid="{91FD310D-B54E-46E0-B90A-8CDE5338B072}"/>
    <hyperlink ref="AE56" r:id="rId52" xr:uid="{78CA2CC8-1863-4F5F-9EFF-8540309AC1BC}"/>
    <hyperlink ref="AE57" r:id="rId53" xr:uid="{933832FA-DC2D-4BD0-8942-8B0628EAAD9D}"/>
    <hyperlink ref="AE58" r:id="rId54" xr:uid="{3160AA44-E64D-4DEF-AF59-C8C815BAFED9}"/>
    <hyperlink ref="AE59" r:id="rId55" xr:uid="{2DC46A31-3F04-41C5-8A09-D9B0C2951DA2}"/>
    <hyperlink ref="AE60" r:id="rId56" xr:uid="{82483A6B-35DC-4835-9DC8-C258A00077D2}"/>
    <hyperlink ref="AE61" r:id="rId57" xr:uid="{224108B9-A851-4A61-8E9B-F38A180D108D}"/>
    <hyperlink ref="AE62" r:id="rId58" xr:uid="{82C94A0A-2C47-44AF-BC26-BB14D03D1E77}"/>
    <hyperlink ref="AE63" r:id="rId59" xr:uid="{26DB061B-A0C2-4A17-A54D-5471A7FEE2DB}"/>
    <hyperlink ref="AE64" r:id="rId60" xr:uid="{C428A5DD-9512-4F25-B64B-C4718BFA1764}"/>
    <hyperlink ref="AE65" r:id="rId61" xr:uid="{67912917-4E18-4318-AD85-017EDBCCBEFA}"/>
    <hyperlink ref="AE66" r:id="rId62" xr:uid="{747F6330-57A8-4314-AD5F-8F723A994B39}"/>
    <hyperlink ref="AE67" r:id="rId63" xr:uid="{CF56D2B5-CD76-4F23-90E9-839AE6E7F0E3}"/>
    <hyperlink ref="AE68" r:id="rId64" xr:uid="{42636710-121A-4523-9528-4AF1BC08EA96}"/>
    <hyperlink ref="AE69" r:id="rId65" xr:uid="{3B620778-7BA6-4821-B7CD-445D6AD102BB}"/>
    <hyperlink ref="AE70" r:id="rId66" xr:uid="{8F689611-1839-4006-A534-04F5D73F1993}"/>
    <hyperlink ref="AE71" r:id="rId67" xr:uid="{70422120-DE7B-4577-9E87-8C06895BF529}"/>
    <hyperlink ref="AE72" r:id="rId68" xr:uid="{483DDDEA-33C3-4E23-BCDC-6DBFFB32231D}"/>
    <hyperlink ref="AE73" r:id="rId69" xr:uid="{5EEEB14A-DD79-4E92-A9BE-3C29BAF399DC}"/>
    <hyperlink ref="AE74" r:id="rId70" xr:uid="{DD42A181-9B6E-453E-AE6B-1EE8A87085CA}"/>
    <hyperlink ref="AE75" r:id="rId71" xr:uid="{31CE8293-CB29-4EA2-8827-6DCF59DC539E}"/>
    <hyperlink ref="AE76" r:id="rId72" xr:uid="{1F492EFF-595C-4FED-9112-4ED24DB92CE2}"/>
    <hyperlink ref="AE77" r:id="rId73" xr:uid="{6B0A6E5D-50AA-42B6-A53C-E4E4142D1A43}"/>
    <hyperlink ref="AE78" r:id="rId74" xr:uid="{71D11583-CB65-4996-BC70-797E3E9D97E9}"/>
    <hyperlink ref="AE79" r:id="rId75" xr:uid="{BB5CFB53-D073-4FF9-A5B5-E59246AE557B}"/>
    <hyperlink ref="AE80" r:id="rId76" xr:uid="{5E5C509A-F3ED-4458-9863-2B69E7406B2E}"/>
    <hyperlink ref="AE81" r:id="rId77" xr:uid="{881B8BA0-797B-4DA8-9E4F-A685FADC564E}"/>
    <hyperlink ref="AE82" r:id="rId78" xr:uid="{D43940CE-C3EA-4BF2-B16B-2B20E8FEA406}"/>
    <hyperlink ref="AE83" r:id="rId79" xr:uid="{3934B3FA-A945-48E1-8AD5-26388A61C4BA}"/>
    <hyperlink ref="AE84" r:id="rId80" xr:uid="{3ADCB9E1-65AF-45E8-8DE2-583D2B411433}"/>
    <hyperlink ref="AE85" r:id="rId81" xr:uid="{8144CE27-4BBE-4657-A2C3-E19B80A8C066}"/>
    <hyperlink ref="AE86" r:id="rId82" xr:uid="{D95E3BBB-2C31-4E00-8BFC-E19638FB7E62}"/>
    <hyperlink ref="AE87" r:id="rId83" xr:uid="{072BE7FE-98F3-486B-A19F-9E708646218D}"/>
    <hyperlink ref="AE88" r:id="rId84" xr:uid="{4A00706C-14D5-492A-99EC-702CCD54256F}"/>
    <hyperlink ref="AE89" r:id="rId85" xr:uid="{D13E59B8-0C9F-4AE6-8D7F-4873BADC6960}"/>
    <hyperlink ref="AE90" r:id="rId86" xr:uid="{7D9618C4-8A8F-4D42-A79A-AACF3724B8D5}"/>
    <hyperlink ref="AE91" r:id="rId87" xr:uid="{CF17E238-5C70-4D90-B707-545BCD3D8AAF}"/>
    <hyperlink ref="AE92" r:id="rId88" xr:uid="{AC0CB30A-7017-4356-9663-0C570E33BE74}"/>
    <hyperlink ref="AE93" r:id="rId89" xr:uid="{B8D70586-4234-42AD-8CFD-096FFDF9DACF}"/>
    <hyperlink ref="AE94" r:id="rId90" xr:uid="{8A1A590E-8C82-466F-A14D-303CD6406D53}"/>
    <hyperlink ref="AE95" r:id="rId91" xr:uid="{C032580E-DC5D-4775-8319-11E3169F76E0}"/>
    <hyperlink ref="AE96" r:id="rId92" xr:uid="{16F13EF8-3E8C-45B0-8EC8-959050C5C0F3}"/>
    <hyperlink ref="AE97" r:id="rId93" xr:uid="{18F7A4A6-9207-41A0-844A-21C3948CEC3F}"/>
    <hyperlink ref="AE98" r:id="rId94" xr:uid="{8A5F06F2-7ED5-4064-ABF1-103CAA478D3B}"/>
    <hyperlink ref="AE99" r:id="rId95" xr:uid="{FDF64A6E-777C-4A18-9F25-36E00C907118}"/>
    <hyperlink ref="AE100" r:id="rId96" xr:uid="{A9D7A864-6E4A-43E3-A822-1B674B1EBAE2}"/>
    <hyperlink ref="AE101" r:id="rId97" xr:uid="{BF99140A-17B1-48F1-B670-21AE8AE43C6D}"/>
    <hyperlink ref="AE102" r:id="rId98" xr:uid="{83F6D0B2-C2DF-47A8-AF42-48F55D565CE9}"/>
    <hyperlink ref="AE103" r:id="rId99" xr:uid="{7DF5CCFB-948A-4C18-9015-477BDC71606C}"/>
    <hyperlink ref="AE104" r:id="rId100" xr:uid="{4B2E1202-9675-40A2-8277-F090EB523DB0}"/>
    <hyperlink ref="AE105" r:id="rId101" xr:uid="{09C7A482-2717-4E29-893C-C42FF5A407E8}"/>
    <hyperlink ref="AE106" r:id="rId102" xr:uid="{4D7CA855-DAD6-4C31-8939-75D58D188170}"/>
    <hyperlink ref="AE107" r:id="rId103" xr:uid="{14D8D8E2-4C98-4086-9C52-D1BA2C0CB7B9}"/>
    <hyperlink ref="AE108" r:id="rId104" xr:uid="{5A33663C-46CE-43EA-8F63-1D21BA5C99E2}"/>
    <hyperlink ref="AE109" r:id="rId105" xr:uid="{2BEDF060-62F5-43C4-BEB3-021651B9761E}"/>
    <hyperlink ref="AE110" r:id="rId106" xr:uid="{D77F2101-88F4-4415-A594-78D3EA4427A7}"/>
    <hyperlink ref="AE111" r:id="rId107" xr:uid="{DC7C62F0-19B3-4A06-AE3B-2C257D0C19F0}"/>
    <hyperlink ref="AE112" r:id="rId108" xr:uid="{DA116302-B6FA-459C-9DF3-3ABCC06B919D}"/>
    <hyperlink ref="AE113" r:id="rId109" xr:uid="{2992ED6F-2044-4F10-8340-B750E2722F6F}"/>
    <hyperlink ref="AE114" r:id="rId110" xr:uid="{6E12DCB7-49C1-4103-9F0D-797279CB3345}"/>
    <hyperlink ref="AE115" r:id="rId111" xr:uid="{40C9AC8A-6D26-48F2-BB0F-D0846C13592E}"/>
    <hyperlink ref="AE116" r:id="rId112" xr:uid="{967A5F3D-3C75-4BA5-A8CA-24A5F662A856}"/>
    <hyperlink ref="AE117" r:id="rId113" xr:uid="{532948BC-96FB-4108-A9AC-12695E27C850}"/>
    <hyperlink ref="AE118" r:id="rId114" xr:uid="{84DFE7BE-3390-4FEB-8F82-4C816A72557B}"/>
    <hyperlink ref="AE119" r:id="rId115" xr:uid="{AB876FB6-768B-4E06-A389-1BA336B9CD95}"/>
    <hyperlink ref="AE120" r:id="rId116" xr:uid="{B1BD406D-D354-4088-B166-22875A89769B}"/>
    <hyperlink ref="AE121" r:id="rId117" xr:uid="{91951E1C-E508-4EF2-920E-AFB027FBE5A3}"/>
    <hyperlink ref="AE122" r:id="rId118" xr:uid="{19B35887-2456-45BF-83F3-0705FFEF3BEE}"/>
    <hyperlink ref="AE123" r:id="rId119" xr:uid="{149C74DC-5246-4B36-9323-A0BAD6AC303F}"/>
    <hyperlink ref="AE124" r:id="rId120" xr:uid="{D9195865-FCD4-4FB2-AEB5-CA01704F8523}"/>
    <hyperlink ref="AE125" r:id="rId121" xr:uid="{F463783B-DCA6-486A-9F38-620F6C49628A}"/>
    <hyperlink ref="AE126" r:id="rId122" xr:uid="{8D60FDDC-CE47-4D9D-8D01-F7A15EBACCD7}"/>
    <hyperlink ref="AE127" r:id="rId123" xr:uid="{A82F1542-CD5E-4A09-83C6-D4244FDF2732}"/>
    <hyperlink ref="AE128" r:id="rId124" xr:uid="{24B6791F-22D6-4DCB-8DD5-B8F584572125}"/>
    <hyperlink ref="AE129" r:id="rId125" xr:uid="{983D63B8-CA94-4D67-9BF5-AE622B7254B5}"/>
    <hyperlink ref="AE130" r:id="rId126" xr:uid="{E284D43D-88AA-459F-8570-460DEF0922F1}"/>
    <hyperlink ref="AE131" r:id="rId127" xr:uid="{902AED36-D47B-4D29-BC95-B45F63ACFFAF}"/>
    <hyperlink ref="AE132" r:id="rId128" xr:uid="{75C67498-D312-406A-AAA7-39EB8DCAA0DA}"/>
    <hyperlink ref="AE133" r:id="rId129" xr:uid="{394BDE58-6A6C-40C5-9040-48D8BD9CC963}"/>
    <hyperlink ref="AE134" r:id="rId130" xr:uid="{F4F470E6-CC1B-4A0E-855C-4D121AA62128}"/>
    <hyperlink ref="AE135" r:id="rId131" xr:uid="{8D77D491-68DC-4258-B9E7-CD1E759C00C2}"/>
    <hyperlink ref="AE136" r:id="rId132" xr:uid="{165BDFE9-6035-49F8-8E99-C326D40F977C}"/>
    <hyperlink ref="AE140" r:id="rId133" xr:uid="{8AEEA33F-4A0D-4C26-B14B-900A78B558E9}"/>
    <hyperlink ref="AE141" r:id="rId134" xr:uid="{ABBDA777-F089-4A00-BBB7-5C58B3C71AE6}"/>
    <hyperlink ref="AE143" r:id="rId135" xr:uid="{21E08BCC-5BB0-4C43-80D9-7005192A3A4A}"/>
    <hyperlink ref="AE145" r:id="rId136" xr:uid="{8638AE60-DB94-462C-8D7C-67F0B9CD8977}"/>
    <hyperlink ref="AE146" r:id="rId137" xr:uid="{B9749B4C-B60D-439D-8EEB-AE90E6D907BA}"/>
    <hyperlink ref="AE147" r:id="rId138" xr:uid="{32B0B87A-EE0F-4E46-9E1D-C4B4049F0111}"/>
    <hyperlink ref="AE148" r:id="rId139" xr:uid="{FD2E4259-7D17-4457-BBF7-B4EC813B2E58}"/>
    <hyperlink ref="AE149" r:id="rId140" xr:uid="{F44752AB-CABC-41DD-81A6-52F785ABE1C2}"/>
    <hyperlink ref="AE151" r:id="rId141" xr:uid="{A9A530C0-09E5-4FBA-B0A6-2EE3C205679C}"/>
    <hyperlink ref="AE152" r:id="rId142" xr:uid="{4CC5F1C6-23A5-404D-AA68-B419DDDCE7FD}"/>
    <hyperlink ref="AE153" r:id="rId143" xr:uid="{7A05FE59-37B7-4002-83FB-491E6A2DDAE6}"/>
    <hyperlink ref="AE161" r:id="rId144" xr:uid="{EFC45BE6-9AAC-4577-ABA8-D7A99E3FF0F3}"/>
    <hyperlink ref="AE165" r:id="rId145" xr:uid="{F1C08FC9-0059-40D8-AE82-9DF18198CE30}"/>
    <hyperlink ref="AE168" r:id="rId146" xr:uid="{6755E929-81D6-420E-8728-B9766E600FAB}"/>
    <hyperlink ref="AE171" r:id="rId147" xr:uid="{36540E44-20EC-4A4F-8802-63102A1E0FE3}"/>
    <hyperlink ref="AE180" r:id="rId148" xr:uid="{84CBF230-88A9-4791-BE99-D5E4527F8AEB}"/>
    <hyperlink ref="AE181" r:id="rId149" xr:uid="{D61443C4-A644-4012-8D2F-44F0A6513B40}"/>
    <hyperlink ref="AE183" r:id="rId150" xr:uid="{3F3234D5-4D42-4914-83FD-851F2AF30651}"/>
    <hyperlink ref="AE184" r:id="rId151" xr:uid="{05110153-6539-42D7-9AA4-F4C180998DC7}"/>
    <hyperlink ref="AE187" r:id="rId152" xr:uid="{FAEACF1E-E30C-446C-A7C3-D64FD9D0C669}"/>
    <hyperlink ref="AE188" r:id="rId153" xr:uid="{6040F867-80F3-4FF9-BF77-D6A429ED2F13}"/>
    <hyperlink ref="AE189" r:id="rId154" xr:uid="{B2E27C76-88E0-4EBC-8781-A6E66DEC0E96}"/>
    <hyperlink ref="AE190" r:id="rId155" xr:uid="{A0CA0D9D-D55F-4954-9D8C-3CA39FF77239}"/>
    <hyperlink ref="AE191" r:id="rId156" xr:uid="{A91C6120-A7B7-4968-8B42-B365626F19E6}"/>
    <hyperlink ref="AE192" r:id="rId157" xr:uid="{98F53E0F-190C-4084-9BF1-8E91DC0C8BBC}"/>
    <hyperlink ref="AE193" r:id="rId158" xr:uid="{087C1CB3-C4EA-4F21-A8FD-3ABA65F11DC1}"/>
    <hyperlink ref="AE194" r:id="rId159" xr:uid="{487F7C6F-E343-43E9-BBBB-11A6328E721A}"/>
    <hyperlink ref="AE195" r:id="rId160" xr:uid="{E913F987-08E8-4045-8BD5-1369D1D90053}"/>
    <hyperlink ref="AE196" r:id="rId161" xr:uid="{1CC6BF91-B084-400F-AF3E-701854D97D37}"/>
    <hyperlink ref="AE197" r:id="rId162" xr:uid="{F61EECEE-4AD6-4EF1-8005-9B9276BDF676}"/>
    <hyperlink ref="AE198" r:id="rId163" xr:uid="{3045AC20-6BB8-4E4E-B8E1-BE4CA8E6CF47}"/>
    <hyperlink ref="AE199" r:id="rId164" xr:uid="{356CDA9F-3041-48BE-9386-B8F6749E64CF}"/>
    <hyperlink ref="AE200" r:id="rId165" xr:uid="{E6101BEC-8E57-4894-890C-6761CC9F94C4}"/>
    <hyperlink ref="AE201" r:id="rId166" xr:uid="{0812ABE3-E1DB-43EF-960A-9B4FCD20A7F1}"/>
    <hyperlink ref="AE202" r:id="rId167" xr:uid="{7BAD377B-86DD-4124-81C0-AA792BD48FFC}"/>
    <hyperlink ref="AE203" r:id="rId168" xr:uid="{6B0410A0-9559-4841-9F56-9E689AB70039}"/>
    <hyperlink ref="AE204" r:id="rId169" xr:uid="{FDE1F633-6C98-4198-9C8C-F2520DC524C1}"/>
    <hyperlink ref="AE205" r:id="rId170" xr:uid="{6F367898-3C18-4A07-B47F-4F927BCDAD49}"/>
    <hyperlink ref="AE206" r:id="rId171" xr:uid="{DC3567BF-A087-48AE-8656-CC78E77529E9}"/>
    <hyperlink ref="AE207" r:id="rId172" xr:uid="{4AE84E79-BBF5-44CC-815B-B714DAC17CC5}"/>
    <hyperlink ref="AE208" r:id="rId173" xr:uid="{7F3D854E-A35A-4917-9B65-56B123A66321}"/>
    <hyperlink ref="AE209" r:id="rId174" xr:uid="{E8D14FFD-7EF7-4B94-9E32-5BAC643A5754}"/>
    <hyperlink ref="AE210" r:id="rId175" xr:uid="{5C697A07-E60B-415E-8F75-E7DC8296686D}"/>
    <hyperlink ref="AE211" r:id="rId176" xr:uid="{2F7B820B-80AB-41D0-9C35-EDF8DB41440D}"/>
    <hyperlink ref="AE212" r:id="rId177" xr:uid="{14204D6A-9C5A-46A9-B606-64F702955A9E}"/>
    <hyperlink ref="AE213" r:id="rId178" xr:uid="{DA4EE654-FA68-449B-8ECD-1BFC5C6A07F9}"/>
    <hyperlink ref="AE214" r:id="rId179" xr:uid="{4FC1C0F0-7603-4F9B-B814-D2B7C90B0020}"/>
    <hyperlink ref="AE215" r:id="rId180" xr:uid="{C2FEA629-47F4-41F2-9098-C607296A74DB}"/>
    <hyperlink ref="AE216" r:id="rId181" xr:uid="{50E8F56A-C234-4B08-B7C7-B98AF676D104}"/>
    <hyperlink ref="AE217" r:id="rId182" xr:uid="{D0121571-FD88-4A0C-BEAD-8F95E0E84C1B}"/>
    <hyperlink ref="AE218" r:id="rId183" xr:uid="{5DC1FA48-61B6-42D3-A56E-15C0105DC380}"/>
    <hyperlink ref="AE225" r:id="rId184" xr:uid="{2004FFD3-DAF5-42CA-AD1B-8D694CDEF980}"/>
    <hyperlink ref="AE229" r:id="rId185" xr:uid="{12FA1539-EDF8-4671-9E79-E42A833D5274}"/>
    <hyperlink ref="AE238" r:id="rId186" xr:uid="{71385EAE-5B23-43E6-9751-4F3F63596BAF}"/>
    <hyperlink ref="AE240" r:id="rId187" xr:uid="{6A89D8D6-F7BD-488B-9796-85E57B80771D}"/>
    <hyperlink ref="AE241" r:id="rId188" xr:uid="{7F010B64-8EB7-4E43-AF99-1AFA94FA227B}"/>
    <hyperlink ref="AE242" r:id="rId189" xr:uid="{16A551C2-42F3-4B5F-9901-9E97E35F1D11}"/>
    <hyperlink ref="AE249" r:id="rId190" xr:uid="{5FF03415-10F5-4998-8D97-92871B392D80}"/>
    <hyperlink ref="AE250" r:id="rId191" xr:uid="{32641628-F69A-4D8B-97E2-49F3187B44AD}"/>
    <hyperlink ref="AE251" r:id="rId192" xr:uid="{EF7C918A-41F8-44AA-85B9-97EC98B50846}"/>
    <hyperlink ref="AE254" r:id="rId193" xr:uid="{B68A62A2-A507-4042-A428-974395482E9F}"/>
    <hyperlink ref="AE256" r:id="rId194" xr:uid="{95756267-21A3-435C-B3DD-FD15A920E543}"/>
    <hyperlink ref="AE259" r:id="rId195" xr:uid="{E9F1E6F1-D82C-4452-9A99-810F3133070E}"/>
    <hyperlink ref="AE260" r:id="rId196" xr:uid="{5E7851AC-3D5F-48FE-875E-79A72CE0C8FF}"/>
    <hyperlink ref="AE261" r:id="rId197" xr:uid="{5EFF0E3D-DE9E-425E-A88E-FD08B8AD3E24}"/>
    <hyperlink ref="AE262" r:id="rId198" xr:uid="{AD6603C2-8906-4D63-8E15-AE824B46DDAF}"/>
    <hyperlink ref="AE278" r:id="rId199" xr:uid="{1C1E7023-4D77-43D8-97B5-E9ADEF931AFB}"/>
    <hyperlink ref="AE280" r:id="rId200" xr:uid="{AF347996-C00A-4D91-ABF6-72B0C0F475ED}"/>
    <hyperlink ref="AE282" r:id="rId201" xr:uid="{C5753E31-C8E7-4ED2-A287-4A3E41A2BAB5}"/>
    <hyperlink ref="AE285" r:id="rId202" xr:uid="{83924DB1-C1EA-42BF-8687-CDD63E800381}"/>
    <hyperlink ref="AE287" r:id="rId203" xr:uid="{074AA171-9B7F-4588-899D-127C88A3B958}"/>
    <hyperlink ref="AE288" r:id="rId204" xr:uid="{B0F69BB4-7096-4197-9967-22F68A043D8F}"/>
    <hyperlink ref="AE289" r:id="rId205" xr:uid="{B281C66D-EB1E-4E9E-9729-41E60852A314}"/>
    <hyperlink ref="AE290" r:id="rId206" xr:uid="{B69FDAAA-2D7A-47F4-B252-685D1716AE43}"/>
    <hyperlink ref="AE291" r:id="rId207" xr:uid="{9333C83A-CE3D-462A-9BE3-816326E5C450}"/>
    <hyperlink ref="AE293" r:id="rId208" xr:uid="{031104CD-E1D8-4BBB-B8A2-E0A70A455683}"/>
    <hyperlink ref="AE294" r:id="rId209" xr:uid="{FC43AEEF-7492-4B4A-941E-FE30A36F531E}"/>
    <hyperlink ref="AE296" r:id="rId210" xr:uid="{3B5A3DAB-2429-45B0-8BAC-A8BA7AB5CBAB}"/>
    <hyperlink ref="AE298" r:id="rId211" xr:uid="{030E0CAD-AB10-43DC-8490-4F972E727444}"/>
    <hyperlink ref="AE302" r:id="rId212" xr:uid="{99770EFC-0F16-468B-BF9A-AF6E35B1871D}"/>
    <hyperlink ref="AE303" r:id="rId213" xr:uid="{DC6AF929-1DAA-4038-BE4F-F2CC2F70252D}"/>
    <hyperlink ref="AE306" r:id="rId214" xr:uid="{108C90D9-498B-47D0-83B0-AF21B2D01593}"/>
    <hyperlink ref="AE307" r:id="rId215" xr:uid="{CBA56AD2-6B2A-4457-BCFC-1F591CF9BDBF}"/>
    <hyperlink ref="AE308" r:id="rId216" xr:uid="{5FB65F39-C44B-48C7-A71E-5B69DD2A4A40}"/>
    <hyperlink ref="AE311" r:id="rId217" xr:uid="{6260E6DC-3E5F-4B25-8CEB-8CF7B766F5D0}"/>
    <hyperlink ref="AE312" r:id="rId218" xr:uid="{682CA2F2-99AC-4711-B62F-BC082C3CA4C5}"/>
    <hyperlink ref="AE313" r:id="rId219" xr:uid="{8CEABFFA-734C-49D2-B916-8EBA39878541}"/>
    <hyperlink ref="AE314" r:id="rId220" xr:uid="{9F11507D-F3FA-4465-A20B-ABD43EA5BA0B}"/>
    <hyperlink ref="AE315" r:id="rId221" xr:uid="{1156019E-86DA-4463-B7D3-5025B8F05FE7}"/>
    <hyperlink ref="AE316" r:id="rId222" xr:uid="{2377CCF6-F2F2-4EAD-ADE0-740AF8180574}"/>
    <hyperlink ref="AE317" r:id="rId223" xr:uid="{D9B0DC46-A4EC-423F-859D-568D0250F7F6}"/>
    <hyperlink ref="AE318" r:id="rId224" xr:uid="{A8C293A4-1DFD-40AB-9524-69007AD3C6CB}"/>
    <hyperlink ref="AE319" r:id="rId225" xr:uid="{64447043-BD97-4569-84EF-FFF0FF780BD2}"/>
    <hyperlink ref="AE320" r:id="rId226" xr:uid="{E9D2CE4E-355D-463B-977B-7F84BE810A87}"/>
    <hyperlink ref="AE321" r:id="rId227" xr:uid="{94675AFC-785F-43EF-9850-46C11E45F037}"/>
    <hyperlink ref="AE323" r:id="rId228" xr:uid="{34D3A7AA-63B5-4C65-B946-870D3D2612A3}"/>
    <hyperlink ref="AE324" r:id="rId229" xr:uid="{D2CD99C6-0D10-4ECE-BE6A-E0C311362698}"/>
    <hyperlink ref="AE325" r:id="rId230" xr:uid="{218F7F9D-12A7-495F-A6C0-CA67E8732B5F}"/>
    <hyperlink ref="AE326" r:id="rId231" xr:uid="{DB079150-87D3-4242-917E-DB16144445FF}"/>
    <hyperlink ref="AE327" r:id="rId232" xr:uid="{4D87DBF8-D819-43B4-9325-2460FB37D38B}"/>
    <hyperlink ref="AE329" r:id="rId233" xr:uid="{44CE6CDD-ABA3-46A9-90D6-77134BD4DF9D}"/>
    <hyperlink ref="AE338" r:id="rId234" xr:uid="{18CFC3BA-DDCC-47A8-9882-A691736A2EAE}"/>
    <hyperlink ref="AE352" r:id="rId235" xr:uid="{FA0D4458-63CF-433F-9E23-83062123879F}"/>
    <hyperlink ref="AE355" r:id="rId236" xr:uid="{CA30B551-5359-49D4-A094-63D4B94DDD93}"/>
    <hyperlink ref="AE359" r:id="rId237" xr:uid="{BC6FE885-7B40-4216-953D-5ACFE8B5973D}"/>
    <hyperlink ref="AE361" r:id="rId238" xr:uid="{4C24E208-B095-4D50-AB87-DCD68FAA6CF5}"/>
    <hyperlink ref="AE367" r:id="rId239" xr:uid="{ED729F99-2987-4AFB-B5AC-B63ACE2A0285}"/>
    <hyperlink ref="AE370" r:id="rId240" xr:uid="{20BCD551-A381-44A4-B0AB-81D5C539FE54}"/>
    <hyperlink ref="AE371" r:id="rId241" xr:uid="{714A37BC-7A36-4B06-8CF5-DE79ED71D134}"/>
    <hyperlink ref="AE372" r:id="rId242" xr:uid="{C4724FA0-89E9-442C-B564-B2B16BAD0FD9}"/>
    <hyperlink ref="AE373" r:id="rId243" xr:uid="{1DDD3250-094D-4B08-9086-21B1E33F87DB}"/>
    <hyperlink ref="AE374" r:id="rId244" xr:uid="{1399DBED-FFFA-4473-BFD3-181FEE41020E}"/>
    <hyperlink ref="AE375" r:id="rId245" xr:uid="{0542C3DA-A382-4315-89F7-4049A6556EF8}"/>
    <hyperlink ref="AE384" r:id="rId246" xr:uid="{F1B92734-10C5-4F18-9B6F-795627107BF1}"/>
    <hyperlink ref="AE385" r:id="rId247" xr:uid="{8F6D0245-CBD4-4046-A7F4-D39A02F141CC}"/>
    <hyperlink ref="AE388" r:id="rId248" xr:uid="{E250BA11-A5D8-446A-995F-228617743EF6}"/>
    <hyperlink ref="AE396" r:id="rId249" xr:uid="{BA7314C5-2DB3-4CDF-BF20-BF607AC66121}"/>
    <hyperlink ref="AE397" r:id="rId250" xr:uid="{DFB7A23B-5C45-4897-9EF2-49D01E4E870B}"/>
    <hyperlink ref="AE399" r:id="rId251" xr:uid="{33A9478F-29EE-4A86-ABF6-BA4F81107D83}"/>
    <hyperlink ref="AE400" r:id="rId252" xr:uid="{B674D332-9B8E-452D-A271-75B067D662E1}"/>
    <hyperlink ref="AE403" r:id="rId253" xr:uid="{7D8900FC-0582-4DF1-9368-4D57C9587D9F}"/>
    <hyperlink ref="AE405" r:id="rId254" xr:uid="{8DCA53CD-7E03-43CD-9DCA-4F3E389812F7}"/>
    <hyperlink ref="AE406" r:id="rId255" xr:uid="{F881EEFB-3957-4F62-B097-74EAB3B2E89E}"/>
    <hyperlink ref="AE411" r:id="rId256" xr:uid="{098585A5-157F-4A38-9855-29FCF1B24D6D}"/>
    <hyperlink ref="AE413" r:id="rId257" xr:uid="{D8C4A021-C45D-48E9-8D3D-81A42C3B917C}"/>
    <hyperlink ref="AE421" r:id="rId258" xr:uid="{E60E24BF-3475-459E-AFB2-92CC2609F512}"/>
    <hyperlink ref="AE425" r:id="rId259" xr:uid="{9F5B7B29-C336-4A87-B24D-DE74C388F5FC}"/>
    <hyperlink ref="AE426" r:id="rId260" xr:uid="{2E965847-7049-460A-BC43-0124D4384F58}"/>
    <hyperlink ref="AE427" r:id="rId261" xr:uid="{53884C23-120B-4381-B8D0-769129F1D7E3}"/>
    <hyperlink ref="AE430" r:id="rId262" xr:uid="{8D6948EB-C894-400D-BF1E-4C0FD52B6CAF}"/>
    <hyperlink ref="AE433" r:id="rId263" xr:uid="{475368B3-49A9-42AC-81B7-6B0CB30ECE02}"/>
    <hyperlink ref="AE443" r:id="rId264" xr:uid="{4FE21ACA-841E-4798-98FF-7BA18CB8D606}"/>
    <hyperlink ref="AE445" r:id="rId265" xr:uid="{0D30CDA1-85CC-41C5-878C-38C04240E981}"/>
    <hyperlink ref="AE447" r:id="rId266" xr:uid="{6727B635-5437-4088-90B0-34F483CC45CB}"/>
    <hyperlink ref="AE448" r:id="rId267" xr:uid="{31F3481F-9D1C-43F3-AECD-EC25B9AA1CA6}"/>
    <hyperlink ref="AE450" r:id="rId268" xr:uid="{D173F117-E81B-43E7-ADF6-30BC1DA5961A}"/>
    <hyperlink ref="AE451" r:id="rId269" xr:uid="{44EE4619-DA4E-4725-B752-05DB7B222743}"/>
    <hyperlink ref="AE452" r:id="rId270" xr:uid="{D1E1D89F-93EE-4674-BE1C-71EF326699C4}"/>
    <hyperlink ref="AE453" r:id="rId271" xr:uid="{10E310EB-ABE4-4A7E-BC00-92B1FD920665}"/>
    <hyperlink ref="AE454" r:id="rId272" xr:uid="{5802708E-929D-4AE3-B6BD-869AFC26F2CE}"/>
    <hyperlink ref="AE455" r:id="rId273" xr:uid="{365C47EF-6B0C-4793-9CCD-DC23205EB0C5}"/>
    <hyperlink ref="AE456" r:id="rId274" xr:uid="{5815496F-4A80-4D6D-97BE-CB673507C64E}"/>
    <hyperlink ref="AE457" r:id="rId275" xr:uid="{F69F570C-4CA9-4AB5-AC91-108FBD3D32E3}"/>
    <hyperlink ref="AE458" r:id="rId276" xr:uid="{07E2B4B3-36AD-41BA-B07D-4F526D0B3891}"/>
    <hyperlink ref="AE459" r:id="rId277" xr:uid="{797EC960-8B87-4D6A-AB18-65FAFCBDFD90}"/>
    <hyperlink ref="AE460" r:id="rId278" xr:uid="{C9D8B112-1CE8-4AAF-AEAA-F43BE09495EE}"/>
    <hyperlink ref="AE461" r:id="rId279" xr:uid="{116636C2-1113-4F09-89AB-F16A1BEE4415}"/>
    <hyperlink ref="AE462" r:id="rId280" xr:uid="{C035F028-763E-4030-95AC-B980027D01E7}"/>
    <hyperlink ref="AE463" r:id="rId281" xr:uid="{3AFCE53C-9745-4192-87F4-BFAC9019D5BD}"/>
    <hyperlink ref="AE464" r:id="rId282" xr:uid="{5BF953B5-5BC9-4C8F-93ED-2957D56E9CB5}"/>
    <hyperlink ref="AE465" r:id="rId283" xr:uid="{9D8C1852-2066-4504-90C6-11C9A9EC7E8B}"/>
    <hyperlink ref="AE466" r:id="rId284" xr:uid="{D656AE92-5472-40F5-8DE2-0FF0241B3B3D}"/>
    <hyperlink ref="AE467" r:id="rId285" xr:uid="{D4AF5CC5-76A4-4CFE-9E35-6760694E71C3}"/>
    <hyperlink ref="AE468" r:id="rId286" xr:uid="{CB591B9B-5BCD-460E-B6AD-767E495617AD}"/>
    <hyperlink ref="AE469" r:id="rId287" xr:uid="{CC6773C4-2208-4D68-8BE7-BFE859850374}"/>
    <hyperlink ref="AE470" r:id="rId288" xr:uid="{2972BCEE-DE81-442F-B024-C602DAF6603D}"/>
    <hyperlink ref="AE471" r:id="rId289" xr:uid="{CA7C97E3-0163-40C5-9EF0-FA574C25CFF4}"/>
    <hyperlink ref="AE472" r:id="rId290" xr:uid="{0208010F-6430-4DE7-A999-DE01BBF3A95D}"/>
    <hyperlink ref="AE473" r:id="rId291" xr:uid="{1B3F3DDA-7846-4419-8BDE-F879B942C7F1}"/>
    <hyperlink ref="AE474" r:id="rId292" xr:uid="{3F75E91B-7811-4432-A23A-3E4ADF86913E}"/>
    <hyperlink ref="AE475" r:id="rId293" xr:uid="{0179BE23-4A62-4619-BCA6-14BDAABD3F5E}"/>
    <hyperlink ref="AE476" r:id="rId294" xr:uid="{32071DE8-BF36-4940-A869-F4F0861F05C9}"/>
    <hyperlink ref="AE477" r:id="rId295" xr:uid="{80787174-9D11-4E93-86B2-1B6CD3520B38}"/>
    <hyperlink ref="AE479" r:id="rId296" xr:uid="{3DC51214-CC93-400E-B066-A5E29903E0E3}"/>
    <hyperlink ref="AE480" r:id="rId297" xr:uid="{ECC60105-3849-45EA-8A56-D6E60593013A}"/>
    <hyperlink ref="AE485" r:id="rId298" xr:uid="{310D5656-65DE-4929-B3BD-1148D8E9511F}"/>
    <hyperlink ref="AE486" r:id="rId299" xr:uid="{81A55C2C-3269-43BD-8C5A-C396F886C2FB}"/>
    <hyperlink ref="AE487" r:id="rId300" xr:uid="{1EAFF305-A367-46B9-BD7A-532490B9BBFD}"/>
    <hyperlink ref="AE511" r:id="rId301" xr:uid="{760F9D77-3ABA-4750-906A-BB127CA337F1}"/>
    <hyperlink ref="AE512" r:id="rId302" xr:uid="{1599E3EF-8781-4B7E-940D-12AD6EBF5BAF}"/>
    <hyperlink ref="AE513" r:id="rId303" xr:uid="{E7EA4A65-B392-4EF9-8504-D618E3CF9887}"/>
    <hyperlink ref="AE514" r:id="rId304" xr:uid="{612E778E-7A35-4B7D-90C0-D3B7988F8217}"/>
    <hyperlink ref="AE529" r:id="rId305" xr:uid="{AFE622EA-13C3-4A08-B472-703ED17BC195}"/>
    <hyperlink ref="AE531" r:id="rId306" xr:uid="{89D937CE-C059-44A6-AF79-874879C2C3B7}"/>
    <hyperlink ref="AE532" r:id="rId307" xr:uid="{C8C12F5F-9E84-4DBA-8307-515DBAE52B45}"/>
    <hyperlink ref="AE533" r:id="rId308" xr:uid="{30578841-F5E0-47CB-AAF8-680025927332}"/>
    <hyperlink ref="AE534" r:id="rId309" xr:uid="{DF7BF401-FB2E-4313-BA0C-DF15E27B5008}"/>
    <hyperlink ref="AE535" r:id="rId310" xr:uid="{352A0BEA-AE31-4529-91CB-D8069D43E035}"/>
    <hyperlink ref="AE536" r:id="rId311" xr:uid="{C78B0AE9-6FE1-44B8-95EA-27314D5A2D52}"/>
    <hyperlink ref="AE537" r:id="rId312" xr:uid="{724EBB5F-DAC7-4929-97CD-5D23BA649CC9}"/>
    <hyperlink ref="AE546" r:id="rId313" xr:uid="{91D4657C-FEA3-48A2-9897-EC56837C8B6D}"/>
    <hyperlink ref="AE562" r:id="rId314" xr:uid="{92AC92AA-CAC6-4EA6-990D-B5D024E4EF3B}"/>
    <hyperlink ref="AE621" r:id="rId315" xr:uid="{FFA35E05-5919-4EA0-919D-5530BFFC822C}"/>
    <hyperlink ref="AE625" r:id="rId316" xr:uid="{7F383273-4FA3-40C2-88FE-9BBBE8F3ACCE}"/>
    <hyperlink ref="AE677" r:id="rId317" xr:uid="{F54A5DB2-1F9B-4101-B456-6DDD1B944F5F}"/>
    <hyperlink ref="AE686" r:id="rId318" xr:uid="{B4ECF509-BB46-441D-9E1E-8AFDA93DAB33}"/>
    <hyperlink ref="AE713" r:id="rId319" xr:uid="{B8BFB346-7625-4D3F-86E9-E106585B5C50}"/>
    <hyperlink ref="AE727" r:id="rId320" xr:uid="{1521B7D5-A034-4FF0-81F1-47A09C810AFE}"/>
    <hyperlink ref="AE728" r:id="rId321" xr:uid="{59E3A0F9-AF8B-4E30-A495-C4ECCE651571}"/>
    <hyperlink ref="AE729" r:id="rId322" xr:uid="{46B071BC-576A-416A-9D8E-18C74836F69D}"/>
    <hyperlink ref="AE730" r:id="rId323" xr:uid="{7CC264AC-9461-491F-9ED4-11DC466A2027}"/>
    <hyperlink ref="AE731" r:id="rId324" xr:uid="{E4AF6741-70BD-4B03-AB14-619B51C964EA}"/>
    <hyperlink ref="AE732" r:id="rId325" xr:uid="{A4EB4649-F664-4930-A149-5C636983DE50}"/>
    <hyperlink ref="AE733" r:id="rId326" xr:uid="{02E6D481-A99C-4712-95BB-415B870B2386}"/>
    <hyperlink ref="AE734" r:id="rId327" xr:uid="{51C0E69F-4F8F-4811-BA02-96DEF45B4ABF}"/>
    <hyperlink ref="AE735" r:id="rId328" xr:uid="{F46B5BEC-289C-411D-AD33-9397B2059E42}"/>
    <hyperlink ref="AE736" r:id="rId329" xr:uid="{52955DFE-1B7E-4210-82FF-77126D67B1B3}"/>
    <hyperlink ref="AE737" r:id="rId330" xr:uid="{85C3696D-F56B-424E-92BD-90C61843A560}"/>
    <hyperlink ref="AE738" r:id="rId331" xr:uid="{0E860CB2-1D36-44AA-9AE6-2488398FB5E6}"/>
    <hyperlink ref="AE740" r:id="rId332" xr:uid="{F584B654-51A3-458A-B392-6F02956A5D5F}"/>
    <hyperlink ref="AE741" r:id="rId333" xr:uid="{4F929D1D-AF36-45BB-8F09-9B12777B766E}"/>
    <hyperlink ref="AE746" r:id="rId334" xr:uid="{2BFA6219-5999-4AE8-8D8D-BD0A97A5D5DF}"/>
    <hyperlink ref="AE747" r:id="rId335" xr:uid="{D2D5E53F-A729-40A5-A99D-17A1B5FDC558}"/>
    <hyperlink ref="AE749" r:id="rId336" xr:uid="{6DF449E9-E434-45F1-A520-6C33EBBBD382}"/>
    <hyperlink ref="AE750" r:id="rId337" xr:uid="{7150D196-9AF1-4229-9C81-1A5CD437E135}"/>
    <hyperlink ref="AE751" r:id="rId338" xr:uid="{A4C0B20F-ACE5-4776-93C5-452E684AB467}"/>
    <hyperlink ref="AE752" r:id="rId339" xr:uid="{EDE65B1C-E3F9-4739-B5AA-1ABC35432E82}"/>
    <hyperlink ref="AE754" r:id="rId340" xr:uid="{AF32D3C6-F881-494D-B936-DBF75372C965}"/>
    <hyperlink ref="AE763" r:id="rId341" xr:uid="{6493A8CF-0B33-4950-96C8-15A90B9C5B93}"/>
    <hyperlink ref="AE755" r:id="rId342" xr:uid="{FDAAA748-03D2-44E9-A219-CCE2FCB5A287}"/>
    <hyperlink ref="AE756" r:id="rId343" xr:uid="{CCDACA34-D59F-4179-B6A1-FE25E60291FA}"/>
    <hyperlink ref="AE757" r:id="rId344" xr:uid="{D1029067-28F6-468B-8996-45DACDD2C858}"/>
    <hyperlink ref="AE758" r:id="rId345" xr:uid="{C416E0C9-C197-4357-BC70-93E4A9C2D027}"/>
    <hyperlink ref="AE759" r:id="rId346" xr:uid="{5866DBB5-CA38-4F9E-8DD9-A17415756161}"/>
    <hyperlink ref="AE779" r:id="rId347" xr:uid="{723BE093-EF08-4856-B4C5-8ADFB0C0C94C}"/>
    <hyperlink ref="AE790" r:id="rId348" xr:uid="{2463C53A-E16F-4EBC-B35A-4C0ACE3B79F4}"/>
    <hyperlink ref="AE775" r:id="rId349" xr:uid="{EA7B16D1-7FBC-4E1B-8D36-11F8C7F51D09}"/>
    <hyperlink ref="AE797" r:id="rId350" xr:uid="{DC296BC7-40B1-4A0D-B643-A2D3E8549683}"/>
    <hyperlink ref="AE798" r:id="rId351" xr:uid="{41A77733-3B5F-46B2-8801-C028267FE4AF}"/>
    <hyperlink ref="AE799" r:id="rId352" xr:uid="{DE2FC27F-2E51-49E2-B671-1EA166F776A6}"/>
    <hyperlink ref="AE835" r:id="rId353" xr:uid="{5EA61FA8-E0E3-417D-AA28-6E936536BECC}"/>
    <hyperlink ref="AE836" r:id="rId354" xr:uid="{F1280D7A-1D93-49C5-8149-9B72869A3641}"/>
    <hyperlink ref="AE837" r:id="rId355" xr:uid="{A22A0877-2DC9-4B0C-9F8E-DD9BA6572DCF}"/>
    <hyperlink ref="AE838" r:id="rId356" xr:uid="{5B0F2193-0B84-4BFE-9483-4ABC31CB1324}"/>
    <hyperlink ref="AE839" r:id="rId357" xr:uid="{15D838A4-5289-43E6-B8A0-58444EADF3E2}"/>
    <hyperlink ref="AE841" r:id="rId358" xr:uid="{A081B883-1991-4FFA-9970-7F545BB32F66}"/>
    <hyperlink ref="AE842" r:id="rId359" xr:uid="{DC64B89C-AE01-48F2-9EE0-F9AC78E25C6D}"/>
    <hyperlink ref="AE843" r:id="rId360" xr:uid="{FD809D26-6570-4668-8465-F6692EC00BF9}"/>
    <hyperlink ref="AE844" r:id="rId361" xr:uid="{B240143C-145E-45DC-8B8F-09CA86791106}"/>
    <hyperlink ref="AE845" r:id="rId362" xr:uid="{9A1AE7F2-9D2A-48C9-B326-10964113034F}"/>
    <hyperlink ref="AE846" r:id="rId363" xr:uid="{F318E7F2-EB5E-4A89-9E58-923A6D21975C}"/>
    <hyperlink ref="AE847" r:id="rId364" xr:uid="{8703B53D-DD38-4137-A0C4-5E052D9A1267}"/>
    <hyperlink ref="AE848" r:id="rId365" xr:uid="{E73D4C32-8F5C-4942-89D0-0696340CEAB0}"/>
    <hyperlink ref="AE849" r:id="rId366" xr:uid="{8DE00D26-3BBF-47B2-A1DE-6A0A2C1A1D70}"/>
    <hyperlink ref="AE850" r:id="rId367" xr:uid="{E82D3493-6243-420C-AC4D-F6CDDA1537F6}"/>
    <hyperlink ref="AE851" r:id="rId368" xr:uid="{E55F2C92-B820-476C-BB01-0767CB57D0D3}"/>
    <hyperlink ref="AE852" r:id="rId369" xr:uid="{DDBE2278-79C8-462D-A9EF-F5ED563D51D8}"/>
    <hyperlink ref="AE853" r:id="rId370" xr:uid="{50F82BE1-1746-48AC-9F5D-9DC65316249F}"/>
    <hyperlink ref="AE855" r:id="rId371" xr:uid="{A43C3C0B-DF86-41FF-AE1A-3BCA5339D8B9}"/>
    <hyperlink ref="AE856" r:id="rId372" xr:uid="{5287EE8B-F772-428D-A170-532286054B63}"/>
    <hyperlink ref="AE857" r:id="rId373" xr:uid="{C5370414-4CC7-4687-A723-6C4B8ED64E4E}"/>
    <hyperlink ref="AE858" r:id="rId374" xr:uid="{66D4CDB7-12DE-47F1-9C9C-E0E6C8A973C4}"/>
    <hyperlink ref="AE859" r:id="rId375" xr:uid="{FAB491F7-978C-4B34-AAA9-76CD2EDBB472}"/>
    <hyperlink ref="AE860" r:id="rId376" xr:uid="{F0B9AEAA-877F-4206-841D-0F1482F3608B}"/>
    <hyperlink ref="AE861" r:id="rId377" xr:uid="{FB1CA701-971A-4370-83A4-F2BF65FB9A1B}"/>
    <hyperlink ref="AE862" r:id="rId378" xr:uid="{2E65B2E8-D855-4CF6-9C71-3082085C38CC}"/>
    <hyperlink ref="AE863" r:id="rId379" xr:uid="{616D4100-77AD-4F61-A8FB-E15C15BDC478}"/>
    <hyperlink ref="AE864" r:id="rId380" xr:uid="{79B336A3-8F4D-407D-84CA-D766A894F270}"/>
    <hyperlink ref="AE865" r:id="rId381" xr:uid="{EBFA8736-34A7-410A-83EA-532A6A7E8763}"/>
    <hyperlink ref="AE866" r:id="rId382" xr:uid="{7959A946-A0F1-4A61-A02C-831110B87A5E}"/>
    <hyperlink ref="AE867" r:id="rId383" xr:uid="{C219C5C9-D86B-44D4-BD37-6E952E08492B}"/>
    <hyperlink ref="AE868" r:id="rId384" xr:uid="{CB6DFA01-A243-40FB-BB5B-CD28492C0422}"/>
    <hyperlink ref="AE869" r:id="rId385" xr:uid="{535131DE-11E8-4E08-A81E-7E176B36AFC8}"/>
    <hyperlink ref="AE871" r:id="rId386" xr:uid="{41CE10B7-B3F3-4A8B-A144-2986DD155875}"/>
    <hyperlink ref="AE872" r:id="rId387" xr:uid="{E16C292C-ADC8-48FC-AC2D-20DDC50DAB8B}"/>
    <hyperlink ref="AE874" r:id="rId388" xr:uid="{68DDD006-0278-478B-A603-56EB54F8C114}"/>
    <hyperlink ref="AE854" r:id="rId389" xr:uid="{CD64BCF1-57A3-48AD-8EFD-A490697F2F67}"/>
    <hyperlink ref="AE870" r:id="rId390" xr:uid="{4DABC6F9-06A8-43BC-B68C-23D50E03CFCA}"/>
    <hyperlink ref="AE875" r:id="rId391" xr:uid="{D13B5579-F4A4-483D-B29E-16E40707EFD7}"/>
    <hyperlink ref="AE876" r:id="rId392" xr:uid="{1E9A2FB2-E33C-4B24-B806-41DAF92F030B}"/>
    <hyperlink ref="AE877" r:id="rId393" xr:uid="{1E61363F-374F-4CD8-95B7-41FEF886B469}"/>
    <hyperlink ref="AE879" r:id="rId394" xr:uid="{E13E4411-F535-435C-991B-0C4B66B28175}"/>
    <hyperlink ref="AE880" r:id="rId395" xr:uid="{A33CDFF0-730B-474B-A1F8-E1C4DCC149BB}"/>
    <hyperlink ref="AE881" r:id="rId396" xr:uid="{8E1C69C6-44AB-4D6B-A6E2-695D51588EF0}"/>
    <hyperlink ref="AE882" r:id="rId397" xr:uid="{ABF6BD4C-A62C-4E09-AD4B-1D62F165C8F9}"/>
    <hyperlink ref="AE883" r:id="rId398" xr:uid="{8CACF6B4-8AA8-44E6-B927-7E5A2685B9B6}"/>
    <hyperlink ref="AE884" r:id="rId399" xr:uid="{FBF16B5C-684A-43D4-8A2D-B11434FB5B4D}"/>
    <hyperlink ref="AE885" r:id="rId400" xr:uid="{023CBD16-AB51-4FCA-B213-D7E9B319AC2D}"/>
    <hyperlink ref="AE886" r:id="rId401" xr:uid="{53DC10D4-4337-4D85-8589-A05F7D62494C}"/>
    <hyperlink ref="AE887" r:id="rId402" xr:uid="{6F40B95E-94B0-454B-9630-1E6F32602B0B}"/>
    <hyperlink ref="AE888" r:id="rId403" xr:uid="{86927825-4806-4862-A200-2EBFA591B5DA}"/>
    <hyperlink ref="AE889" r:id="rId404" xr:uid="{B0969006-F68A-40BF-B895-67DD19241723}"/>
    <hyperlink ref="AE890" r:id="rId405" xr:uid="{4147A53F-758D-4E98-9325-D17249BA6E92}"/>
    <hyperlink ref="AE891" r:id="rId406" xr:uid="{D0568A31-DA87-478C-AAC5-FFE163194670}"/>
    <hyperlink ref="AE892" r:id="rId407" xr:uid="{569568F2-435B-4692-9964-4B966027539C}"/>
    <hyperlink ref="AE893" r:id="rId408" xr:uid="{2D90AEB4-76C0-48B9-A3F7-4292BD565AB9}"/>
    <hyperlink ref="AE894" r:id="rId409" xr:uid="{EB5335AC-C24F-4ADE-9348-9B14BBC2FB16}"/>
    <hyperlink ref="AE895" r:id="rId410" xr:uid="{FD1C3443-025E-4E1E-958C-4A4A08B115EF}"/>
    <hyperlink ref="AE896" r:id="rId411" xr:uid="{F31785CD-EFC2-4061-BD6D-5AD0A8AE038E}"/>
    <hyperlink ref="AE897" r:id="rId412" xr:uid="{11CBF91B-27AC-4E87-9B59-793AC95CAFD2}"/>
    <hyperlink ref="AE900" r:id="rId413" xr:uid="{25488038-51E4-4176-87E3-5DE1F576FA96}"/>
    <hyperlink ref="AE898" r:id="rId414" xr:uid="{737ACD06-3DCA-4B78-9F1B-199D7BC3F6F2}"/>
    <hyperlink ref="AE899" r:id="rId415" xr:uid="{9FD216FE-B42A-4A8E-AB39-B7063BE74AE5}"/>
    <hyperlink ref="AE901" r:id="rId416" xr:uid="{18CE53D0-24EE-4890-AEF4-6E181765C367}"/>
    <hyperlink ref="AE902" r:id="rId417" xr:uid="{A7431E0F-05DC-40D6-A4A8-3EE651868C95}"/>
    <hyperlink ref="AE903" r:id="rId418" xr:uid="{BA8E591A-4F6E-492B-8507-861FAFB1E727}"/>
    <hyperlink ref="AE905" r:id="rId419" xr:uid="{9B253F11-796B-4449-83DC-C5C16762DCF5}"/>
    <hyperlink ref="AE906" r:id="rId420" xr:uid="{7ED04308-03DE-40E2-8822-D1F60657C33A}"/>
    <hyperlink ref="AE907" r:id="rId421" xr:uid="{A9F41655-CF88-4CAA-9BD3-F14E3777EA13}"/>
    <hyperlink ref="AE908" r:id="rId422" xr:uid="{C1480A4B-F56A-4984-83F2-2F319913B82A}"/>
    <hyperlink ref="AE909" r:id="rId423" xr:uid="{AD4A42B0-1566-46EF-8424-3CE111B86E99}"/>
    <hyperlink ref="AE910" r:id="rId424" xr:uid="{7507E4B0-F928-4D0F-B3AD-5794C788D96D}"/>
    <hyperlink ref="AE911" r:id="rId425" xr:uid="{4F08F60E-08E7-4E60-BE0F-BF5B1BDF4F30}"/>
    <hyperlink ref="AE912" r:id="rId426" xr:uid="{331C5EEF-09BA-4F88-BEE4-7C96E72CF330}"/>
    <hyperlink ref="AE913" r:id="rId427" xr:uid="{A3756571-3424-4509-BCFD-C0AB6F7C45CB}"/>
    <hyperlink ref="AE914" r:id="rId428" xr:uid="{9012DD14-8C23-46BE-9E33-E439A47ED124}"/>
    <hyperlink ref="AE915" r:id="rId429" xr:uid="{A8473C3A-D20D-4AE2-A7F8-FC0162F47ECF}"/>
    <hyperlink ref="AE916" r:id="rId430" xr:uid="{00DF4D9A-7017-4DCB-B60E-BEC50897F347}"/>
    <hyperlink ref="AE917" r:id="rId431" xr:uid="{04495BB9-28B7-4B17-A394-8306C816B461}"/>
    <hyperlink ref="AE918" r:id="rId432" xr:uid="{CBE0D506-E012-466E-9FD7-B1ACB4F46D66}"/>
    <hyperlink ref="AE919" r:id="rId433" xr:uid="{0BD0EF43-10FA-4FA5-B429-3E7D1FAD8B07}"/>
    <hyperlink ref="AE920" r:id="rId434" xr:uid="{88843BA8-DFF4-4FC5-8700-3E346E0B7E6A}"/>
    <hyperlink ref="AE921" r:id="rId435" xr:uid="{9241414C-AC2E-4B01-85DB-AA392B9FF08A}"/>
    <hyperlink ref="AE922" r:id="rId436" xr:uid="{CDB3BDCA-B27A-4A87-B145-71338C35C85E}"/>
    <hyperlink ref="AE923" r:id="rId437" xr:uid="{2B30B527-BFA5-4F8E-AAF9-788B7864BF26}"/>
    <hyperlink ref="AE924" r:id="rId438" xr:uid="{8489DE00-CE72-4065-ACFF-C73C4E3C3441}"/>
    <hyperlink ref="AE925" r:id="rId439" xr:uid="{9A39F155-1400-49E4-82D3-8BEBCB1C376F}"/>
    <hyperlink ref="AE926" r:id="rId440" xr:uid="{149644EE-1BD3-467F-BE10-8207486A955D}"/>
    <hyperlink ref="AE927" r:id="rId441" xr:uid="{A042BC1D-7521-4BBA-B8C1-E29A9B3CB3A0}"/>
    <hyperlink ref="AE928" r:id="rId442" xr:uid="{9A1B17A6-F64A-46E9-8D7E-A9511FD25B84}"/>
    <hyperlink ref="AE929" r:id="rId443" xr:uid="{9B30A64A-06DA-4CFC-BAED-D6B1E37B3EEB}"/>
    <hyperlink ref="AE930" r:id="rId444" xr:uid="{FBB094F7-4515-4F3E-AD60-9B6C3110EFB6}"/>
    <hyperlink ref="AE931" r:id="rId445" xr:uid="{7D594BC7-661D-4A8C-B572-AAB8D29B5281}"/>
    <hyperlink ref="AE932" r:id="rId446" xr:uid="{F62B6C0C-ABFC-47A6-B80C-514D07053F17}"/>
    <hyperlink ref="AE933" r:id="rId447" xr:uid="{FE136D94-4623-4591-AD4A-1F99D98D32A0}"/>
    <hyperlink ref="AE934" r:id="rId448" xr:uid="{3C9DAFFE-F200-4407-A29D-9B8BE58354F2}"/>
    <hyperlink ref="AE935" r:id="rId449" xr:uid="{289E26B3-77FB-4DB9-88EA-D8E7B551C167}"/>
    <hyperlink ref="AE936" r:id="rId450" xr:uid="{4BEF6022-2B80-434D-BDE5-9E927B0678DA}"/>
    <hyperlink ref="AE696" r:id="rId451" xr:uid="{494E8D18-D8ED-45F2-B6E0-71B36557770E}"/>
    <hyperlink ref="AE998" r:id="rId452" xr:uid="{E04A9529-3B4E-4643-92E0-AA29B61A95C0}"/>
    <hyperlink ref="AE999" r:id="rId453" xr:uid="{DAA96BE2-578B-4AA3-9DB4-C06FA6FC7CED}"/>
    <hyperlink ref="AE1000" r:id="rId454" xr:uid="{5F2A28FA-7F5F-4B53-B8F2-388346BD01EA}"/>
    <hyperlink ref="AE1001" r:id="rId455" xr:uid="{62AB9127-887D-4119-AA79-F54B817D6395}"/>
    <hyperlink ref="AE1002" r:id="rId456" xr:uid="{74CBDBDD-5B93-4E3D-8470-062B5AFE8793}"/>
    <hyperlink ref="AE1003" r:id="rId457" xr:uid="{C5CEC95B-B7BD-407E-B929-103177754B10}"/>
    <hyperlink ref="AE1004" r:id="rId458" xr:uid="{E938A121-62B5-4814-A786-D5253CA00D9F}"/>
    <hyperlink ref="AE1005" r:id="rId459" xr:uid="{580C148F-65D0-412D-B80F-DC5F6B6EB043}"/>
    <hyperlink ref="AE1006" r:id="rId460" xr:uid="{DB0948D1-0CAF-4199-86E1-FD179FF4350F}"/>
    <hyperlink ref="AE1007" r:id="rId461" xr:uid="{F22B6A3B-4566-4F59-9301-867D2230480A}"/>
    <hyperlink ref="AE1008" r:id="rId462" xr:uid="{96BF9D4C-A386-40B8-9665-305605B4B529}"/>
    <hyperlink ref="AE1009" r:id="rId463" xr:uid="{E091771F-C6FE-43B8-8A48-656F5356F1B5}"/>
    <hyperlink ref="AE1010" r:id="rId464" xr:uid="{BD958275-37A4-426B-A500-603F8B2D7C97}"/>
    <hyperlink ref="AE1011" r:id="rId465" xr:uid="{20C4225B-D4CD-48D2-84B0-34456CA45505}"/>
    <hyperlink ref="AE1012" r:id="rId466" xr:uid="{07957EA6-5AA9-4406-B329-A537627CEFD5}"/>
    <hyperlink ref="AE1013" r:id="rId467" xr:uid="{5C029460-A7A9-4E3B-9F8B-3C88A304B133}"/>
    <hyperlink ref="AE1014" r:id="rId468" xr:uid="{DCD44642-C637-4693-85EF-73EDCA9BC19C}"/>
    <hyperlink ref="AE1015" r:id="rId469" xr:uid="{34D35B72-C153-4CAD-AD0F-6DEB83A0F67F}"/>
    <hyperlink ref="AE1016" r:id="rId470" xr:uid="{E2F7753E-BE7A-4FF2-B338-D39EEADC1027}"/>
    <hyperlink ref="AE1017" r:id="rId471" xr:uid="{DA51AE12-063D-4074-B6FE-E8CF572659AA}"/>
    <hyperlink ref="AE1018" r:id="rId472" xr:uid="{F78FA834-51BB-48F1-B8A1-322CA3A0ABDE}"/>
    <hyperlink ref="AE1019" r:id="rId473" xr:uid="{1CBA74A1-1DA6-4BC8-A3B0-E121DA498BA5}"/>
    <hyperlink ref="AE1020" r:id="rId474" xr:uid="{FE3166E4-7ED3-4570-8FE9-C963F9DF7AD2}"/>
    <hyperlink ref="AE1021" r:id="rId475" xr:uid="{4CB0F1CF-4133-4592-8717-2405D157683E}"/>
    <hyperlink ref="AE1022" r:id="rId476" xr:uid="{D98D35A9-7E13-433B-B8CF-8CCE982F73E0}"/>
    <hyperlink ref="AE1023" r:id="rId477" xr:uid="{222EDD34-E686-49BF-9506-C4C59AFEE24D}"/>
    <hyperlink ref="AE1024" r:id="rId478" xr:uid="{10CDDD7E-11DA-4AC1-9DA0-79E5B251ABF3}"/>
    <hyperlink ref="AE1025" r:id="rId479" xr:uid="{B76B1EC7-4DF5-4BA3-A41B-39A6D654EF72}"/>
    <hyperlink ref="AE1026" r:id="rId480" xr:uid="{4ACAAEED-126B-4FCE-85A8-126D0F145A6B}"/>
    <hyperlink ref="AE1027" r:id="rId481" xr:uid="{71ABDD27-9DCF-4851-9DD1-5DFB57494732}"/>
    <hyperlink ref="AE1028" r:id="rId482" xr:uid="{DF2FE091-B9BF-47FF-BBA8-39BE12A692BA}"/>
    <hyperlink ref="AE1029" r:id="rId483" xr:uid="{4DB4D61A-DCBA-4549-B796-2BCCBA31B781}"/>
    <hyperlink ref="AE1030" r:id="rId484" xr:uid="{91D07169-ECA6-4902-BDAD-A286942591EE}"/>
    <hyperlink ref="AE1031" r:id="rId485" xr:uid="{DA196311-9E00-4916-96B8-1417759551B0}"/>
    <hyperlink ref="AE1032" r:id="rId486" xr:uid="{1F45EBF8-57EF-46E4-8F6E-B39C1CE59D05}"/>
    <hyperlink ref="AE1035" r:id="rId487" xr:uid="{303D10AF-DC9D-47E8-A58F-CDC651A4A79C}"/>
    <hyperlink ref="AE1036" r:id="rId488" xr:uid="{CD7DA0B4-63CC-4573-AFBA-476D95B14307}"/>
    <hyperlink ref="AE1037" r:id="rId489" xr:uid="{82C64470-E05F-43EA-BD27-2F2200BE7C62}"/>
    <hyperlink ref="AE1038" r:id="rId490" xr:uid="{A1F874AA-2AA5-4F36-B3B3-8CEC490221CC}"/>
    <hyperlink ref="AE1039" r:id="rId491" xr:uid="{5450FB4A-320E-4D68-BBB3-48FB906B5A95}"/>
    <hyperlink ref="AE1040" r:id="rId492" xr:uid="{76B599D1-B8EC-4C44-8447-4E2BBB2CF9C2}"/>
    <hyperlink ref="AE1041" r:id="rId493" xr:uid="{28541B42-57A3-48A6-AB36-DD1801043725}"/>
    <hyperlink ref="AE1042" r:id="rId494" xr:uid="{36DA6FD7-504E-4737-BC1F-07BFA6088DC9}"/>
    <hyperlink ref="AE1043" r:id="rId495" xr:uid="{24BD8FE1-6135-4038-8477-8A3534E8FD8F}"/>
    <hyperlink ref="AE1044" r:id="rId496" xr:uid="{ECB680CB-D6EB-4C1F-8C31-0C6B2603AA8B}"/>
    <hyperlink ref="AE1045" r:id="rId497" xr:uid="{561906EC-26B5-41DB-AB02-06EC00AEA665}"/>
    <hyperlink ref="AE1046" r:id="rId498" xr:uid="{E0243F2D-8F31-4E88-8BF3-35F2BCC06D14}"/>
    <hyperlink ref="AE1047" r:id="rId499" xr:uid="{5681E352-3536-4142-8259-6BBDBF6B5CFA}"/>
    <hyperlink ref="AE1048" r:id="rId500" xr:uid="{1A3916AE-64B0-488C-9ACE-843CDD643BCC}"/>
    <hyperlink ref="AE1049" r:id="rId501" xr:uid="{9BE77A7D-E31A-4FE5-A8C0-7B262AF0919B}"/>
    <hyperlink ref="AE1050" r:id="rId502" xr:uid="{5238B5C4-D894-4365-9D87-FB3B04FC324B}"/>
    <hyperlink ref="AE1051" r:id="rId503" xr:uid="{D4DFBFEF-0A31-4BC6-8822-BB0556FDE95C}"/>
    <hyperlink ref="AE1052" r:id="rId504" xr:uid="{FE58D3D7-E381-418B-BB39-47C5EABFD14D}"/>
    <hyperlink ref="AE1053" r:id="rId505" xr:uid="{E6EA29F3-73AC-449A-99CA-20510E67B71C}"/>
    <hyperlink ref="AE1054" r:id="rId506" xr:uid="{F677FB40-7BBB-4AFC-AEDE-EFABF8F3AAC9}"/>
    <hyperlink ref="AE1055" r:id="rId507" xr:uid="{F22FD99E-3D21-44E3-A1E0-DFB5035A34BD}"/>
    <hyperlink ref="AE1056" r:id="rId508" xr:uid="{B2DB64DA-93F5-4B57-B1DC-9AA940A81371}"/>
    <hyperlink ref="AE1057" r:id="rId509" xr:uid="{544D0A76-06AF-47FE-AC56-DDEAEC9F7E90}"/>
    <hyperlink ref="AE1058" r:id="rId510" xr:uid="{A2F3FC7C-90F3-4A8E-BAD1-A715327C316D}"/>
    <hyperlink ref="AE1059" r:id="rId511" xr:uid="{6967A4C7-E0AD-4B80-9D74-A9770C4B8A2E}"/>
    <hyperlink ref="AE1060" r:id="rId512" xr:uid="{C0DC6C8B-F4D4-4A92-91EE-CE2305DA0C8C}"/>
    <hyperlink ref="AE1061" r:id="rId513" xr:uid="{8A4FC4AF-2555-41B4-9E55-11965684C723}"/>
    <hyperlink ref="AE1062" r:id="rId514" xr:uid="{EB27D8F7-7888-491C-BCBE-59DC25091E61}"/>
    <hyperlink ref="AE1063" r:id="rId515" xr:uid="{A21649D3-640B-488E-AF14-F20DCFCB030D}"/>
    <hyperlink ref="AE1064" r:id="rId516" xr:uid="{3F685CED-E111-4E9D-9507-541FB47AFE93}"/>
    <hyperlink ref="AE1065" r:id="rId517" xr:uid="{C0FF2837-198F-4C90-9D4C-6AB6CB5F40C6}"/>
    <hyperlink ref="AE1066" r:id="rId518" xr:uid="{DCD93390-F22F-40D3-9CDD-0F54C19A2FF2}"/>
    <hyperlink ref="AE1067" r:id="rId519" xr:uid="{DE309EF3-193A-42A9-931E-0A2FDE8FC8C4}"/>
    <hyperlink ref="AE1068" r:id="rId520" xr:uid="{6A509EB9-F4A2-4B4C-8F4D-6C3265240F6D}"/>
    <hyperlink ref="AE1069" r:id="rId521" xr:uid="{C2CDD51B-910B-4869-A14A-95CCE913C63E}"/>
    <hyperlink ref="AE1070" r:id="rId522" xr:uid="{4EB239E1-0D99-4C00-B063-7E88FB7F6550}"/>
    <hyperlink ref="AE1071" r:id="rId523" xr:uid="{82EE23E6-2F57-45D7-89E9-94203F8C78E3}"/>
    <hyperlink ref="AE1072" r:id="rId524" xr:uid="{60BB7581-14BC-43A7-AC08-21B2E15586F4}"/>
    <hyperlink ref="AE1073" r:id="rId525" xr:uid="{51192B1D-E041-4F6C-8D5B-753E71C6395F}"/>
    <hyperlink ref="AE1074" r:id="rId526" xr:uid="{BFE8AE7F-750D-4878-8086-C6437F771C8D}"/>
    <hyperlink ref="AE1075" r:id="rId527" xr:uid="{CFA11CDA-991B-485E-8496-9915DC021A35}"/>
    <hyperlink ref="AE1076" r:id="rId528" xr:uid="{4A834F3E-5327-4DBA-94A5-B66982808BBE}"/>
    <hyperlink ref="AE1077" r:id="rId529" xr:uid="{169F3D64-5239-4263-8827-0701E1AF3B41}"/>
    <hyperlink ref="AE1078" r:id="rId530" xr:uid="{D6D3C0AC-4022-4B4E-BF05-0E14E689CBDB}"/>
    <hyperlink ref="AE1079" r:id="rId531" xr:uid="{1ED3B57C-F1CB-49B5-8ACC-8891A9829D33}"/>
    <hyperlink ref="AE1080" r:id="rId532" xr:uid="{6A97C250-E389-4721-B1C3-3EC77F0F1A7F}"/>
    <hyperlink ref="AE1081" r:id="rId533" xr:uid="{28366127-D1C3-4E14-A25A-F560F8A58C7C}"/>
    <hyperlink ref="AE1082" r:id="rId534" xr:uid="{49C16D11-857A-41D1-8661-AB7DE8A1BED6}"/>
    <hyperlink ref="AE1083" r:id="rId535" xr:uid="{D6C131C6-53C2-4054-B85B-1A531DE40AD8}"/>
    <hyperlink ref="AE1084" r:id="rId536" xr:uid="{134DE648-3DED-4B84-945F-BD416AC2D532}"/>
    <hyperlink ref="AE653" r:id="rId537" xr:uid="{BED915C4-77CD-4E0C-B82E-01A6E7BC5D42}"/>
    <hyperlink ref="AE1124" r:id="rId538" xr:uid="{44ECF527-8A0F-4321-A52C-7975DB8B05DA}"/>
    <hyperlink ref="AE1151" r:id="rId539" xr:uid="{4E045462-3ADC-48B4-936A-934581E0AA0A}"/>
    <hyperlink ref="AE1152" r:id="rId540" xr:uid="{1E77BE6B-1B2E-494F-8615-73544EFB7BB7}"/>
    <hyperlink ref="AE1153" r:id="rId541" xr:uid="{D46968ED-3A0C-4A14-9EE9-D9A21D47C63A}"/>
    <hyperlink ref="AE1154" r:id="rId542" xr:uid="{0828655B-BFD9-423F-B794-8AAC6F16D5CA}"/>
    <hyperlink ref="AE1155" r:id="rId543" xr:uid="{BECD3309-6D3A-41D3-82D8-FB06740B2F69}"/>
    <hyperlink ref="AE1156" r:id="rId544" xr:uid="{0ACBFAE5-B005-4C22-96BB-69D7001B0418}"/>
    <hyperlink ref="AE1157" r:id="rId545" xr:uid="{B1D567F7-9EE5-463B-966C-30ECDDD5B2EA}"/>
    <hyperlink ref="AE1158" r:id="rId546" xr:uid="{D193AE64-898C-43B2-A258-55E90C7A5B8A}"/>
    <hyperlink ref="AE966" r:id="rId547" xr:uid="{7B841891-38A9-4A46-9203-C53F0C6E148E}"/>
    <hyperlink ref="AE967" r:id="rId548" xr:uid="{41533C16-659F-408A-BA3E-93F2C1A1AB2E}"/>
    <hyperlink ref="AE1129" r:id="rId549" xr:uid="{E69BCD3E-A9D1-49F1-9E3E-E702B27F26D5}"/>
    <hyperlink ref="AE1130" r:id="rId550" xr:uid="{B5C2F0C7-B12C-42C2-B217-A8E149A4BE3B}"/>
    <hyperlink ref="AE1144" r:id="rId551" xr:uid="{08A1BB2F-1EC1-4B23-8F78-4007F1B97AE9}"/>
    <hyperlink ref="AE1148" r:id="rId552" xr:uid="{B2C562DF-A6BC-4233-972C-4B45706F3013}"/>
    <hyperlink ref="AE1149" r:id="rId553" xr:uid="{76563EEC-75C8-4902-A24A-E76FAEAC633F}"/>
    <hyperlink ref="AE543" r:id="rId554" xr:uid="{064C739E-691E-467E-98DD-50A1F8E69CC9}"/>
    <hyperlink ref="AE1159" r:id="rId555" xr:uid="{74F27A6D-5FB1-43AB-AB2B-4948959CE6A3}"/>
    <hyperlink ref="AE1160" r:id="rId556" xr:uid="{D189120F-8AF4-46FB-858F-711727BBD0FC}"/>
    <hyperlink ref="AE1161" r:id="rId557" xr:uid="{DDF162E7-8D97-4DE0-8E5B-C1F8578B79BE}"/>
    <hyperlink ref="AE1162" r:id="rId558" xr:uid="{8A5EFE4F-2FAD-4E6A-9D2B-7F8E9ED9C15E}"/>
    <hyperlink ref="AE1163" r:id="rId559" xr:uid="{02B860AE-5498-4217-9AAA-29EB42107FC8}"/>
    <hyperlink ref="AE1164" r:id="rId560" xr:uid="{53CC674D-C802-45B5-AF0E-73E2E13C6DE1}"/>
    <hyperlink ref="AE1147" r:id="rId561" xr:uid="{8B3D8727-0B44-4AC6-AC33-00CBB52EBB8E}"/>
    <hyperlink ref="AE586" r:id="rId562" xr:uid="{57587902-7438-40CC-8C12-96EF2D601FA5}"/>
    <hyperlink ref="AE1165" r:id="rId563" xr:uid="{737E1960-4EAB-4881-A1A1-6D3AB3668763}"/>
    <hyperlink ref="AE1166" r:id="rId564" xr:uid="{52F935D2-17CA-4532-B8DD-8ABA9980D7ED}"/>
    <hyperlink ref="AE1167" r:id="rId565" xr:uid="{9EB6BAC7-7798-4F62-B4A2-032EE8D86E77}"/>
    <hyperlink ref="AE1168" r:id="rId566" xr:uid="{255F156F-86B2-4C1B-ACEE-74D3D82E8B3E}"/>
    <hyperlink ref="AE1169" r:id="rId567" xr:uid="{5485255B-7905-43B6-A9BB-50581D890A4C}"/>
    <hyperlink ref="AE1170" r:id="rId568" xr:uid="{68D887AC-05D2-4A54-A577-848792224D0B}"/>
    <hyperlink ref="AE1171" r:id="rId569" xr:uid="{E8FF8CFD-15A3-409B-88B7-F5495D4B6467}"/>
    <hyperlink ref="AE1179" r:id="rId570" xr:uid="{0B83AC57-E329-4CC4-BF0E-EA9C5464D8D1}"/>
    <hyperlink ref="AE1183" r:id="rId571" display="https://www.contratos.gov.co/consultas/detalleProceso.do?numConstancia=24-22-99581&amp;g-recaptcha-response=03AFcWeA5YTEDiJgsyN5rYxGsoWj8uAc-9JJY4A5yP1VHsbp4tUN5DCoqgkSlms7BNDSaKVHH-H6Bf3ITutihdhQdmTbbMLdfEedklX0aCyKIKsQdrNoMF3F9qDAtSQeU17mzL9N4YqWElbfZmpOTznAC_1DsLYHFzvRaQ3py6SDYC-qVsIYvSfTtJSVVsmmOjTaaqtngXxSLRRp4qhEXYUgdqPqb1zVWg0FrCUjVB7mLCdfkbeM7E9Uyx-zuY9d1Mr7c9_FA5h3d3yOCgGNA6FJz7ErLis_NgtUsYyQEsCePdCL5jXPC4EGaAaSukt_wlGA3aTiF6VcRfXAiCXaamqWZ--qReA8gJxGeArCclfq18BMbaTi0BR4ZiY1KnAQ8g_pYOywyFyDTcAqwAtXN23ZgeWIapPniTAus0QnNYifsVUYZ8Lm2HVYUe7HXCH9l_hDeMkSBWoJo3RNdrAkQUXiIx6tp8p3QgEGw8s2I5FVEuTHOi5ASMjKHzNY2OSG2epNYQuBXkeTagbAoDzdzci8iktEmtvOt9Lk8q2AzBM57XumDCfJvH2NoH24qOkM23cCJ410QNkycybRXycYZn8kK339MGJ-DBi5Be3x5ynJCRt-5sj-LdR-sf1Rs1Sw-n1b1SVHA_rbZcbQYBzDtlFq8uy7ujjQhXfkIBI6DOgxdqF7ar3KxN-AcJMUahLqzC2GiCg9M4p2ILNAYVhqyr0a_R0sbn7-eDsAjeMgFZbbwBwxVP-VPsdJF6BGJhweegRzyHJuJOneSZRfBWiMLgX_PT8WIy4EmlvP7O5wbmmoyi7v4rV8oYI4-hqfBMVwdtkaNHavgovozsW9dzmGsfgYHjaBJvgJWKFBoB7VMpEvlslivLpwBNpsE" xr:uid="{34EFB1A1-3E1E-4895-818A-813672260592}"/>
    <hyperlink ref="AE1187" r:id="rId572" xr:uid="{F48060FD-3854-4ECF-AB9D-083E70D6512F}"/>
    <hyperlink ref="AE996" r:id="rId573" xr:uid="{CCF7A44A-C756-45C1-91A9-A475AA9498ED}"/>
    <hyperlink ref="AE997" r:id="rId574" xr:uid="{A60615DB-9A14-49ED-88B3-C5A40F345406}"/>
    <hyperlink ref="AE1188" r:id="rId575" xr:uid="{72C0240C-E472-4A89-821A-AAD7459B8466}"/>
    <hyperlink ref="AE517" r:id="rId576" xr:uid="{30DB4021-6DFF-44E7-8DB4-C03936841546}"/>
    <hyperlink ref="AE1190" r:id="rId577" xr:uid="{CB284F1D-EB4B-47CD-B946-FAB363C48C0B}"/>
    <hyperlink ref="AE1189" r:id="rId578" xr:uid="{673CA2DB-E0DA-4D67-94F2-99330CE9B3BD}"/>
    <hyperlink ref="AE1192" r:id="rId579" xr:uid="{7F510576-97FB-4E55-9024-F3B1C011B105}"/>
    <hyperlink ref="AE1195" r:id="rId580" xr:uid="{203C0FF1-D7AB-49D7-9769-5F97F17F1FC5}"/>
    <hyperlink ref="AE1196" r:id="rId581" xr:uid="{B1BC43BF-C17F-43BE-8930-A5CEB75AF5C7}"/>
    <hyperlink ref="AE1198" r:id="rId582" xr:uid="{F4CC5975-0929-459F-A0F9-A5D542C866B9}"/>
    <hyperlink ref="AE1200" r:id="rId583" xr:uid="{3F48A063-A1D0-4AD2-B153-9526EE881628}"/>
    <hyperlink ref="AE1201" r:id="rId584" xr:uid="{2B004AF4-CA6B-4830-B276-228C1403C553}"/>
    <hyperlink ref="AE1203" r:id="rId585" xr:uid="{129F19A2-0062-4F6D-A720-9F8E3BF4DEDD}"/>
    <hyperlink ref="AE1204" r:id="rId586" xr:uid="{C6CC435B-EBA4-40E9-9ADD-39E30A3B5DC3}"/>
    <hyperlink ref="AE1088" r:id="rId587" xr:uid="{3C034F5D-4D36-412A-A793-3DBEC325ADCC}"/>
    <hyperlink ref="AE1095" r:id="rId588" xr:uid="{CD8654C3-00F1-4952-9EF4-22D515871CEA}"/>
    <hyperlink ref="AE1096" r:id="rId589" xr:uid="{6E3A61F0-9016-4846-9981-1CB54C3E547D}"/>
    <hyperlink ref="AE1103" r:id="rId590" xr:uid="{BF899E69-F65E-4A08-839E-2EE00A9326BC}"/>
    <hyperlink ref="AE986" r:id="rId591" xr:uid="{AF818EAB-6307-4D88-AE0D-39516BB85889}"/>
    <hyperlink ref="AE810" r:id="rId592" xr:uid="{5FEBF5F0-FA39-4930-BB2C-D1429086FCA1}"/>
    <hyperlink ref="AE811" r:id="rId593" xr:uid="{6CE7A861-8846-4D60-8DB4-8A4D4F0D3BC1}"/>
    <hyperlink ref="AE812" r:id="rId594" xr:uid="{3AB422F4-53F2-44D6-8B0D-A69FC5C3DA4E}"/>
    <hyperlink ref="AE813" r:id="rId595" xr:uid="{C7289524-B16B-4D73-98AA-88F68A6A6508}"/>
    <hyperlink ref="AE814" r:id="rId596" xr:uid="{E3056890-CB53-4C8E-8414-AC36B914E221}"/>
    <hyperlink ref="AE815" r:id="rId597" xr:uid="{880D817B-BEC9-4D67-B7DD-608BC9831103}"/>
    <hyperlink ref="AE816" r:id="rId598" xr:uid="{D4D5D066-8E74-4E37-ACE9-2BDD1062B7CE}"/>
    <hyperlink ref="AE739" r:id="rId599" xr:uid="{E994CF18-E391-4450-BC7D-5BD752F76123}"/>
    <hyperlink ref="AE1186" r:id="rId600" xr:uid="{3DD27346-F673-40D9-8B25-4E34D5BCC9FB}"/>
    <hyperlink ref="AE1086" r:id="rId601" xr:uid="{513EA51A-ACB8-484D-928B-33ED0704F182}"/>
    <hyperlink ref="AE1205" r:id="rId602" xr:uid="{E43416AF-1E7A-48B8-8FD4-6CDF2F5CEF37}"/>
    <hyperlink ref="AE1206" r:id="rId603" xr:uid="{08A14E4F-A167-4349-B598-0B217E64825E}"/>
    <hyperlink ref="D1206" r:id="rId604" display="https://community.secop.gov.co/Public/Tendering/OpportunityDetail/Index?noticeUID=CO1.NTC.7068249&amp;isFromPublicArea=True&amp;isModal=False" xr:uid="{F1DB949D-571A-45EB-AF04-8CEE25DFABD1}"/>
    <hyperlink ref="AE1208" r:id="rId605" xr:uid="{F924183B-4A64-4FA5-9419-6F629DD28038}"/>
    <hyperlink ref="AE1209" r:id="rId606" xr:uid="{EAE7689F-65D0-441A-B4D6-145E5D7E9317}"/>
    <hyperlink ref="AE1211" r:id="rId607" xr:uid="{A7FDBF6D-7361-4F8F-AACB-1B5FF016CB81}"/>
    <hyperlink ref="AE1217" r:id="rId608" xr:uid="{C62771B0-F0E4-4791-9D36-D7D4C51EFDFD}"/>
    <hyperlink ref="AE1137" r:id="rId609" xr:uid="{CE792444-7136-4517-A27C-EAF4A04ED092}"/>
    <hyperlink ref="AE1218" r:id="rId610" xr:uid="{560827B9-5D27-4367-98B3-E7DAD8CB5EFF}"/>
    <hyperlink ref="AE1219" r:id="rId611" xr:uid="{5C2A2286-057B-41F8-8EAD-E4B0980F262D}"/>
    <hyperlink ref="AE944" r:id="rId612" xr:uid="{4906449C-06A6-487C-9AAE-1D077C156693}"/>
    <hyperlink ref="AE1220" r:id="rId613" xr:uid="{008E81E2-D54F-4E73-8B28-3C3C004CA575}"/>
    <hyperlink ref="AE1226" r:id="rId614" xr:uid="{ADF3D290-8036-4694-A0CE-1E4417F12E38}"/>
    <hyperlink ref="AE1227" r:id="rId615" xr:uid="{A3C361E0-9EB9-4142-8578-AF24CA43B57C}"/>
    <hyperlink ref="AE1228" r:id="rId616" xr:uid="{3F592A47-AC2D-4CEE-8364-5C1F779BFE04}"/>
    <hyperlink ref="AE1229" r:id="rId617" xr:uid="{9C94331F-7BC2-4FD7-8B37-9550789AAFE9}"/>
    <hyperlink ref="AE1230" r:id="rId618" xr:uid="{9627A840-D214-4E55-8337-171D72F21F54}"/>
    <hyperlink ref="AE1231" r:id="rId619" xr:uid="{34E3D344-2954-431C-B2CD-021B0B069493}"/>
    <hyperlink ref="AE1232" r:id="rId620" xr:uid="{01F3F8AA-5804-4124-9039-819326104044}"/>
    <hyperlink ref="AE1233" r:id="rId621" xr:uid="{7B9D1EB5-F129-483E-B2BE-ED811F89E40C}"/>
    <hyperlink ref="AE1235" r:id="rId622" xr:uid="{4A462B56-DAD7-4AF0-95FA-4A6BE309A4C9}"/>
    <hyperlink ref="AE1234" r:id="rId623" xr:uid="{B4C034E5-3189-4E06-9191-183F6DCE1FEE}"/>
    <hyperlink ref="AE995" r:id="rId624" xr:uid="{3A7C95F4-4A26-43F6-8541-8E8AD331BD39}"/>
    <hyperlink ref="AE1246" r:id="rId625" xr:uid="{0669805C-F2DA-4D9C-9118-809479EBC566}"/>
    <hyperlink ref="AE1245" r:id="rId626" xr:uid="{48A7973F-4AC6-42CD-91C0-85861F422AE4}"/>
    <hyperlink ref="AE1251" r:id="rId627" xr:uid="{F07BD2B9-CC18-4506-8B26-418FEE826065}"/>
    <hyperlink ref="AE1252" r:id="rId628" xr:uid="{389387F4-5B9C-4373-BC88-39BDC1447FB2}"/>
    <hyperlink ref="AE873" r:id="rId629" xr:uid="{08647428-5A49-4696-913F-92546FEF4A85}"/>
    <hyperlink ref="AE831" r:id="rId630" xr:uid="{42078984-4235-43BD-9552-04784909250D}"/>
    <hyperlink ref="AE1118" r:id="rId631" xr:uid="{7506259F-5B89-465A-8A89-608FF25AD0DB}"/>
    <hyperlink ref="AD2" r:id="rId632" display="https://community.secop.gov.co/Public/Tendering/OpportunityDetail/Index?noticeUID=CO1.NTC.5669644&amp;isFromPublicArea=True&amp;isModal=False" xr:uid="{E8F00412-FBDD-4A55-94E4-67A78B184AAD}"/>
    <hyperlink ref="AE793" r:id="rId633" xr:uid="{FE0386EA-DC47-4089-976E-A8A9AA891DBF}"/>
    <hyperlink ref="AE904" r:id="rId634" xr:uid="{07354FEE-C3EF-49E5-8483-6329586275E4}"/>
    <hyperlink ref="AE753" r:id="rId635" xr:uid="{7AA5D9AB-FA96-4D62-BB12-B3ED92B212B1}"/>
    <hyperlink ref="AE1242" r:id="rId636" xr:uid="{685276E4-D439-4811-BEC5-B097E2BB53AA}"/>
    <hyperlink ref="AE584" r:id="rId637" xr:uid="{DF9107FE-B253-427E-AB2B-8EAB720C255D}"/>
    <hyperlink ref="AE595" r:id="rId638" xr:uid="{2785BD92-BFE0-42D5-BD7E-E145489FE75D}"/>
    <hyperlink ref="AE1210" r:id="rId639" xr:uid="{AF8262DB-87B6-48E3-BE92-96C940E0044F}"/>
    <hyperlink ref="AE1212" r:id="rId640" xr:uid="{E6F3FF46-8ACD-4524-9D68-C71E1D6C55B7}"/>
    <hyperlink ref="AE1213" r:id="rId641" xr:uid="{FE30FDB6-1C9E-451D-B2F8-39BE79228B36}"/>
    <hyperlink ref="AE806" r:id="rId642" xr:uid="{19EB0E54-FA46-4FFB-B4C2-BB82EB3E852C}"/>
    <hyperlink ref="AE778" r:id="rId643" xr:uid="{EAD5BCBE-D0EF-4FBE-8945-B6819AECC047}"/>
    <hyperlink ref="AE1199" r:id="rId644" xr:uid="{4FC81AB1-C3D2-4ACF-B264-3689070DB3F2}"/>
    <hyperlink ref="AE1215" r:id="rId645" xr:uid="{EE264866-1F1A-4429-B2DC-25EE3F8A5356}"/>
    <hyperlink ref="AE1194" r:id="rId646" xr:uid="{C3A876E5-D2EB-44B9-BB6B-A07425A4A945}"/>
    <hyperlink ref="AE1214" r:id="rId647" xr:uid="{D00C8281-EC4F-4849-8917-77EA7D80CC05}"/>
    <hyperlink ref="AE1221" r:id="rId648" xr:uid="{6FAB3BD3-505B-4B50-AABB-9F9AE53EB6D2}"/>
    <hyperlink ref="AE1222" r:id="rId649" xr:uid="{1191398C-B0A4-49FF-B9B1-D5D2883A0AEC}"/>
    <hyperlink ref="AE1223" r:id="rId650" xr:uid="{95FD961A-7931-4716-AC5F-88543C7F295B}"/>
    <hyperlink ref="AE1224" r:id="rId651" xr:uid="{806469AB-60DF-4E39-9F5B-DA4AC5427581}"/>
    <hyperlink ref="AE1216" r:id="rId652" xr:uid="{CA0D8F48-A568-49A7-80C7-F28D9C2B87F2}"/>
    <hyperlink ref="AE1193" r:id="rId653" xr:uid="{EB4B1292-46BB-46D4-9D3A-1D1CE55FB7A1}"/>
    <hyperlink ref="AE1202" r:id="rId654" xr:uid="{B1988F5A-1789-4F02-BD09-30D3525CE937}"/>
    <hyperlink ref="AE1197" r:id="rId655" xr:uid="{2843FD5D-CC72-418E-9A2E-719AE11B2481}"/>
    <hyperlink ref="AE1253" r:id="rId656" xr:uid="{51AA705D-79F6-45A8-9151-4810FFCD53F4}"/>
    <hyperlink ref="AE1191" r:id="rId657" xr:uid="{0B4278C7-C9E9-43D9-8D38-679C4476C049}"/>
  </hyperlinks>
  <pageMargins left="0.7" right="0.7" top="0.75" bottom="0.75" header="0.3" footer="0.3"/>
  <pageSetup paperSize="9" orientation="portrait" r:id="rId65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2025-07-03T20:43:36Z</dcterms:modified>
  <cp:category/>
  <cp:contentStatus/>
</cp:coreProperties>
</file>